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0 сессиия 27.03.2025\Решение № 165 корректировка бюджета\"/>
    </mc:Choice>
  </mc:AlternateContent>
  <xr:revisionPtr revIDLastSave="0" documentId="13_ncr:1_{CC66CE4B-5D27-4BC1-8098-2CF0C0042AE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-2027 годы" sheetId="1" r:id="rId1"/>
  </sheets>
  <definedNames>
    <definedName name="Excel_BuiltIn_Print_Area" localSheetId="0">'район на 2026-2027 годы'!$A:$F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9" i="1" l="1"/>
  <c r="C19" i="1"/>
  <c r="D18" i="1"/>
  <c r="C18" i="1"/>
  <c r="D17" i="1"/>
  <c r="C17" i="1"/>
  <c r="D16" i="1"/>
  <c r="C16" i="1"/>
  <c r="D15" i="1"/>
  <c r="C15" i="1"/>
  <c r="C14" i="1"/>
  <c r="D13" i="1"/>
  <c r="C13" i="1"/>
  <c r="D12" i="1"/>
  <c r="C12" i="1"/>
  <c r="D11" i="1"/>
  <c r="D8" i="1" s="1"/>
  <c r="D7" i="1" s="1"/>
  <c r="C11" i="1"/>
  <c r="C8" i="1" s="1"/>
  <c r="C7" i="1" s="1"/>
  <c r="D10" i="1"/>
  <c r="C10" i="1"/>
</calcChain>
</file>

<file path=xl/sharedStrings.xml><?xml version="1.0" encoding="utf-8"?>
<sst xmlns="http://schemas.openxmlformats.org/spreadsheetml/2006/main" count="43" uniqueCount="43">
  <si>
    <t>Приложение 4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</si>
  <si>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2026 и 2027 годы </t>
  </si>
  <si>
    <t>(рублей)</t>
  </si>
  <si>
    <t>Код</t>
  </si>
  <si>
    <t>Наименование дохода</t>
  </si>
  <si>
    <t>2026 год</t>
  </si>
  <si>
    <t>2027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</si>
  <si>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</si>
  <si>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</si>
  <si>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</si>
  <si>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</si>
  <si>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</si>
  <si>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</si>
  <si>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</si>
  <si>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</si>
  <si>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</si>
  <si>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</si>
  <si>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</si>
  <si>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</si>
  <si>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</si>
  <si>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</si>
  <si>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</si>
  <si>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</si>
  <si>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</si>
  <si>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</si>
  <si>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</si>
  <si>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</si>
  <si>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</si>
  <si>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</si>
  <si>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</si>
  <si>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</si>
  <si>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</si>
  <si>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</si>
  <si>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</si>
  <si>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</si>
  <si>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</si>
  <si>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</si>
  <si>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</si>
  <si>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</si>
  <si>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</si>
  <si>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</si>
  <si>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</si>
  <si>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 xml:space="preserve">к  решению Совета муниципального образования Белореченский муниципальный район Краснодарского края от 27 марта 2025 г. № 165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</si>
</sst>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33"/>
  <sheetViews>
    <sheetView tabSelected="1" zoomScale="80" zoomScaleNormal="80" workbookViewId="0">
      <selection activeCell="C2" sqref="C2:D2"/>
    </sheetView>
  </sheetViews>
  <sheetFormatPr defaultRowHeight="18.75" x14ac:dyDescent="0.3"/>
  <cols>
    <col min="1" max="1" width="27.42578125" style="4" customWidth="1"/>
    <col min="2" max="2" width="58.140625" style="4" customWidth="1"/>
    <col min="3" max="4" width="21.5703125" style="5" customWidth="1"/>
    <col min="5" max="5" width="0.5703125" style="6" customWidth="1"/>
    <col min="6" max="6" width="7.42578125" style="6" hidden="1" customWidth="1"/>
    <col min="7" max="1025" width="7.42578125" style="6" customWidth="1"/>
  </cols>
  <sheetData>
    <row r="1" spans="1:7" ht="19.350000000000001" customHeight="1" x14ac:dyDescent="0.3">
      <c r="A1" s="7"/>
      <c r="B1" s="7"/>
      <c r="C1" s="7" t="s">
        <v>0</v>
      </c>
      <c r="D1" s="8"/>
    </row>
    <row r="2" spans="1:7" s="13" customFormat="1" ht="111" customHeight="1" x14ac:dyDescent="0.3">
      <c r="A2" s="9"/>
      <c r="B2" s="10"/>
      <c r="C2" s="3" t="s">
        <v>42</v>
      </c>
      <c r="D2" s="3"/>
      <c r="E2" s="12"/>
      <c r="F2" s="12"/>
      <c r="G2" s="12"/>
    </row>
    <row r="3" spans="1:7" s="13" customFormat="1" ht="22.35" customHeight="1" x14ac:dyDescent="0.3">
      <c r="A3" s="9"/>
      <c r="B3" s="10"/>
      <c r="C3" s="11"/>
      <c r="D3" s="11"/>
      <c r="E3" s="12"/>
      <c r="F3" s="12"/>
      <c r="G3" s="12"/>
    </row>
    <row r="4" spans="1:7" s="13" customFormat="1" ht="42.75" customHeight="1" x14ac:dyDescent="0.3">
      <c r="A4" s="2" t="s">
        <v>1</v>
      </c>
      <c r="B4" s="2"/>
      <c r="C4" s="2"/>
      <c r="D4" s="2"/>
    </row>
    <row r="5" spans="1:7" s="13" customFormat="1" ht="22.35" customHeight="1" x14ac:dyDescent="0.3">
      <c r="A5" s="14"/>
      <c r="B5" s="14"/>
      <c r="C5" s="15"/>
      <c r="D5" s="15" t="s">
        <v>2</v>
      </c>
    </row>
    <row r="6" spans="1:7" ht="18" customHeight="1" x14ac:dyDescent="0.3">
      <c r="A6" s="16" t="s">
        <v>3</v>
      </c>
      <c r="B6" s="17" t="s">
        <v>4</v>
      </c>
      <c r="C6" s="18" t="s">
        <v>5</v>
      </c>
      <c r="D6" s="18" t="s">
        <v>6</v>
      </c>
    </row>
    <row r="7" spans="1:7" s="21" customFormat="1" ht="19.350000000000001" customHeight="1" x14ac:dyDescent="0.2">
      <c r="A7" s="19" t="s">
        <v>7</v>
      </c>
      <c r="B7" s="19" t="s">
        <v>8</v>
      </c>
      <c r="C7" s="20">
        <f>C8</f>
        <v>2929782600</v>
      </c>
      <c r="D7" s="20">
        <f>D8</f>
        <v>2879140300</v>
      </c>
    </row>
    <row r="8" spans="1:7" s="21" customFormat="1" ht="33.950000000000003" customHeight="1" x14ac:dyDescent="0.2">
      <c r="A8" s="19" t="s">
        <v>9</v>
      </c>
      <c r="B8" s="19" t="s">
        <v>10</v>
      </c>
      <c r="C8" s="20">
        <f>SUM(C9:C21)</f>
        <v>2929782600</v>
      </c>
      <c r="D8" s="20">
        <f>SUM(D9:D21)</f>
        <v>2879140300</v>
      </c>
    </row>
    <row r="9" spans="1:7" s="21" customFormat="1" ht="56.25" customHeight="1" x14ac:dyDescent="0.2">
      <c r="A9" s="19" t="s">
        <v>11</v>
      </c>
      <c r="B9" s="19" t="s">
        <v>12</v>
      </c>
      <c r="C9" s="20">
        <v>238046400</v>
      </c>
      <c r="D9" s="20">
        <v>221289500</v>
      </c>
    </row>
    <row r="10" spans="1:7" s="21" customFormat="1" ht="54.75" customHeight="1" x14ac:dyDescent="0.2">
      <c r="A10" s="21" t="s">
        <v>13</v>
      </c>
      <c r="B10" s="21" t="s">
        <v>14</v>
      </c>
      <c r="C10" s="20">
        <f>56713500</f>
        <v>56713500</v>
      </c>
      <c r="D10" s="20">
        <f>103588600-103588600</f>
        <v>0</v>
      </c>
    </row>
    <row r="11" spans="1:7" s="21" customFormat="1" ht="88.5" customHeight="1" x14ac:dyDescent="0.2">
      <c r="A11" s="19" t="s">
        <v>15</v>
      </c>
      <c r="B11" s="22" t="s">
        <v>16</v>
      </c>
      <c r="C11" s="20">
        <f>95294300+29285500</f>
        <v>124579800</v>
      </c>
      <c r="D11" s="20">
        <f>107803900</f>
        <v>107803900</v>
      </c>
    </row>
    <row r="12" spans="1:7" s="21" customFormat="1" ht="57.75" customHeight="1" x14ac:dyDescent="0.2">
      <c r="A12" s="19" t="s">
        <v>17</v>
      </c>
      <c r="B12" s="21" t="s">
        <v>18</v>
      </c>
      <c r="C12" s="20">
        <f>2832700+1222400</f>
        <v>4055100</v>
      </c>
      <c r="D12" s="20">
        <f>4541800</f>
        <v>4541800</v>
      </c>
    </row>
    <row r="13" spans="1:7" s="21" customFormat="1" ht="43.9" customHeight="1" x14ac:dyDescent="0.2">
      <c r="A13" s="19" t="s">
        <v>19</v>
      </c>
      <c r="B13" s="22" t="s">
        <v>20</v>
      </c>
      <c r="C13" s="20">
        <f>442400-2600</f>
        <v>439800</v>
      </c>
      <c r="D13" s="20">
        <f>462600</f>
        <v>462600</v>
      </c>
    </row>
    <row r="14" spans="1:7" s="21" customFormat="1" ht="56.25" x14ac:dyDescent="0.2">
      <c r="A14" s="21" t="s">
        <v>21</v>
      </c>
      <c r="B14" s="19" t="s">
        <v>22</v>
      </c>
      <c r="C14" s="20">
        <f>5355700</f>
        <v>5355700</v>
      </c>
      <c r="D14" s="20">
        <v>0</v>
      </c>
    </row>
    <row r="15" spans="1:7" s="21" customFormat="1" ht="58.9" customHeight="1" x14ac:dyDescent="0.2">
      <c r="A15" s="19" t="s">
        <v>23</v>
      </c>
      <c r="B15" s="22" t="s">
        <v>24</v>
      </c>
      <c r="C15" s="20">
        <f>1402500+9366500+5000000+1834200</f>
        <v>17603200</v>
      </c>
      <c r="D15" s="20">
        <f>1402500+9741100+2937400</f>
        <v>14081000</v>
      </c>
    </row>
    <row r="16" spans="1:7" s="21" customFormat="1" ht="56.25" x14ac:dyDescent="0.2">
      <c r="A16" s="19" t="s">
        <v>25</v>
      </c>
      <c r="B16" s="22" t="s">
        <v>26</v>
      </c>
      <c r="C16" s="20">
        <f>19637200+979700+252000+72897900+686100+187500+49681300+2861900+1828352600+6838300+2929500+2401100-1722000+4793200-33300+18300800+98743800+1574100+38326700</f>
        <v>2147688400</v>
      </c>
      <c r="D16" s="20">
        <f>19637200+979700+252000+79236800+686100+187500+51663600+2976400+1909896700+6558700+3046100+2497100-4671600+4979700+98869400-34500+18300800+98743800+2432100</f>
        <v>2296237600</v>
      </c>
    </row>
    <row r="17" spans="1:4" ht="96" customHeight="1" x14ac:dyDescent="0.3">
      <c r="A17" s="19" t="s">
        <v>27</v>
      </c>
      <c r="B17" s="22" t="s">
        <v>28</v>
      </c>
      <c r="C17" s="20">
        <f>13979100+102680600</f>
        <v>116659700</v>
      </c>
      <c r="D17" s="20">
        <f>13979100</f>
        <v>13979100</v>
      </c>
    </row>
    <row r="18" spans="1:4" ht="93.75" x14ac:dyDescent="0.3">
      <c r="A18" s="19" t="s">
        <v>29</v>
      </c>
      <c r="B18" s="22" t="s">
        <v>30</v>
      </c>
      <c r="C18" s="20">
        <f>85900-2600</f>
        <v>83300</v>
      </c>
      <c r="D18" s="20">
        <f>134600-125400</f>
        <v>9200</v>
      </c>
    </row>
    <row r="19" spans="1:4" ht="187.5" x14ac:dyDescent="0.3">
      <c r="A19" s="19" t="s">
        <v>31</v>
      </c>
      <c r="B19" s="22" t="s">
        <v>32</v>
      </c>
      <c r="C19" s="20">
        <f>49840600+49512400</f>
        <v>99353000</v>
      </c>
      <c r="D19" s="20">
        <f>99353000</f>
        <v>99353000</v>
      </c>
    </row>
    <row r="20" spans="1:4" ht="56.25" x14ac:dyDescent="0.3">
      <c r="A20" s="19" t="s">
        <v>33</v>
      </c>
      <c r="B20" s="22" t="s">
        <v>34</v>
      </c>
      <c r="C20" s="23">
        <v>116704900</v>
      </c>
      <c r="D20" s="23">
        <v>118882800</v>
      </c>
    </row>
    <row r="21" spans="1:4" ht="262.5" x14ac:dyDescent="0.3">
      <c r="A21" s="19" t="s">
        <v>35</v>
      </c>
      <c r="B21" s="19" t="s">
        <v>36</v>
      </c>
      <c r="C21" s="24">
        <v>2499800</v>
      </c>
      <c r="D21" s="24">
        <v>2499800</v>
      </c>
    </row>
    <row r="22" spans="1:4" x14ac:dyDescent="0.3">
      <c r="A22" s="19"/>
      <c r="B22" s="22"/>
      <c r="C22" s="23"/>
      <c r="D22" s="23"/>
    </row>
    <row r="23" spans="1:4" ht="22.35" customHeight="1" x14ac:dyDescent="0.3">
      <c r="A23" s="6" t="s">
        <v>37</v>
      </c>
      <c r="B23" s="12"/>
      <c r="C23" s="25"/>
      <c r="D23" s="26"/>
    </row>
    <row r="24" spans="1:4" ht="15.95" customHeight="1" x14ac:dyDescent="0.3">
      <c r="A24" s="1" t="s">
        <v>38</v>
      </c>
      <c r="B24" s="1"/>
      <c r="C24" s="27"/>
      <c r="D24" s="27"/>
    </row>
    <row r="25" spans="1:4" ht="19.350000000000001" customHeight="1" x14ac:dyDescent="0.3">
      <c r="A25" s="1" t="s">
        <v>39</v>
      </c>
      <c r="B25" s="1"/>
      <c r="D25" s="28"/>
    </row>
    <row r="26" spans="1:4" x14ac:dyDescent="0.3">
      <c r="A26" s="4" t="s">
        <v>40</v>
      </c>
      <c r="D26" s="28" t="s">
        <v>41</v>
      </c>
    </row>
    <row r="65533" ht="12.75" customHeight="1" x14ac:dyDescent="0.3"/>
  </sheetData>
  <mergeCells count="4">
    <mergeCell ref="C2:D2"/>
    <mergeCell ref="A4:D4"/>
    <mergeCell ref="A24:B24"/>
    <mergeCell ref="A25:B25"/>
  </mergeCells>
  <pageMargins left="0.78749999999999998" right="0.40833333333333299" top="1.0631944444444399" bottom="0.78749999999999998" header="0.51180555555555496" footer="0.51180555555555496"/>
  <pageSetup paperSize="9" scale="68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2026-2027 годы</vt:lpstr>
      <vt:lpstr>'район на 2026-2027 годы'!Excel_BuiltIn_Print_Area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80</cp:revision>
  <cp:lastPrinted>2024-11-14T10:32:41Z</cp:lastPrinted>
  <dcterms:modified xsi:type="dcterms:W3CDTF">2025-03-31T08:08:04Z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