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D:\Desktop\30 сессиия 27.03.2025\Решение № 165 корректировка бюджета\"/>
    </mc:Choice>
  </mc:AlternateContent>
  <xr:revisionPtr revIDLastSave="0" documentId="13_ncr:1_{1095B33E-DD37-410C-BB10-70726E548098}" xr6:coauthVersionLast="47" xr6:coauthVersionMax="47" xr10:uidLastSave="{00000000-0000-0000-0000-000000000000}"/>
  <bookViews>
    <workbookView xWindow="-120" yWindow="-120" windowWidth="29040" windowHeight="15840" tabRatio="500" activeTab="2" xr2:uid="{00000000-000D-0000-FFFF-FFFF00000000}"/>
  </bookViews>
  <sheets>
    <sheet name="приложение 7" sheetId="1" r:id="rId1"/>
    <sheet name="приложение 9" sheetId="2" r:id="rId2"/>
    <sheet name="приложение 11" sheetId="3" r:id="rId3"/>
  </sheets>
  <definedNames>
    <definedName name="_xlnm._FilterDatabase" localSheetId="2">'приложение 11'!$G:$G</definedName>
    <definedName name="Excel_BuiltIn__FilterDatabase" localSheetId="1">'приложение 9'!$C$2:$C$331</definedName>
    <definedName name="Excel_BuiltIn_Print_Area" localSheetId="2">'приложение 11'!$B$1:$O$581</definedName>
    <definedName name="Excel_BuiltIn_Print_Area" localSheetId="0">'приложение 7'!$A$1:$H$58</definedName>
    <definedName name="Excel_BuiltIn_Print_Area" localSheetId="1">'приложение 9'!$A$2:$F$337</definedName>
    <definedName name="Print_Area_0" localSheetId="1">'приложение 9'!$A$2:$F$339</definedName>
    <definedName name="Print_Area_0_0" localSheetId="2">'приложение 11'!$B$1:$Q$585</definedName>
    <definedName name="Print_Area_0_0" localSheetId="0">'приложение 7'!$A$1:$H$53</definedName>
    <definedName name="Print_Area_0_0_0" localSheetId="2">'приложение 11'!$A$1:$R$585</definedName>
    <definedName name="Print_Area_0_0_0_0" localSheetId="2">'приложение 11'!$A$1:$V$585</definedName>
    <definedName name="Print_Area_0_0_0_0_0" localSheetId="2">'приложение 11'!$B$1:$P$585</definedName>
    <definedName name="Print_Area_0_0_0_0_0_0" localSheetId="2">'приложение 11'!$A$1:$Q$585</definedName>
    <definedName name="Print_Area_0_0_0_0_0_0_0" localSheetId="2">'приложение 11'!$A$1:$Q$585</definedName>
    <definedName name="Z_4F3F96C3_7B8B_440F_A7C0_DFFBDC784942__wvu_FilterData" localSheetId="2">#REF!</definedName>
    <definedName name="Z_6CB88F76_ADF1_43EB_B8FB_32CF6D2656A6__wvu_Cols" localSheetId="2">#REF!</definedName>
    <definedName name="Z_6CB88F76_ADF1_43EB_B8FB_32CF6D2656A6__wvu_FilterData" localSheetId="2">#REF!</definedName>
    <definedName name="Z_6CB88F76_ADF1_43EB_B8FB_32CF6D2656A6__wvu_PrintArea" localSheetId="2">#REF!</definedName>
    <definedName name="Z_7BCFB845_C80C_48FE_B4FE_79B4B69115F3__wvu_FilterData" localSheetId="2">#REF!</definedName>
    <definedName name="Z_7D67130F_5829_47C5_93DE_738E8D41F162__wvu_FilterData" localSheetId="2">#REF!</definedName>
    <definedName name="Z_8E2E7D81_C767_11D8_A2FD_006098EF8B30__wvu_Cols" localSheetId="2">#REF!</definedName>
    <definedName name="Z_8E2E7D81_C767_11D8_A2FD_006098EF8B30__wvu_FilterData" localSheetId="2">#REF!</definedName>
    <definedName name="Z_8E2E7D81_C767_11D8_A2FD_006098EF8B30__wvu_PrintArea" localSheetId="2">#REF!</definedName>
    <definedName name="Z_AAB63AD1_4FE4_4C7A_A62E_5A604C03BF55__wvu_FilterData" localSheetId="2">#REF!</definedName>
    <definedName name="Z_C231806E_9211_4D8F_9EB3_1A15C537C808__wvu_FilterData" localSheetId="2">#REF!</definedName>
    <definedName name="Z_D05021AF_1DB5_4AD7_B085_4CD71612CDB6__wvu_FilterData" localSheetId="2">#REF!</definedName>
    <definedName name="Z_D5E1AF6B_71F1_4B33_880B_72787157ADA9__wvu_FilterData" localSheetId="2">#REF!</definedName>
    <definedName name="Z_D5E1AF6B_71F1_4B33_880B_72787157ADA9__wvu_PrintArea" localSheetId="2">#REF!</definedName>
    <definedName name="Z_E2E14CAC_FED5_4087_B580_6F7DEE9C9BA1__wvu_FilterData" localSheetId="2">#REF!</definedName>
    <definedName name="Z_EF5A4981_C8E4_11D8_A2FC_006098EF8BA8__wvu_Cols" localSheetId="2">#REF!</definedName>
    <definedName name="Z_EF5A4981_C8E4_11D8_A2FC_006098EF8BA8__wvu_PrintArea" localSheetId="2">'приложение 11'!$A$3</definedName>
    <definedName name="Z_EF5A4981_C8E4_11D8_A2FC_006098EF8BA8__wvu_PrintTitles" localSheetId="2">#REF!</definedName>
    <definedName name="Z_EFA5B1DC_5497_4E2C_A2B5_ED756C88CC7C__wvu_Cols" localSheetId="2">#REF!</definedName>
    <definedName name="Z_EFA5B1DC_5497_4E2C_A2B5_ED756C88CC7C__wvu_FilterData" localSheetId="2">#REF!</definedName>
    <definedName name="_xlnm.Print_Area" localSheetId="2">'приложение 11'!$A$1:$R$586</definedName>
    <definedName name="_xlnm.Print_Area" localSheetId="0">'приложение 7'!$A$1:$H$54</definedName>
    <definedName name="_xlnm.Print_Area" localSheetId="1">'приложение 9'!$A$2:$F$341</definedName>
  </definedNames>
  <calcPr calcId="181029"/>
  <extLst>
    <ext xmlns:loext="http://schemas.libreoffice.org/" uri="{7626C862-2A13-11E5-B345-FEFF819CDC9F}">
      <loext:extCalcPr stringRefSyntax="CalcA1ExcelA1"/>
    </ext>
  </extLst>
</workbook>
</file>

<file path=xl/calcChain.xml><?xml version="1.0" encoding="utf-8"?>
<calcChain xmlns="http://schemas.openxmlformats.org/spreadsheetml/2006/main">
  <c r="P580" i="3" l="1"/>
  <c r="I580" i="3"/>
  <c r="P579" i="3"/>
  <c r="I579" i="3"/>
  <c r="P578" i="3"/>
  <c r="I578" i="3"/>
  <c r="V577" i="3"/>
  <c r="U577" i="3"/>
  <c r="T577" i="3"/>
  <c r="S577" i="3"/>
  <c r="R577" i="3"/>
  <c r="Q577" i="3"/>
  <c r="O577" i="3"/>
  <c r="N577" i="3"/>
  <c r="M577" i="3"/>
  <c r="L577" i="3"/>
  <c r="K577" i="3"/>
  <c r="J577" i="3"/>
  <c r="P576" i="3"/>
  <c r="I576" i="3"/>
  <c r="P575" i="3"/>
  <c r="I575" i="3"/>
  <c r="P574" i="3"/>
  <c r="I574" i="3"/>
  <c r="E31" i="2" s="1"/>
  <c r="V573" i="3"/>
  <c r="U573" i="3"/>
  <c r="T573" i="3"/>
  <c r="S573" i="3"/>
  <c r="R573" i="3"/>
  <c r="Q573" i="3"/>
  <c r="O573" i="3"/>
  <c r="N573" i="3"/>
  <c r="M573" i="3"/>
  <c r="L573" i="3"/>
  <c r="K573" i="3"/>
  <c r="J573" i="3"/>
  <c r="I573" i="3"/>
  <c r="P572" i="3"/>
  <c r="I572" i="3"/>
  <c r="P571" i="3"/>
  <c r="I571" i="3"/>
  <c r="P570" i="3"/>
  <c r="I570" i="3"/>
  <c r="V569" i="3"/>
  <c r="U569" i="3"/>
  <c r="T569" i="3"/>
  <c r="T568" i="3" s="1"/>
  <c r="T567" i="3" s="1"/>
  <c r="T566" i="3" s="1"/>
  <c r="S569" i="3"/>
  <c r="R569" i="3"/>
  <c r="R568" i="3" s="1"/>
  <c r="R567" i="3" s="1"/>
  <c r="R566" i="3" s="1"/>
  <c r="Q569" i="3"/>
  <c r="O569" i="3"/>
  <c r="N569" i="3"/>
  <c r="M569" i="3"/>
  <c r="M568" i="3" s="1"/>
  <c r="M567" i="3" s="1"/>
  <c r="M566" i="3" s="1"/>
  <c r="L569" i="3"/>
  <c r="L568" i="3" s="1"/>
  <c r="K569" i="3"/>
  <c r="J569" i="3"/>
  <c r="J568" i="3" s="1"/>
  <c r="J567" i="3" s="1"/>
  <c r="J566" i="3" s="1"/>
  <c r="V568" i="3"/>
  <c r="N568" i="3"/>
  <c r="K568" i="3"/>
  <c r="V567" i="3"/>
  <c r="V566" i="3" s="1"/>
  <c r="N567" i="3"/>
  <c r="N566" i="3" s="1"/>
  <c r="K567" i="3"/>
  <c r="K566" i="3" s="1"/>
  <c r="P565" i="3"/>
  <c r="I565" i="3"/>
  <c r="V564" i="3"/>
  <c r="U564" i="3"/>
  <c r="T564" i="3"/>
  <c r="S564" i="3"/>
  <c r="R564" i="3"/>
  <c r="Q564" i="3"/>
  <c r="O564" i="3"/>
  <c r="O557" i="3" s="1"/>
  <c r="O556" i="3" s="1"/>
  <c r="O555" i="3" s="1"/>
  <c r="N564" i="3"/>
  <c r="M564" i="3"/>
  <c r="L564" i="3"/>
  <c r="K564" i="3"/>
  <c r="J564" i="3"/>
  <c r="P563" i="3"/>
  <c r="I563" i="3"/>
  <c r="V562" i="3"/>
  <c r="U562" i="3"/>
  <c r="T562" i="3"/>
  <c r="S562" i="3"/>
  <c r="R562" i="3"/>
  <c r="Q562" i="3"/>
  <c r="O562" i="3"/>
  <c r="N562" i="3"/>
  <c r="M562" i="3"/>
  <c r="I562" i="3" s="1"/>
  <c r="L562" i="3"/>
  <c r="K562" i="3"/>
  <c r="J562" i="3"/>
  <c r="P561" i="3"/>
  <c r="I561" i="3"/>
  <c r="V560" i="3"/>
  <c r="U560" i="3"/>
  <c r="T560" i="3"/>
  <c r="S560" i="3"/>
  <c r="R560" i="3"/>
  <c r="Q560" i="3"/>
  <c r="O560" i="3"/>
  <c r="N560" i="3"/>
  <c r="M560" i="3"/>
  <c r="L560" i="3"/>
  <c r="K560" i="3"/>
  <c r="J560" i="3"/>
  <c r="P559" i="3"/>
  <c r="I559" i="3"/>
  <c r="V558" i="3"/>
  <c r="U558" i="3"/>
  <c r="T558" i="3"/>
  <c r="T557" i="3" s="1"/>
  <c r="T556" i="3" s="1"/>
  <c r="T555" i="3" s="1"/>
  <c r="T554" i="3" s="1"/>
  <c r="T547" i="3" s="1"/>
  <c r="S558" i="3"/>
  <c r="R558" i="3"/>
  <c r="Q558" i="3"/>
  <c r="O558" i="3"/>
  <c r="N558" i="3"/>
  <c r="M558" i="3"/>
  <c r="L558" i="3"/>
  <c r="L557" i="3" s="1"/>
  <c r="L556" i="3" s="1"/>
  <c r="L555" i="3" s="1"/>
  <c r="K558" i="3"/>
  <c r="J558" i="3"/>
  <c r="I558" i="3"/>
  <c r="V557" i="3"/>
  <c r="S557" i="3"/>
  <c r="R557" i="3"/>
  <c r="R556" i="3" s="1"/>
  <c r="R555" i="3" s="1"/>
  <c r="N557" i="3"/>
  <c r="K557" i="3"/>
  <c r="J557" i="3"/>
  <c r="J556" i="3" s="1"/>
  <c r="V556" i="3"/>
  <c r="S556" i="3"/>
  <c r="S555" i="3" s="1"/>
  <c r="N556" i="3"/>
  <c r="K556" i="3"/>
  <c r="K555" i="3" s="1"/>
  <c r="K554" i="3" s="1"/>
  <c r="K547" i="3" s="1"/>
  <c r="V555" i="3"/>
  <c r="N555" i="3"/>
  <c r="P553" i="3"/>
  <c r="I553" i="3"/>
  <c r="V552" i="3"/>
  <c r="U552" i="3"/>
  <c r="U551" i="3" s="1"/>
  <c r="U550" i="3" s="1"/>
  <c r="U549" i="3" s="1"/>
  <c r="U548" i="3" s="1"/>
  <c r="T552" i="3"/>
  <c r="T551" i="3" s="1"/>
  <c r="T550" i="3" s="1"/>
  <c r="T549" i="3" s="1"/>
  <c r="T548" i="3" s="1"/>
  <c r="S552" i="3"/>
  <c r="R552" i="3"/>
  <c r="Q552" i="3"/>
  <c r="O552" i="3"/>
  <c r="O551" i="3" s="1"/>
  <c r="O550" i="3" s="1"/>
  <c r="N552" i="3"/>
  <c r="M552" i="3"/>
  <c r="M551" i="3" s="1"/>
  <c r="M550" i="3" s="1"/>
  <c r="M549" i="3" s="1"/>
  <c r="M548" i="3" s="1"/>
  <c r="L552" i="3"/>
  <c r="L551" i="3" s="1"/>
  <c r="L550" i="3" s="1"/>
  <c r="L549" i="3" s="1"/>
  <c r="L548" i="3" s="1"/>
  <c r="K552" i="3"/>
  <c r="J552" i="3"/>
  <c r="V551" i="3"/>
  <c r="S551" i="3"/>
  <c r="R551" i="3"/>
  <c r="R550" i="3" s="1"/>
  <c r="R549" i="3" s="1"/>
  <c r="R548" i="3" s="1"/>
  <c r="N551" i="3"/>
  <c r="K551" i="3"/>
  <c r="J551" i="3"/>
  <c r="J550" i="3" s="1"/>
  <c r="J549" i="3" s="1"/>
  <c r="V550" i="3"/>
  <c r="S550" i="3"/>
  <c r="S549" i="3" s="1"/>
  <c r="S548" i="3" s="1"/>
  <c r="N550" i="3"/>
  <c r="K550" i="3"/>
  <c r="K549" i="3" s="1"/>
  <c r="K548" i="3" s="1"/>
  <c r="V549" i="3"/>
  <c r="V548" i="3" s="1"/>
  <c r="N549" i="3"/>
  <c r="N548" i="3" s="1"/>
  <c r="P546" i="3"/>
  <c r="I546" i="3"/>
  <c r="P545" i="3"/>
  <c r="I545" i="3"/>
  <c r="V544" i="3"/>
  <c r="U544" i="3"/>
  <c r="T544" i="3"/>
  <c r="S544" i="3"/>
  <c r="R544" i="3"/>
  <c r="Q544" i="3"/>
  <c r="O544" i="3"/>
  <c r="I544" i="3" s="1"/>
  <c r="N544" i="3"/>
  <c r="M544" i="3"/>
  <c r="L544" i="3"/>
  <c r="K544" i="3"/>
  <c r="J544" i="3"/>
  <c r="V543" i="3"/>
  <c r="U543" i="3"/>
  <c r="U542" i="3" s="1"/>
  <c r="U541" i="3" s="1"/>
  <c r="T543" i="3"/>
  <c r="S543" i="3"/>
  <c r="R543" i="3"/>
  <c r="O543" i="3"/>
  <c r="O542" i="3" s="1"/>
  <c r="O541" i="3" s="1"/>
  <c r="N543" i="3"/>
  <c r="M543" i="3"/>
  <c r="M542" i="3" s="1"/>
  <c r="M541" i="3" s="1"/>
  <c r="L543" i="3"/>
  <c r="K543" i="3"/>
  <c r="K542" i="3" s="1"/>
  <c r="K541" i="3" s="1"/>
  <c r="J543" i="3"/>
  <c r="V542" i="3"/>
  <c r="T542" i="3"/>
  <c r="S542" i="3"/>
  <c r="S541" i="3" s="1"/>
  <c r="R542" i="3"/>
  <c r="N542" i="3"/>
  <c r="L542" i="3"/>
  <c r="J542" i="3"/>
  <c r="V541" i="3"/>
  <c r="T541" i="3"/>
  <c r="R541" i="3"/>
  <c r="N541" i="3"/>
  <c r="L541" i="3"/>
  <c r="J541" i="3"/>
  <c r="P540" i="3"/>
  <c r="I540" i="3"/>
  <c r="V539" i="3"/>
  <c r="U539" i="3"/>
  <c r="T539" i="3"/>
  <c r="S539" i="3"/>
  <c r="S538" i="3" s="1"/>
  <c r="R539" i="3"/>
  <c r="Q539" i="3"/>
  <c r="P539" i="3" s="1"/>
  <c r="O539" i="3"/>
  <c r="N539" i="3"/>
  <c r="M539" i="3"/>
  <c r="L539" i="3"/>
  <c r="K539" i="3"/>
  <c r="J539" i="3"/>
  <c r="V538" i="3"/>
  <c r="V537" i="3" s="1"/>
  <c r="U538" i="3"/>
  <c r="T538" i="3"/>
  <c r="R538" i="3"/>
  <c r="Q538" i="3"/>
  <c r="O538" i="3"/>
  <c r="O537" i="3" s="1"/>
  <c r="N538" i="3"/>
  <c r="M538" i="3"/>
  <c r="M537" i="3" s="1"/>
  <c r="L538" i="3"/>
  <c r="J538" i="3"/>
  <c r="U537" i="3"/>
  <c r="T537" i="3"/>
  <c r="S537" i="3"/>
  <c r="R537" i="3"/>
  <c r="N537" i="3"/>
  <c r="L537" i="3"/>
  <c r="J537" i="3"/>
  <c r="P536" i="3"/>
  <c r="I536" i="3"/>
  <c r="V535" i="3"/>
  <c r="U535" i="3"/>
  <c r="U534" i="3" s="1"/>
  <c r="U533" i="3" s="1"/>
  <c r="T535" i="3"/>
  <c r="T534" i="3" s="1"/>
  <c r="T533" i="3" s="1"/>
  <c r="S535" i="3"/>
  <c r="R535" i="3"/>
  <c r="R534" i="3" s="1"/>
  <c r="R533" i="3" s="1"/>
  <c r="Q535" i="3"/>
  <c r="O535" i="3"/>
  <c r="O534" i="3" s="1"/>
  <c r="O533" i="3" s="1"/>
  <c r="N535" i="3"/>
  <c r="M535" i="3"/>
  <c r="L535" i="3"/>
  <c r="K535" i="3"/>
  <c r="K534" i="3" s="1"/>
  <c r="K533" i="3" s="1"/>
  <c r="J535" i="3"/>
  <c r="V534" i="3"/>
  <c r="S534" i="3"/>
  <c r="S533" i="3" s="1"/>
  <c r="Q534" i="3"/>
  <c r="N534" i="3"/>
  <c r="M534" i="3"/>
  <c r="L534" i="3"/>
  <c r="J534" i="3"/>
  <c r="V533" i="3"/>
  <c r="Q533" i="3"/>
  <c r="N533" i="3"/>
  <c r="L533" i="3"/>
  <c r="J533" i="3"/>
  <c r="P532" i="3"/>
  <c r="I532" i="3"/>
  <c r="V531" i="3"/>
  <c r="U531" i="3"/>
  <c r="T531" i="3"/>
  <c r="S531" i="3"/>
  <c r="S530" i="3" s="1"/>
  <c r="R531" i="3"/>
  <c r="Q531" i="3"/>
  <c r="O531" i="3"/>
  <c r="O530" i="3" s="1"/>
  <c r="O529" i="3" s="1"/>
  <c r="N531" i="3"/>
  <c r="M531" i="3"/>
  <c r="L531" i="3"/>
  <c r="K531" i="3"/>
  <c r="K530" i="3" s="1"/>
  <c r="J531" i="3"/>
  <c r="I531" i="3"/>
  <c r="V530" i="3"/>
  <c r="U530" i="3"/>
  <c r="U529" i="3" s="1"/>
  <c r="T530" i="3"/>
  <c r="R530" i="3"/>
  <c r="N530" i="3"/>
  <c r="M530" i="3"/>
  <c r="L530" i="3"/>
  <c r="J530" i="3"/>
  <c r="V529" i="3"/>
  <c r="T529" i="3"/>
  <c r="S529" i="3"/>
  <c r="R529" i="3"/>
  <c r="N529" i="3"/>
  <c r="L529" i="3"/>
  <c r="K529" i="3"/>
  <c r="J529" i="3"/>
  <c r="P528" i="3"/>
  <c r="I528" i="3"/>
  <c r="P527" i="3"/>
  <c r="I527" i="3"/>
  <c r="V526" i="3"/>
  <c r="U526" i="3"/>
  <c r="U525" i="3" s="1"/>
  <c r="U524" i="3" s="1"/>
  <c r="T526" i="3"/>
  <c r="S526" i="3"/>
  <c r="R526" i="3"/>
  <c r="Q526" i="3"/>
  <c r="O526" i="3"/>
  <c r="O525" i="3" s="1"/>
  <c r="O524" i="3" s="1"/>
  <c r="N526" i="3"/>
  <c r="M526" i="3"/>
  <c r="I526" i="3" s="1"/>
  <c r="L526" i="3"/>
  <c r="K526" i="3"/>
  <c r="J526" i="3"/>
  <c r="V525" i="3"/>
  <c r="T525" i="3"/>
  <c r="S525" i="3"/>
  <c r="S524" i="3" s="1"/>
  <c r="R525" i="3"/>
  <c r="N525" i="3"/>
  <c r="L525" i="3"/>
  <c r="L524" i="3" s="1"/>
  <c r="K525" i="3"/>
  <c r="K524" i="3" s="1"/>
  <c r="J525" i="3"/>
  <c r="V524" i="3"/>
  <c r="T524" i="3"/>
  <c r="R524" i="3"/>
  <c r="N524" i="3"/>
  <c r="J524" i="3"/>
  <c r="P523" i="3"/>
  <c r="I523" i="3"/>
  <c r="P522" i="3"/>
  <c r="I522" i="3"/>
  <c r="P521" i="3"/>
  <c r="I521" i="3"/>
  <c r="V520" i="3"/>
  <c r="V519" i="3" s="1"/>
  <c r="V513" i="3" s="1"/>
  <c r="V512" i="3" s="1"/>
  <c r="V511" i="3" s="1"/>
  <c r="V504" i="3" s="1"/>
  <c r="U520" i="3"/>
  <c r="T520" i="3"/>
  <c r="S520" i="3"/>
  <c r="R520" i="3"/>
  <c r="Q520" i="3"/>
  <c r="O520" i="3"/>
  <c r="O519" i="3" s="1"/>
  <c r="O513" i="3" s="1"/>
  <c r="N520" i="3"/>
  <c r="N519" i="3" s="1"/>
  <c r="M520" i="3"/>
  <c r="M519" i="3" s="1"/>
  <c r="M513" i="3" s="1"/>
  <c r="L520" i="3"/>
  <c r="K520" i="3"/>
  <c r="J520" i="3"/>
  <c r="U519" i="3"/>
  <c r="U513" i="3" s="1"/>
  <c r="T519" i="3"/>
  <c r="S519" i="3"/>
  <c r="R519" i="3"/>
  <c r="L519" i="3"/>
  <c r="K519" i="3"/>
  <c r="J519" i="3"/>
  <c r="P518" i="3"/>
  <c r="I518" i="3"/>
  <c r="P517" i="3"/>
  <c r="I517" i="3"/>
  <c r="P516" i="3"/>
  <c r="I516" i="3"/>
  <c r="V515" i="3"/>
  <c r="U515" i="3"/>
  <c r="T515" i="3"/>
  <c r="S515" i="3"/>
  <c r="S514" i="3" s="1"/>
  <c r="R515" i="3"/>
  <c r="Q515" i="3"/>
  <c r="O515" i="3"/>
  <c r="N515" i="3"/>
  <c r="N514" i="3" s="1"/>
  <c r="M515" i="3"/>
  <c r="L515" i="3"/>
  <c r="K515" i="3"/>
  <c r="K514" i="3" s="1"/>
  <c r="I514" i="3" s="1"/>
  <c r="J515" i="3"/>
  <c r="I515" i="3"/>
  <c r="V514" i="3"/>
  <c r="U514" i="3"/>
  <c r="T514" i="3"/>
  <c r="T513" i="3" s="1"/>
  <c r="T512" i="3" s="1"/>
  <c r="T511" i="3" s="1"/>
  <c r="R514" i="3"/>
  <c r="Q514" i="3"/>
  <c r="O514" i="3"/>
  <c r="M514" i="3"/>
  <c r="L514" i="3"/>
  <c r="L513" i="3" s="1"/>
  <c r="L512" i="3" s="1"/>
  <c r="L511" i="3" s="1"/>
  <c r="L504" i="3" s="1"/>
  <c r="J514" i="3"/>
  <c r="S513" i="3"/>
  <c r="R513" i="3"/>
  <c r="R512" i="3" s="1"/>
  <c r="R511" i="3" s="1"/>
  <c r="R504" i="3" s="1"/>
  <c r="K513" i="3"/>
  <c r="J513" i="3"/>
  <c r="J512" i="3" s="1"/>
  <c r="J511" i="3" s="1"/>
  <c r="P510" i="3"/>
  <c r="I510" i="3"/>
  <c r="V509" i="3"/>
  <c r="V508" i="3" s="1"/>
  <c r="V507" i="3" s="1"/>
  <c r="V506" i="3" s="1"/>
  <c r="V505" i="3" s="1"/>
  <c r="U509" i="3"/>
  <c r="T509" i="3"/>
  <c r="S509" i="3"/>
  <c r="S508" i="3" s="1"/>
  <c r="R509" i="3"/>
  <c r="Q509" i="3"/>
  <c r="O509" i="3"/>
  <c r="N509" i="3"/>
  <c r="N508" i="3" s="1"/>
  <c r="N507" i="3" s="1"/>
  <c r="N506" i="3" s="1"/>
  <c r="N505" i="3" s="1"/>
  <c r="M509" i="3"/>
  <c r="L509" i="3"/>
  <c r="K509" i="3"/>
  <c r="K508" i="3" s="1"/>
  <c r="K507" i="3" s="1"/>
  <c r="J509" i="3"/>
  <c r="U508" i="3"/>
  <c r="U507" i="3" s="1"/>
  <c r="U506" i="3" s="1"/>
  <c r="U505" i="3" s="1"/>
  <c r="T508" i="3"/>
  <c r="T507" i="3" s="1"/>
  <c r="T506" i="3" s="1"/>
  <c r="T505" i="3" s="1"/>
  <c r="R508" i="3"/>
  <c r="O508" i="3"/>
  <c r="I508" i="3" s="1"/>
  <c r="M508" i="3"/>
  <c r="L508" i="3"/>
  <c r="L507" i="3" s="1"/>
  <c r="L506" i="3" s="1"/>
  <c r="L505" i="3" s="1"/>
  <c r="J508" i="3"/>
  <c r="S507" i="3"/>
  <c r="R507" i="3"/>
  <c r="R506" i="3" s="1"/>
  <c r="R505" i="3" s="1"/>
  <c r="O507" i="3"/>
  <c r="O506" i="3" s="1"/>
  <c r="O505" i="3" s="1"/>
  <c r="M507" i="3"/>
  <c r="J507" i="3"/>
  <c r="J506" i="3" s="1"/>
  <c r="J505" i="3" s="1"/>
  <c r="S506" i="3"/>
  <c r="S505" i="3" s="1"/>
  <c r="M506" i="3"/>
  <c r="M505" i="3" s="1"/>
  <c r="K506" i="3"/>
  <c r="P503" i="3"/>
  <c r="I503" i="3"/>
  <c r="P502" i="3"/>
  <c r="I502" i="3"/>
  <c r="V501" i="3"/>
  <c r="V500" i="3" s="1"/>
  <c r="V499" i="3" s="1"/>
  <c r="V498" i="3" s="1"/>
  <c r="U501" i="3"/>
  <c r="T501" i="3"/>
  <c r="S501" i="3"/>
  <c r="S500" i="3" s="1"/>
  <c r="R501" i="3"/>
  <c r="Q501" i="3"/>
  <c r="P501" i="3" s="1"/>
  <c r="O501" i="3"/>
  <c r="N501" i="3"/>
  <c r="N500" i="3" s="1"/>
  <c r="N499" i="3" s="1"/>
  <c r="N498" i="3" s="1"/>
  <c r="M501" i="3"/>
  <c r="L501" i="3"/>
  <c r="K501" i="3"/>
  <c r="K500" i="3" s="1"/>
  <c r="J501" i="3"/>
  <c r="I501" i="3"/>
  <c r="U500" i="3"/>
  <c r="U499" i="3" s="1"/>
  <c r="U498" i="3" s="1"/>
  <c r="T500" i="3"/>
  <c r="T499" i="3" s="1"/>
  <c r="T498" i="3" s="1"/>
  <c r="R500" i="3"/>
  <c r="Q500" i="3"/>
  <c r="O500" i="3"/>
  <c r="M500" i="3"/>
  <c r="L500" i="3"/>
  <c r="L499" i="3" s="1"/>
  <c r="L498" i="3" s="1"/>
  <c r="J500" i="3"/>
  <c r="I500" i="3"/>
  <c r="S499" i="3"/>
  <c r="S498" i="3" s="1"/>
  <c r="R499" i="3"/>
  <c r="R498" i="3" s="1"/>
  <c r="R475" i="3" s="1"/>
  <c r="O499" i="3"/>
  <c r="O498" i="3" s="1"/>
  <c r="M499" i="3"/>
  <c r="K499" i="3"/>
  <c r="K498" i="3" s="1"/>
  <c r="J499" i="3"/>
  <c r="J498" i="3" s="1"/>
  <c r="I498" i="3" s="1"/>
  <c r="M498" i="3"/>
  <c r="P497" i="3"/>
  <c r="I497" i="3"/>
  <c r="V496" i="3"/>
  <c r="U496" i="3"/>
  <c r="U495" i="3" s="1"/>
  <c r="T496" i="3"/>
  <c r="S496" i="3"/>
  <c r="S495" i="3" s="1"/>
  <c r="R496" i="3"/>
  <c r="Q496" i="3"/>
  <c r="O496" i="3"/>
  <c r="N496" i="3"/>
  <c r="M496" i="3"/>
  <c r="M495" i="3" s="1"/>
  <c r="M490" i="3" s="1"/>
  <c r="M489" i="3" s="1"/>
  <c r="M488" i="3" s="1"/>
  <c r="M475" i="3" s="1"/>
  <c r="M468" i="3" s="1"/>
  <c r="L496" i="3"/>
  <c r="K496" i="3"/>
  <c r="J496" i="3"/>
  <c r="V495" i="3"/>
  <c r="T495" i="3"/>
  <c r="R495" i="3"/>
  <c r="Q495" i="3"/>
  <c r="O495" i="3"/>
  <c r="N495" i="3"/>
  <c r="L495" i="3"/>
  <c r="J495" i="3"/>
  <c r="P494" i="3"/>
  <c r="I494" i="3"/>
  <c r="V493" i="3"/>
  <c r="U493" i="3"/>
  <c r="T493" i="3"/>
  <c r="S493" i="3"/>
  <c r="R493" i="3"/>
  <c r="Q493" i="3"/>
  <c r="O493" i="3"/>
  <c r="N493" i="3"/>
  <c r="M493" i="3"/>
  <c r="L493" i="3"/>
  <c r="K493" i="3"/>
  <c r="I493" i="3" s="1"/>
  <c r="J493" i="3"/>
  <c r="P492" i="3"/>
  <c r="I492" i="3"/>
  <c r="V491" i="3"/>
  <c r="V490" i="3" s="1"/>
  <c r="V489" i="3" s="1"/>
  <c r="V488" i="3" s="1"/>
  <c r="U491" i="3"/>
  <c r="T491" i="3"/>
  <c r="S491" i="3"/>
  <c r="R491" i="3"/>
  <c r="Q491" i="3"/>
  <c r="O491" i="3"/>
  <c r="O490" i="3" s="1"/>
  <c r="O489" i="3" s="1"/>
  <c r="O488" i="3" s="1"/>
  <c r="N491" i="3"/>
  <c r="N490" i="3" s="1"/>
  <c r="N489" i="3" s="1"/>
  <c r="N488" i="3" s="1"/>
  <c r="M491" i="3"/>
  <c r="L491" i="3"/>
  <c r="K491" i="3"/>
  <c r="J491" i="3"/>
  <c r="U490" i="3"/>
  <c r="T490" i="3"/>
  <c r="T489" i="3" s="1"/>
  <c r="T488" i="3" s="1"/>
  <c r="R490" i="3"/>
  <c r="L490" i="3"/>
  <c r="L489" i="3" s="1"/>
  <c r="L488" i="3" s="1"/>
  <c r="J490" i="3"/>
  <c r="U489" i="3"/>
  <c r="U488" i="3" s="1"/>
  <c r="R489" i="3"/>
  <c r="R488" i="3" s="1"/>
  <c r="J489" i="3"/>
  <c r="J488" i="3" s="1"/>
  <c r="P487" i="3"/>
  <c r="I487" i="3"/>
  <c r="V486" i="3"/>
  <c r="U486" i="3"/>
  <c r="U485" i="3" s="1"/>
  <c r="U484" i="3" s="1"/>
  <c r="U483" i="3" s="1"/>
  <c r="T486" i="3"/>
  <c r="S486" i="3"/>
  <c r="S485" i="3" s="1"/>
  <c r="S484" i="3" s="1"/>
  <c r="R486" i="3"/>
  <c r="Q486" i="3"/>
  <c r="O486" i="3"/>
  <c r="N486" i="3"/>
  <c r="M486" i="3"/>
  <c r="M485" i="3" s="1"/>
  <c r="L486" i="3"/>
  <c r="K486" i="3"/>
  <c r="I486" i="3" s="1"/>
  <c r="J486" i="3"/>
  <c r="V485" i="3"/>
  <c r="V484" i="3" s="1"/>
  <c r="V483" i="3" s="1"/>
  <c r="T485" i="3"/>
  <c r="R485" i="3"/>
  <c r="O485" i="3"/>
  <c r="O484" i="3" s="1"/>
  <c r="O483" i="3" s="1"/>
  <c r="N485" i="3"/>
  <c r="N484" i="3" s="1"/>
  <c r="N483" i="3" s="1"/>
  <c r="L485" i="3"/>
  <c r="K485" i="3"/>
  <c r="J485" i="3"/>
  <c r="T484" i="3"/>
  <c r="T483" i="3" s="1"/>
  <c r="R484" i="3"/>
  <c r="M484" i="3"/>
  <c r="L484" i="3"/>
  <c r="L483" i="3" s="1"/>
  <c r="J484" i="3"/>
  <c r="S483" i="3"/>
  <c r="R483" i="3"/>
  <c r="M483" i="3"/>
  <c r="J483" i="3"/>
  <c r="P482" i="3"/>
  <c r="I482" i="3"/>
  <c r="P481" i="3"/>
  <c r="I481" i="3"/>
  <c r="V480" i="3"/>
  <c r="U480" i="3"/>
  <c r="T480" i="3"/>
  <c r="T479" i="3" s="1"/>
  <c r="T478" i="3" s="1"/>
  <c r="T477" i="3" s="1"/>
  <c r="S480" i="3"/>
  <c r="R480" i="3"/>
  <c r="Q480" i="3"/>
  <c r="O480" i="3"/>
  <c r="O479" i="3" s="1"/>
  <c r="O478" i="3" s="1"/>
  <c r="N480" i="3"/>
  <c r="M480" i="3"/>
  <c r="M479" i="3" s="1"/>
  <c r="M478" i="3" s="1"/>
  <c r="M477" i="3" s="1"/>
  <c r="M476" i="3" s="1"/>
  <c r="L480" i="3"/>
  <c r="L479" i="3" s="1"/>
  <c r="L478" i="3" s="1"/>
  <c r="L477" i="3" s="1"/>
  <c r="L476" i="3" s="1"/>
  <c r="L475" i="3" s="1"/>
  <c r="K480" i="3"/>
  <c r="J480" i="3"/>
  <c r="V479" i="3"/>
  <c r="U479" i="3"/>
  <c r="U478" i="3" s="1"/>
  <c r="U477" i="3" s="1"/>
  <c r="S479" i="3"/>
  <c r="R479" i="3"/>
  <c r="R478" i="3" s="1"/>
  <c r="R477" i="3" s="1"/>
  <c r="R476" i="3" s="1"/>
  <c r="N479" i="3"/>
  <c r="K479" i="3"/>
  <c r="J479" i="3"/>
  <c r="J478" i="3" s="1"/>
  <c r="V478" i="3"/>
  <c r="S478" i="3"/>
  <c r="S477" i="3" s="1"/>
  <c r="S476" i="3" s="1"/>
  <c r="N478" i="3"/>
  <c r="K478" i="3"/>
  <c r="K477" i="3" s="1"/>
  <c r="K476" i="3" s="1"/>
  <c r="V477" i="3"/>
  <c r="V476" i="3" s="1"/>
  <c r="V475" i="3" s="1"/>
  <c r="V468" i="3" s="1"/>
  <c r="O477" i="3"/>
  <c r="O476" i="3" s="1"/>
  <c r="O475" i="3" s="1"/>
  <c r="O468" i="3" s="1"/>
  <c r="N477" i="3"/>
  <c r="N476" i="3" s="1"/>
  <c r="U476" i="3"/>
  <c r="T476" i="3"/>
  <c r="T475" i="3" s="1"/>
  <c r="T468" i="3" s="1"/>
  <c r="N475" i="3"/>
  <c r="N468" i="3" s="1"/>
  <c r="P474" i="3"/>
  <c r="I474" i="3"/>
  <c r="V473" i="3"/>
  <c r="V472" i="3" s="1"/>
  <c r="U473" i="3"/>
  <c r="U472" i="3" s="1"/>
  <c r="U471" i="3" s="1"/>
  <c r="U470" i="3" s="1"/>
  <c r="U469" i="3" s="1"/>
  <c r="T473" i="3"/>
  <c r="S473" i="3"/>
  <c r="R473" i="3"/>
  <c r="Q473" i="3"/>
  <c r="O473" i="3"/>
  <c r="N473" i="3"/>
  <c r="N472" i="3" s="1"/>
  <c r="M473" i="3"/>
  <c r="M472" i="3" s="1"/>
  <c r="M471" i="3" s="1"/>
  <c r="M470" i="3" s="1"/>
  <c r="L473" i="3"/>
  <c r="K473" i="3"/>
  <c r="J473" i="3"/>
  <c r="T472" i="3"/>
  <c r="T471" i="3" s="1"/>
  <c r="S472" i="3"/>
  <c r="S471" i="3" s="1"/>
  <c r="S470" i="3" s="1"/>
  <c r="S469" i="3" s="1"/>
  <c r="Q472" i="3"/>
  <c r="O472" i="3"/>
  <c r="L472" i="3"/>
  <c r="L471" i="3" s="1"/>
  <c r="K472" i="3"/>
  <c r="K471" i="3" s="1"/>
  <c r="K470" i="3" s="1"/>
  <c r="K469" i="3" s="1"/>
  <c r="V471" i="3"/>
  <c r="V470" i="3" s="1"/>
  <c r="Q471" i="3"/>
  <c r="O471" i="3"/>
  <c r="N471" i="3"/>
  <c r="N470" i="3" s="1"/>
  <c r="T470" i="3"/>
  <c r="T469" i="3" s="1"/>
  <c r="O470" i="3"/>
  <c r="O469" i="3" s="1"/>
  <c r="L470" i="3"/>
  <c r="L469" i="3" s="1"/>
  <c r="L468" i="3" s="1"/>
  <c r="V469" i="3"/>
  <c r="N469" i="3"/>
  <c r="M469" i="3"/>
  <c r="P467" i="3"/>
  <c r="I467" i="3"/>
  <c r="V466" i="3"/>
  <c r="U466" i="3"/>
  <c r="T466" i="3"/>
  <c r="T465" i="3" s="1"/>
  <c r="S466" i="3"/>
  <c r="R466" i="3"/>
  <c r="Q466" i="3"/>
  <c r="O466" i="3"/>
  <c r="N466" i="3"/>
  <c r="M466" i="3"/>
  <c r="L466" i="3"/>
  <c r="L465" i="3" s="1"/>
  <c r="K466" i="3"/>
  <c r="J466" i="3"/>
  <c r="V465" i="3"/>
  <c r="V464" i="3" s="1"/>
  <c r="U465" i="3"/>
  <c r="R465" i="3"/>
  <c r="R464" i="3" s="1"/>
  <c r="Q465" i="3"/>
  <c r="O465" i="3"/>
  <c r="N465" i="3"/>
  <c r="N464" i="3" s="1"/>
  <c r="M465" i="3"/>
  <c r="J465" i="3"/>
  <c r="J464" i="3" s="1"/>
  <c r="U464" i="3"/>
  <c r="T464" i="3"/>
  <c r="O464" i="3"/>
  <c r="M464" i="3"/>
  <c r="L464" i="3"/>
  <c r="P463" i="3"/>
  <c r="I463" i="3"/>
  <c r="V462" i="3"/>
  <c r="U462" i="3"/>
  <c r="T462" i="3"/>
  <c r="S462" i="3"/>
  <c r="R462" i="3"/>
  <c r="Q462" i="3"/>
  <c r="O462" i="3"/>
  <c r="O461" i="3" s="1"/>
  <c r="O460" i="3" s="1"/>
  <c r="N462" i="3"/>
  <c r="M462" i="3"/>
  <c r="L462" i="3"/>
  <c r="L461" i="3" s="1"/>
  <c r="L460" i="3" s="1"/>
  <c r="K462" i="3"/>
  <c r="J462" i="3"/>
  <c r="I462" i="3" s="1"/>
  <c r="V461" i="3"/>
  <c r="V460" i="3" s="1"/>
  <c r="U461" i="3"/>
  <c r="U460" i="3" s="1"/>
  <c r="S461" i="3"/>
  <c r="R461" i="3"/>
  <c r="Q461" i="3"/>
  <c r="N461" i="3"/>
  <c r="N460" i="3" s="1"/>
  <c r="M461" i="3"/>
  <c r="M460" i="3" s="1"/>
  <c r="K461" i="3"/>
  <c r="J461" i="3"/>
  <c r="S460" i="3"/>
  <c r="Q460" i="3"/>
  <c r="K460" i="3"/>
  <c r="P459" i="3"/>
  <c r="I459" i="3"/>
  <c r="P458" i="3"/>
  <c r="I458" i="3"/>
  <c r="P457" i="3"/>
  <c r="I457" i="3"/>
  <c r="V456" i="3"/>
  <c r="U456" i="3"/>
  <c r="T456" i="3"/>
  <c r="S456" i="3"/>
  <c r="R456" i="3"/>
  <c r="Q456" i="3"/>
  <c r="O456" i="3"/>
  <c r="O455" i="3" s="1"/>
  <c r="O454" i="3" s="1"/>
  <c r="O448" i="3" s="1"/>
  <c r="N456" i="3"/>
  <c r="M456" i="3"/>
  <c r="L456" i="3"/>
  <c r="L455" i="3" s="1"/>
  <c r="L454" i="3" s="1"/>
  <c r="K456" i="3"/>
  <c r="J456" i="3"/>
  <c r="V455" i="3"/>
  <c r="V454" i="3" s="1"/>
  <c r="U455" i="3"/>
  <c r="U454" i="3" s="1"/>
  <c r="S455" i="3"/>
  <c r="R455" i="3"/>
  <c r="Q455" i="3"/>
  <c r="N455" i="3"/>
  <c r="N454" i="3" s="1"/>
  <c r="M455" i="3"/>
  <c r="M454" i="3" s="1"/>
  <c r="K455" i="3"/>
  <c r="J455" i="3"/>
  <c r="S454" i="3"/>
  <c r="Q454" i="3"/>
  <c r="K454" i="3"/>
  <c r="P453" i="3"/>
  <c r="I453" i="3"/>
  <c r="P452" i="3"/>
  <c r="I452" i="3"/>
  <c r="V451" i="3"/>
  <c r="V450" i="3" s="1"/>
  <c r="V449" i="3" s="1"/>
  <c r="V448" i="3" s="1"/>
  <c r="U451" i="3"/>
  <c r="U450" i="3" s="1"/>
  <c r="U449" i="3" s="1"/>
  <c r="U448" i="3" s="1"/>
  <c r="T451" i="3"/>
  <c r="S451" i="3"/>
  <c r="R451" i="3"/>
  <c r="R450" i="3" s="1"/>
  <c r="Q451" i="3"/>
  <c r="O451" i="3"/>
  <c r="N451" i="3"/>
  <c r="N450" i="3" s="1"/>
  <c r="M451" i="3"/>
  <c r="M450" i="3" s="1"/>
  <c r="M449" i="3" s="1"/>
  <c r="L451" i="3"/>
  <c r="K451" i="3"/>
  <c r="J451" i="3"/>
  <c r="T450" i="3"/>
  <c r="T449" i="3" s="1"/>
  <c r="S450" i="3"/>
  <c r="S449" i="3" s="1"/>
  <c r="Q450" i="3"/>
  <c r="O450" i="3"/>
  <c r="L450" i="3"/>
  <c r="L449" i="3" s="1"/>
  <c r="K450" i="3"/>
  <c r="K449" i="3" s="1"/>
  <c r="R449" i="3"/>
  <c r="Q449" i="3"/>
  <c r="O449" i="3"/>
  <c r="N449" i="3"/>
  <c r="P447" i="3"/>
  <c r="I447" i="3"/>
  <c r="V446" i="3"/>
  <c r="U446" i="3"/>
  <c r="T446" i="3"/>
  <c r="P446" i="3" s="1"/>
  <c r="S446" i="3"/>
  <c r="R446" i="3"/>
  <c r="Q446" i="3"/>
  <c r="O446" i="3"/>
  <c r="N446" i="3"/>
  <c r="M446" i="3"/>
  <c r="L446" i="3"/>
  <c r="K446" i="3"/>
  <c r="J446" i="3"/>
  <c r="P445" i="3"/>
  <c r="I445" i="3"/>
  <c r="V444" i="3"/>
  <c r="U444" i="3"/>
  <c r="T444" i="3"/>
  <c r="S444" i="3"/>
  <c r="R444" i="3"/>
  <c r="Q444" i="3"/>
  <c r="P444" i="3"/>
  <c r="O444" i="3"/>
  <c r="N444" i="3"/>
  <c r="M444" i="3"/>
  <c r="L444" i="3"/>
  <c r="K444" i="3"/>
  <c r="J444" i="3"/>
  <c r="I444" i="3" s="1"/>
  <c r="V443" i="3"/>
  <c r="U443" i="3"/>
  <c r="S443" i="3"/>
  <c r="R443" i="3"/>
  <c r="Q443" i="3"/>
  <c r="N443" i="3"/>
  <c r="M443" i="3"/>
  <c r="K443" i="3"/>
  <c r="J443" i="3"/>
  <c r="P442" i="3"/>
  <c r="I442" i="3"/>
  <c r="V441" i="3"/>
  <c r="V440" i="3" s="1"/>
  <c r="U441" i="3"/>
  <c r="U440" i="3" s="1"/>
  <c r="U439" i="3" s="1"/>
  <c r="U438" i="3" s="1"/>
  <c r="U437" i="3" s="1"/>
  <c r="T441" i="3"/>
  <c r="S441" i="3"/>
  <c r="R441" i="3"/>
  <c r="R440" i="3" s="1"/>
  <c r="Q441" i="3"/>
  <c r="O441" i="3"/>
  <c r="N441" i="3"/>
  <c r="N440" i="3" s="1"/>
  <c r="M441" i="3"/>
  <c r="M440" i="3" s="1"/>
  <c r="L441" i="3"/>
  <c r="K441" i="3"/>
  <c r="J441" i="3"/>
  <c r="T440" i="3"/>
  <c r="S440" i="3"/>
  <c r="S439" i="3" s="1"/>
  <c r="S438" i="3" s="1"/>
  <c r="Q440" i="3"/>
  <c r="O440" i="3"/>
  <c r="L440" i="3"/>
  <c r="K440" i="3"/>
  <c r="K439" i="3" s="1"/>
  <c r="K438" i="3" s="1"/>
  <c r="V439" i="3"/>
  <c r="V438" i="3" s="1"/>
  <c r="R439" i="3"/>
  <c r="R438" i="3" s="1"/>
  <c r="Q439" i="3"/>
  <c r="N439" i="3"/>
  <c r="N438" i="3" s="1"/>
  <c r="P436" i="3"/>
  <c r="I436" i="3"/>
  <c r="V435" i="3"/>
  <c r="V434" i="3" s="1"/>
  <c r="U435" i="3"/>
  <c r="U434" i="3" s="1"/>
  <c r="U433" i="3" s="1"/>
  <c r="U432" i="3" s="1"/>
  <c r="T435" i="3"/>
  <c r="S435" i="3"/>
  <c r="R435" i="3"/>
  <c r="Q435" i="3"/>
  <c r="O435" i="3"/>
  <c r="N435" i="3"/>
  <c r="N434" i="3" s="1"/>
  <c r="M435" i="3"/>
  <c r="M434" i="3" s="1"/>
  <c r="M433" i="3" s="1"/>
  <c r="M432" i="3" s="1"/>
  <c r="L435" i="3"/>
  <c r="K435" i="3"/>
  <c r="J435" i="3"/>
  <c r="T434" i="3"/>
  <c r="T433" i="3" s="1"/>
  <c r="T432" i="3" s="1"/>
  <c r="S434" i="3"/>
  <c r="S433" i="3" s="1"/>
  <c r="S432" i="3" s="1"/>
  <c r="Q434" i="3"/>
  <c r="O434" i="3"/>
  <c r="L434" i="3"/>
  <c r="L433" i="3" s="1"/>
  <c r="K434" i="3"/>
  <c r="K433" i="3" s="1"/>
  <c r="K432" i="3" s="1"/>
  <c r="V433" i="3"/>
  <c r="V432" i="3" s="1"/>
  <c r="Q433" i="3"/>
  <c r="O433" i="3"/>
  <c r="N433" i="3"/>
  <c r="N432" i="3" s="1"/>
  <c r="O432" i="3"/>
  <c r="L432" i="3"/>
  <c r="P431" i="3"/>
  <c r="I431" i="3"/>
  <c r="V430" i="3"/>
  <c r="U430" i="3"/>
  <c r="T430" i="3"/>
  <c r="S430" i="3"/>
  <c r="R430" i="3"/>
  <c r="Q430" i="3"/>
  <c r="P430" i="3"/>
  <c r="O430" i="3"/>
  <c r="N430" i="3"/>
  <c r="M430" i="3"/>
  <c r="L430" i="3"/>
  <c r="K430" i="3"/>
  <c r="J430" i="3"/>
  <c r="P429" i="3"/>
  <c r="I429" i="3"/>
  <c r="V428" i="3"/>
  <c r="U428" i="3"/>
  <c r="T428" i="3"/>
  <c r="T427" i="3" s="1"/>
  <c r="S428" i="3"/>
  <c r="R428" i="3"/>
  <c r="Q428" i="3"/>
  <c r="P428" i="3"/>
  <c r="O428" i="3"/>
  <c r="N428" i="3"/>
  <c r="M428" i="3"/>
  <c r="L428" i="3"/>
  <c r="K428" i="3"/>
  <c r="J428" i="3"/>
  <c r="V427" i="3"/>
  <c r="V426" i="3" s="1"/>
  <c r="V425" i="3" s="1"/>
  <c r="U427" i="3"/>
  <c r="U426" i="3" s="1"/>
  <c r="U425" i="3" s="1"/>
  <c r="U424" i="3" s="1"/>
  <c r="S427" i="3"/>
  <c r="R427" i="3"/>
  <c r="R426" i="3" s="1"/>
  <c r="Q427" i="3"/>
  <c r="N427" i="3"/>
  <c r="M427" i="3"/>
  <c r="K427" i="3"/>
  <c r="K426" i="3" s="1"/>
  <c r="K425" i="3" s="1"/>
  <c r="K424" i="3" s="1"/>
  <c r="J427" i="3"/>
  <c r="T426" i="3"/>
  <c r="S426" i="3"/>
  <c r="S425" i="3" s="1"/>
  <c r="S424" i="3" s="1"/>
  <c r="Q426" i="3"/>
  <c r="N426" i="3"/>
  <c r="N425" i="3" s="1"/>
  <c r="M426" i="3"/>
  <c r="M425" i="3" s="1"/>
  <c r="M424" i="3" s="1"/>
  <c r="J426" i="3"/>
  <c r="T425" i="3"/>
  <c r="Q425" i="3"/>
  <c r="V424" i="3"/>
  <c r="N424" i="3"/>
  <c r="P423" i="3"/>
  <c r="I423" i="3"/>
  <c r="V422" i="3"/>
  <c r="V421" i="3" s="1"/>
  <c r="U422" i="3"/>
  <c r="T422" i="3"/>
  <c r="S422" i="3"/>
  <c r="R422" i="3"/>
  <c r="R421" i="3" s="1"/>
  <c r="R420" i="3" s="1"/>
  <c r="R419" i="3" s="1"/>
  <c r="R418" i="3" s="1"/>
  <c r="Q422" i="3"/>
  <c r="O422" i="3"/>
  <c r="O421" i="3" s="1"/>
  <c r="O420" i="3" s="1"/>
  <c r="O419" i="3" s="1"/>
  <c r="O418" i="3" s="1"/>
  <c r="N422" i="3"/>
  <c r="N421" i="3" s="1"/>
  <c r="N420" i="3" s="1"/>
  <c r="N419" i="3" s="1"/>
  <c r="N418" i="3" s="1"/>
  <c r="M422" i="3"/>
  <c r="L422" i="3"/>
  <c r="K422" i="3"/>
  <c r="J422" i="3"/>
  <c r="J421" i="3" s="1"/>
  <c r="U421" i="3"/>
  <c r="T421" i="3"/>
  <c r="T420" i="3" s="1"/>
  <c r="T419" i="3" s="1"/>
  <c r="T418" i="3" s="1"/>
  <c r="S421" i="3"/>
  <c r="M421" i="3"/>
  <c r="L421" i="3"/>
  <c r="L420" i="3" s="1"/>
  <c r="L419" i="3" s="1"/>
  <c r="L418" i="3" s="1"/>
  <c r="K421" i="3"/>
  <c r="V420" i="3"/>
  <c r="V419" i="3" s="1"/>
  <c r="U420" i="3"/>
  <c r="U419" i="3" s="1"/>
  <c r="U418" i="3" s="1"/>
  <c r="S420" i="3"/>
  <c r="S419" i="3" s="1"/>
  <c r="S418" i="3" s="1"/>
  <c r="M420" i="3"/>
  <c r="M419" i="3" s="1"/>
  <c r="M418" i="3" s="1"/>
  <c r="K420" i="3"/>
  <c r="K419" i="3" s="1"/>
  <c r="K418" i="3" s="1"/>
  <c r="J420" i="3"/>
  <c r="V418" i="3"/>
  <c r="U417" i="3"/>
  <c r="P416" i="3"/>
  <c r="I416" i="3"/>
  <c r="P415" i="3"/>
  <c r="I415" i="3"/>
  <c r="V414" i="3"/>
  <c r="V413" i="3" s="1"/>
  <c r="V412" i="3" s="1"/>
  <c r="V411" i="3" s="1"/>
  <c r="U414" i="3"/>
  <c r="T414" i="3"/>
  <c r="S414" i="3"/>
  <c r="R414" i="3"/>
  <c r="R413" i="3" s="1"/>
  <c r="Q414" i="3"/>
  <c r="O414" i="3"/>
  <c r="O413" i="3" s="1"/>
  <c r="O412" i="3" s="1"/>
  <c r="O411" i="3" s="1"/>
  <c r="N414" i="3"/>
  <c r="N413" i="3" s="1"/>
  <c r="N412" i="3" s="1"/>
  <c r="N411" i="3" s="1"/>
  <c r="M414" i="3"/>
  <c r="L414" i="3"/>
  <c r="K414" i="3"/>
  <c r="J414" i="3"/>
  <c r="J413" i="3" s="1"/>
  <c r="J412" i="3" s="1"/>
  <c r="U413" i="3"/>
  <c r="T413" i="3"/>
  <c r="T412" i="3" s="1"/>
  <c r="T411" i="3" s="1"/>
  <c r="S413" i="3"/>
  <c r="M413" i="3"/>
  <c r="L413" i="3"/>
  <c r="L412" i="3" s="1"/>
  <c r="K413" i="3"/>
  <c r="U412" i="3"/>
  <c r="U411" i="3" s="1"/>
  <c r="S412" i="3"/>
  <c r="S411" i="3" s="1"/>
  <c r="R412" i="3"/>
  <c r="R411" i="3" s="1"/>
  <c r="M412" i="3"/>
  <c r="M411" i="3" s="1"/>
  <c r="K412" i="3"/>
  <c r="L411" i="3"/>
  <c r="K411" i="3"/>
  <c r="P410" i="3"/>
  <c r="I410" i="3"/>
  <c r="V409" i="3"/>
  <c r="U409" i="3"/>
  <c r="T409" i="3"/>
  <c r="S409" i="3"/>
  <c r="R409" i="3"/>
  <c r="Q409" i="3"/>
  <c r="P409" i="3" s="1"/>
  <c r="O409" i="3"/>
  <c r="N409" i="3"/>
  <c r="M409" i="3"/>
  <c r="L409" i="3"/>
  <c r="L404" i="3" s="1"/>
  <c r="L403" i="3" s="1"/>
  <c r="K409" i="3"/>
  <c r="I409" i="3" s="1"/>
  <c r="J409" i="3"/>
  <c r="P408" i="3"/>
  <c r="I408" i="3"/>
  <c r="V407" i="3"/>
  <c r="U407" i="3"/>
  <c r="T407" i="3"/>
  <c r="S407" i="3"/>
  <c r="P407" i="3" s="1"/>
  <c r="R407" i="3"/>
  <c r="O407" i="3"/>
  <c r="N407" i="3"/>
  <c r="M407" i="3"/>
  <c r="L407" i="3"/>
  <c r="K407" i="3"/>
  <c r="J407" i="3"/>
  <c r="I407" i="3" s="1"/>
  <c r="P406" i="3"/>
  <c r="I406" i="3"/>
  <c r="V405" i="3"/>
  <c r="U405" i="3"/>
  <c r="T405" i="3"/>
  <c r="S405" i="3"/>
  <c r="S404" i="3" s="1"/>
  <c r="R405" i="3"/>
  <c r="R404" i="3" s="1"/>
  <c r="R403" i="3" s="1"/>
  <c r="Q405" i="3"/>
  <c r="O405" i="3"/>
  <c r="O404" i="3" s="1"/>
  <c r="N405" i="3"/>
  <c r="M405" i="3"/>
  <c r="L405" i="3"/>
  <c r="K405" i="3"/>
  <c r="K404" i="3" s="1"/>
  <c r="J405" i="3"/>
  <c r="V404" i="3"/>
  <c r="V403" i="3" s="1"/>
  <c r="U404" i="3"/>
  <c r="U403" i="3" s="1"/>
  <c r="Q404" i="3"/>
  <c r="Q403" i="3" s="1"/>
  <c r="N404" i="3"/>
  <c r="N403" i="3" s="1"/>
  <c r="M404" i="3"/>
  <c r="M403" i="3" s="1"/>
  <c r="S403" i="3"/>
  <c r="O403" i="3"/>
  <c r="K403" i="3"/>
  <c r="P402" i="3"/>
  <c r="I402" i="3"/>
  <c r="V401" i="3"/>
  <c r="V400" i="3" s="1"/>
  <c r="V399" i="3" s="1"/>
  <c r="U401" i="3"/>
  <c r="T401" i="3"/>
  <c r="S401" i="3"/>
  <c r="S400" i="3" s="1"/>
  <c r="R401" i="3"/>
  <c r="Q401" i="3"/>
  <c r="P401" i="3" s="1"/>
  <c r="O401" i="3"/>
  <c r="O400" i="3" s="1"/>
  <c r="O399" i="3" s="1"/>
  <c r="N401" i="3"/>
  <c r="N400" i="3" s="1"/>
  <c r="N399" i="3" s="1"/>
  <c r="M401" i="3"/>
  <c r="L401" i="3"/>
  <c r="K401" i="3"/>
  <c r="J401" i="3"/>
  <c r="U400" i="3"/>
  <c r="U399" i="3" s="1"/>
  <c r="T400" i="3"/>
  <c r="T399" i="3" s="1"/>
  <c r="R400" i="3"/>
  <c r="R399" i="3" s="1"/>
  <c r="Q400" i="3"/>
  <c r="M400" i="3"/>
  <c r="M399" i="3" s="1"/>
  <c r="L400" i="3"/>
  <c r="L399" i="3" s="1"/>
  <c r="J400" i="3"/>
  <c r="S399" i="3"/>
  <c r="J399" i="3"/>
  <c r="P398" i="3"/>
  <c r="I398" i="3"/>
  <c r="V397" i="3"/>
  <c r="U397" i="3"/>
  <c r="T397" i="3"/>
  <c r="S397" i="3"/>
  <c r="S396" i="3" s="1"/>
  <c r="R397" i="3"/>
  <c r="R396" i="3" s="1"/>
  <c r="Q397" i="3"/>
  <c r="O397" i="3"/>
  <c r="O396" i="3" s="1"/>
  <c r="N397" i="3"/>
  <c r="M397" i="3"/>
  <c r="L397" i="3"/>
  <c r="K397" i="3"/>
  <c r="K396" i="3" s="1"/>
  <c r="J397" i="3"/>
  <c r="V396" i="3"/>
  <c r="U396" i="3"/>
  <c r="T396" i="3"/>
  <c r="Q396" i="3"/>
  <c r="P396" i="3"/>
  <c r="N396" i="3"/>
  <c r="M396" i="3"/>
  <c r="M391" i="3" s="1"/>
  <c r="L396" i="3"/>
  <c r="P395" i="3"/>
  <c r="I395" i="3"/>
  <c r="R394" i="3"/>
  <c r="P394" i="3"/>
  <c r="K394" i="3"/>
  <c r="I394" i="3"/>
  <c r="P393" i="3"/>
  <c r="I393" i="3"/>
  <c r="V392" i="3"/>
  <c r="U392" i="3"/>
  <c r="T392" i="3"/>
  <c r="S392" i="3"/>
  <c r="S391" i="3" s="1"/>
  <c r="S386" i="3" s="1"/>
  <c r="R392" i="3"/>
  <c r="Q392" i="3"/>
  <c r="O392" i="3"/>
  <c r="O391" i="3" s="1"/>
  <c r="N392" i="3"/>
  <c r="N391" i="3" s="1"/>
  <c r="M392" i="3"/>
  <c r="L392" i="3"/>
  <c r="K392" i="3"/>
  <c r="J392" i="3"/>
  <c r="U391" i="3"/>
  <c r="T391" i="3"/>
  <c r="T386" i="3" s="1"/>
  <c r="R391" i="3"/>
  <c r="R386" i="3" s="1"/>
  <c r="Q391" i="3"/>
  <c r="L391" i="3"/>
  <c r="P390" i="3"/>
  <c r="I390" i="3"/>
  <c r="V389" i="3"/>
  <c r="U389" i="3"/>
  <c r="U388" i="3" s="1"/>
  <c r="T389" i="3"/>
  <c r="O389" i="3"/>
  <c r="N389" i="3"/>
  <c r="I389" i="3" s="1"/>
  <c r="M389" i="3"/>
  <c r="V388" i="3"/>
  <c r="T388" i="3"/>
  <c r="O388" i="3"/>
  <c r="O387" i="3" s="1"/>
  <c r="M388" i="3"/>
  <c r="V387" i="3"/>
  <c r="U387" i="3"/>
  <c r="T387" i="3"/>
  <c r="M387" i="3"/>
  <c r="M386" i="3"/>
  <c r="L386" i="3"/>
  <c r="P385" i="3"/>
  <c r="I385" i="3"/>
  <c r="P384" i="3"/>
  <c r="I384" i="3"/>
  <c r="P383" i="3"/>
  <c r="I383" i="3"/>
  <c r="V382" i="3"/>
  <c r="U382" i="3"/>
  <c r="U381" i="3" s="1"/>
  <c r="U380" i="3" s="1"/>
  <c r="T382" i="3"/>
  <c r="S382" i="3"/>
  <c r="R382" i="3"/>
  <c r="Q382" i="3"/>
  <c r="Q381" i="3" s="1"/>
  <c r="O382" i="3"/>
  <c r="N382" i="3"/>
  <c r="N381" i="3" s="1"/>
  <c r="N380" i="3" s="1"/>
  <c r="M382" i="3"/>
  <c r="M381" i="3" s="1"/>
  <c r="M380" i="3" s="1"/>
  <c r="L382" i="3"/>
  <c r="K382" i="3"/>
  <c r="J382" i="3"/>
  <c r="V381" i="3"/>
  <c r="V380" i="3" s="1"/>
  <c r="T381" i="3"/>
  <c r="S381" i="3"/>
  <c r="S380" i="3" s="1"/>
  <c r="R381" i="3"/>
  <c r="O381" i="3"/>
  <c r="O380" i="3" s="1"/>
  <c r="L381" i="3"/>
  <c r="K381" i="3"/>
  <c r="J381" i="3"/>
  <c r="T380" i="3"/>
  <c r="R380" i="3"/>
  <c r="R373" i="3" s="1"/>
  <c r="L380" i="3"/>
  <c r="J380" i="3"/>
  <c r="P379" i="3"/>
  <c r="I379" i="3"/>
  <c r="P378" i="3"/>
  <c r="I378" i="3"/>
  <c r="P377" i="3"/>
  <c r="I377" i="3"/>
  <c r="V376" i="3"/>
  <c r="V375" i="3" s="1"/>
  <c r="V374" i="3" s="1"/>
  <c r="U376" i="3"/>
  <c r="U375" i="3" s="1"/>
  <c r="U374" i="3" s="1"/>
  <c r="T376" i="3"/>
  <c r="S376" i="3"/>
  <c r="R376" i="3"/>
  <c r="Q376" i="3"/>
  <c r="Q375" i="3" s="1"/>
  <c r="O376" i="3"/>
  <c r="N376" i="3"/>
  <c r="N375" i="3" s="1"/>
  <c r="N374" i="3" s="1"/>
  <c r="M376" i="3"/>
  <c r="L376" i="3"/>
  <c r="K376" i="3"/>
  <c r="J376" i="3"/>
  <c r="T375" i="3"/>
  <c r="S375" i="3"/>
  <c r="S374" i="3" s="1"/>
  <c r="R375" i="3"/>
  <c r="O375" i="3"/>
  <c r="O374" i="3" s="1"/>
  <c r="L375" i="3"/>
  <c r="K375" i="3"/>
  <c r="K374" i="3" s="1"/>
  <c r="J375" i="3"/>
  <c r="T374" i="3"/>
  <c r="R374" i="3"/>
  <c r="Q374" i="3"/>
  <c r="L374" i="3"/>
  <c r="L373" i="3" s="1"/>
  <c r="J374" i="3"/>
  <c r="P372" i="3"/>
  <c r="I372" i="3"/>
  <c r="P371" i="3"/>
  <c r="I371" i="3"/>
  <c r="P370" i="3"/>
  <c r="J370" i="3"/>
  <c r="J369" i="3" s="1"/>
  <c r="I369" i="3" s="1"/>
  <c r="I370" i="3"/>
  <c r="P369" i="3"/>
  <c r="P368" i="3"/>
  <c r="I368" i="3"/>
  <c r="V367" i="3"/>
  <c r="V366" i="3" s="1"/>
  <c r="U367" i="3"/>
  <c r="U366" i="3" s="1"/>
  <c r="T367" i="3"/>
  <c r="T366" i="3" s="1"/>
  <c r="S367" i="3"/>
  <c r="R367" i="3"/>
  <c r="R366" i="3" s="1"/>
  <c r="Q367" i="3"/>
  <c r="O367" i="3"/>
  <c r="N367" i="3"/>
  <c r="N366" i="3" s="1"/>
  <c r="M367" i="3"/>
  <c r="M366" i="3" s="1"/>
  <c r="M357" i="3" s="1"/>
  <c r="M356" i="3" s="1"/>
  <c r="M355" i="3" s="1"/>
  <c r="L367" i="3"/>
  <c r="L366" i="3" s="1"/>
  <c r="K367" i="3"/>
  <c r="J367" i="3"/>
  <c r="S366" i="3"/>
  <c r="O366" i="3"/>
  <c r="K366" i="3"/>
  <c r="J366" i="3"/>
  <c r="P365" i="3"/>
  <c r="F178" i="2" s="1"/>
  <c r="F177" i="2" s="1"/>
  <c r="I365" i="3"/>
  <c r="V364" i="3"/>
  <c r="U364" i="3"/>
  <c r="T364" i="3"/>
  <c r="S364" i="3"/>
  <c r="R364" i="3"/>
  <c r="Q364" i="3"/>
  <c r="P364" i="3"/>
  <c r="O364" i="3"/>
  <c r="N364" i="3"/>
  <c r="M364" i="3"/>
  <c r="L364" i="3"/>
  <c r="K364" i="3"/>
  <c r="J364" i="3"/>
  <c r="P363" i="3"/>
  <c r="I363" i="3"/>
  <c r="P362" i="3"/>
  <c r="I362" i="3"/>
  <c r="V361" i="3"/>
  <c r="U361" i="3"/>
  <c r="T361" i="3"/>
  <c r="S361" i="3"/>
  <c r="R361" i="3"/>
  <c r="Q361" i="3"/>
  <c r="P361" i="3" s="1"/>
  <c r="O361" i="3"/>
  <c r="N361" i="3"/>
  <c r="M361" i="3"/>
  <c r="L361" i="3"/>
  <c r="L357" i="3" s="1"/>
  <c r="L356" i="3" s="1"/>
  <c r="L355" i="3" s="1"/>
  <c r="K361" i="3"/>
  <c r="J361" i="3"/>
  <c r="I361" i="3"/>
  <c r="P360" i="3"/>
  <c r="I360" i="3"/>
  <c r="P359" i="3"/>
  <c r="I359" i="3"/>
  <c r="V358" i="3"/>
  <c r="U358" i="3"/>
  <c r="T358" i="3"/>
  <c r="S358" i="3"/>
  <c r="R358" i="3"/>
  <c r="Q358" i="3"/>
  <c r="O358" i="3"/>
  <c r="N358" i="3"/>
  <c r="M358" i="3"/>
  <c r="L358" i="3"/>
  <c r="K358" i="3"/>
  <c r="J358" i="3"/>
  <c r="I358" i="3" s="1"/>
  <c r="U357" i="3"/>
  <c r="U356" i="3" s="1"/>
  <c r="U355" i="3" s="1"/>
  <c r="P354" i="3"/>
  <c r="I354" i="3"/>
  <c r="V353" i="3"/>
  <c r="V352" i="3" s="1"/>
  <c r="U353" i="3"/>
  <c r="U352" i="3" s="1"/>
  <c r="T353" i="3"/>
  <c r="S353" i="3"/>
  <c r="R353" i="3"/>
  <c r="R352" i="3" s="1"/>
  <c r="Q353" i="3"/>
  <c r="Q352" i="3" s="1"/>
  <c r="O353" i="3"/>
  <c r="N353" i="3"/>
  <c r="N352" i="3" s="1"/>
  <c r="M353" i="3"/>
  <c r="M352" i="3" s="1"/>
  <c r="L353" i="3"/>
  <c r="K353" i="3"/>
  <c r="J353" i="3"/>
  <c r="J352" i="3" s="1"/>
  <c r="I353" i="3"/>
  <c r="T352" i="3"/>
  <c r="S352" i="3"/>
  <c r="O352" i="3"/>
  <c r="L352" i="3"/>
  <c r="K352" i="3"/>
  <c r="P351" i="3"/>
  <c r="I351" i="3"/>
  <c r="T350" i="3"/>
  <c r="S350" i="3"/>
  <c r="P350" i="3"/>
  <c r="O350" i="3"/>
  <c r="O347" i="3" s="1"/>
  <c r="N350" i="3"/>
  <c r="M350" i="3"/>
  <c r="L350" i="3"/>
  <c r="I350" i="3"/>
  <c r="P349" i="3"/>
  <c r="I349" i="3"/>
  <c r="T348" i="3"/>
  <c r="T347" i="3" s="1"/>
  <c r="S348" i="3"/>
  <c r="O348" i="3"/>
  <c r="N348" i="3"/>
  <c r="M348" i="3"/>
  <c r="M347" i="3" s="1"/>
  <c r="L348" i="3"/>
  <c r="S347" i="3"/>
  <c r="N347" i="3"/>
  <c r="P346" i="3"/>
  <c r="I346" i="3"/>
  <c r="V345" i="3"/>
  <c r="U345" i="3"/>
  <c r="T345" i="3"/>
  <c r="T344" i="3" s="1"/>
  <c r="S345" i="3"/>
  <c r="S344" i="3" s="1"/>
  <c r="R345" i="3"/>
  <c r="Q345" i="3"/>
  <c r="O345" i="3"/>
  <c r="O344" i="3" s="1"/>
  <c r="N345" i="3"/>
  <c r="M345" i="3"/>
  <c r="L345" i="3"/>
  <c r="L344" i="3" s="1"/>
  <c r="K345" i="3"/>
  <c r="K344" i="3" s="1"/>
  <c r="J345" i="3"/>
  <c r="V344" i="3"/>
  <c r="U344" i="3"/>
  <c r="R344" i="3"/>
  <c r="Q344" i="3"/>
  <c r="N344" i="3"/>
  <c r="M344" i="3"/>
  <c r="J344" i="3"/>
  <c r="I344" i="3" s="1"/>
  <c r="P343" i="3"/>
  <c r="I343" i="3"/>
  <c r="V342" i="3"/>
  <c r="U342" i="3"/>
  <c r="T342" i="3"/>
  <c r="S342" i="3"/>
  <c r="R342" i="3"/>
  <c r="Q342" i="3"/>
  <c r="O342" i="3"/>
  <c r="N342" i="3"/>
  <c r="M342" i="3"/>
  <c r="L342" i="3"/>
  <c r="L333" i="3" s="1"/>
  <c r="K342" i="3"/>
  <c r="J342" i="3"/>
  <c r="P341" i="3"/>
  <c r="I341" i="3"/>
  <c r="V340" i="3"/>
  <c r="U340" i="3"/>
  <c r="T340" i="3"/>
  <c r="T333" i="3" s="1"/>
  <c r="S340" i="3"/>
  <c r="R340" i="3"/>
  <c r="Q340" i="3"/>
  <c r="O340" i="3"/>
  <c r="N340" i="3"/>
  <c r="M340" i="3"/>
  <c r="L340" i="3"/>
  <c r="K340" i="3"/>
  <c r="K333" i="3" s="1"/>
  <c r="J340" i="3"/>
  <c r="P339" i="3"/>
  <c r="I339" i="3"/>
  <c r="T338" i="3"/>
  <c r="P338" i="3" s="1"/>
  <c r="S338" i="3"/>
  <c r="O338" i="3"/>
  <c r="I338" i="3" s="1"/>
  <c r="N338" i="3"/>
  <c r="M338" i="3"/>
  <c r="L338" i="3"/>
  <c r="P337" i="3"/>
  <c r="I337" i="3"/>
  <c r="V336" i="3"/>
  <c r="U336" i="3"/>
  <c r="T336" i="3"/>
  <c r="S336" i="3"/>
  <c r="R336" i="3"/>
  <c r="Q336" i="3"/>
  <c r="P336" i="3"/>
  <c r="O336" i="3"/>
  <c r="N336" i="3"/>
  <c r="M336" i="3"/>
  <c r="L336" i="3"/>
  <c r="K336" i="3"/>
  <c r="J336" i="3"/>
  <c r="P335" i="3"/>
  <c r="I335" i="3"/>
  <c r="V334" i="3"/>
  <c r="U334" i="3"/>
  <c r="T334" i="3"/>
  <c r="S334" i="3"/>
  <c r="R334" i="3"/>
  <c r="Q334" i="3"/>
  <c r="P334" i="3"/>
  <c r="O334" i="3"/>
  <c r="N334" i="3"/>
  <c r="M334" i="3"/>
  <c r="I334" i="3" s="1"/>
  <c r="L334" i="3"/>
  <c r="K334" i="3"/>
  <c r="J334" i="3"/>
  <c r="V333" i="3"/>
  <c r="V316" i="3" s="1"/>
  <c r="V315" i="3" s="1"/>
  <c r="V314" i="3" s="1"/>
  <c r="S333" i="3"/>
  <c r="R333" i="3"/>
  <c r="O333" i="3"/>
  <c r="O316" i="3" s="1"/>
  <c r="O315" i="3" s="1"/>
  <c r="O314" i="3" s="1"/>
  <c r="J333" i="3"/>
  <c r="P332" i="3"/>
  <c r="I332" i="3"/>
  <c r="P331" i="3"/>
  <c r="N331" i="3"/>
  <c r="I331" i="3"/>
  <c r="P330" i="3"/>
  <c r="I330" i="3"/>
  <c r="V329" i="3"/>
  <c r="U329" i="3"/>
  <c r="T329" i="3"/>
  <c r="S329" i="3"/>
  <c r="R329" i="3"/>
  <c r="Q329" i="3"/>
  <c r="P329" i="3" s="1"/>
  <c r="O329" i="3"/>
  <c r="N329" i="3"/>
  <c r="M329" i="3"/>
  <c r="L329" i="3"/>
  <c r="I329" i="3" s="1"/>
  <c r="K329" i="3"/>
  <c r="J329" i="3"/>
  <c r="P328" i="3"/>
  <c r="I328" i="3"/>
  <c r="V327" i="3"/>
  <c r="U327" i="3"/>
  <c r="T327" i="3"/>
  <c r="S327" i="3"/>
  <c r="R327" i="3"/>
  <c r="Q327" i="3"/>
  <c r="P327" i="3" s="1"/>
  <c r="O327" i="3"/>
  <c r="N327" i="3"/>
  <c r="M327" i="3"/>
  <c r="L327" i="3"/>
  <c r="I327" i="3" s="1"/>
  <c r="K327" i="3"/>
  <c r="J327" i="3"/>
  <c r="P326" i="3"/>
  <c r="I326" i="3"/>
  <c r="V325" i="3"/>
  <c r="U325" i="3"/>
  <c r="T325" i="3"/>
  <c r="S325" i="3"/>
  <c r="R325" i="3"/>
  <c r="Q325" i="3"/>
  <c r="P325" i="3" s="1"/>
  <c r="O325" i="3"/>
  <c r="N325" i="3"/>
  <c r="M325" i="3"/>
  <c r="L325" i="3"/>
  <c r="I325" i="3" s="1"/>
  <c r="K325" i="3"/>
  <c r="J325" i="3"/>
  <c r="P324" i="3"/>
  <c r="I324" i="3"/>
  <c r="V323" i="3"/>
  <c r="U323" i="3"/>
  <c r="T323" i="3"/>
  <c r="S323" i="3"/>
  <c r="R323" i="3"/>
  <c r="Q323" i="3"/>
  <c r="P323" i="3" s="1"/>
  <c r="O323" i="3"/>
  <c r="N323" i="3"/>
  <c r="M323" i="3"/>
  <c r="L323" i="3"/>
  <c r="I323" i="3" s="1"/>
  <c r="K323" i="3"/>
  <c r="J323" i="3"/>
  <c r="P322" i="3"/>
  <c r="I322" i="3"/>
  <c r="V321" i="3"/>
  <c r="U321" i="3"/>
  <c r="T321" i="3"/>
  <c r="S321" i="3"/>
  <c r="R321" i="3"/>
  <c r="Q321" i="3"/>
  <c r="P321" i="3" s="1"/>
  <c r="O321" i="3"/>
  <c r="N321" i="3"/>
  <c r="M321" i="3"/>
  <c r="L321" i="3"/>
  <c r="K321" i="3"/>
  <c r="J321" i="3"/>
  <c r="P320" i="3"/>
  <c r="I320" i="3"/>
  <c r="V319" i="3"/>
  <c r="U319" i="3"/>
  <c r="T319" i="3"/>
  <c r="S319" i="3"/>
  <c r="R319" i="3"/>
  <c r="Q319" i="3"/>
  <c r="P319" i="3" s="1"/>
  <c r="O319" i="3"/>
  <c r="N319" i="3"/>
  <c r="M319" i="3"/>
  <c r="L319" i="3"/>
  <c r="I319" i="3" s="1"/>
  <c r="K319" i="3"/>
  <c r="J319" i="3"/>
  <c r="P318" i="3"/>
  <c r="I318" i="3"/>
  <c r="V317" i="3"/>
  <c r="U317" i="3"/>
  <c r="T317" i="3"/>
  <c r="S317" i="3"/>
  <c r="R317" i="3"/>
  <c r="Q317" i="3"/>
  <c r="P317" i="3" s="1"/>
  <c r="O317" i="3"/>
  <c r="N317" i="3"/>
  <c r="M317" i="3"/>
  <c r="L317" i="3"/>
  <c r="I317" i="3" s="1"/>
  <c r="K317" i="3"/>
  <c r="J317" i="3"/>
  <c r="R316" i="3"/>
  <c r="R315" i="3" s="1"/>
  <c r="J316" i="3"/>
  <c r="J315" i="3" s="1"/>
  <c r="R314" i="3"/>
  <c r="J314" i="3"/>
  <c r="P313" i="3"/>
  <c r="I313" i="3"/>
  <c r="V312" i="3"/>
  <c r="V311" i="3" s="1"/>
  <c r="U312" i="3"/>
  <c r="U311" i="3" s="1"/>
  <c r="T312" i="3"/>
  <c r="S312" i="3"/>
  <c r="S311" i="3" s="1"/>
  <c r="R312" i="3"/>
  <c r="R311" i="3" s="1"/>
  <c r="Q312" i="3"/>
  <c r="O312" i="3"/>
  <c r="N312" i="3"/>
  <c r="N311" i="3" s="1"/>
  <c r="M312" i="3"/>
  <c r="M311" i="3" s="1"/>
  <c r="L312" i="3"/>
  <c r="L311" i="3" s="1"/>
  <c r="K312" i="3"/>
  <c r="J312" i="3"/>
  <c r="T311" i="3"/>
  <c r="T297" i="3" s="1"/>
  <c r="Q311" i="3"/>
  <c r="P311" i="3" s="1"/>
  <c r="O311" i="3"/>
  <c r="K311" i="3"/>
  <c r="P310" i="3"/>
  <c r="I310" i="3"/>
  <c r="V309" i="3"/>
  <c r="U309" i="3"/>
  <c r="T309" i="3"/>
  <c r="T308" i="3" s="1"/>
  <c r="S309" i="3"/>
  <c r="S308" i="3" s="1"/>
  <c r="S299" i="3" s="1"/>
  <c r="R309" i="3"/>
  <c r="R308" i="3" s="1"/>
  <c r="Q309" i="3"/>
  <c r="Q308" i="3" s="1"/>
  <c r="O309" i="3"/>
  <c r="N309" i="3"/>
  <c r="M309" i="3"/>
  <c r="L309" i="3"/>
  <c r="L308" i="3" s="1"/>
  <c r="K309" i="3"/>
  <c r="K308" i="3" s="1"/>
  <c r="K299" i="3" s="1"/>
  <c r="K298" i="3" s="1"/>
  <c r="K297" i="3" s="1"/>
  <c r="J309" i="3"/>
  <c r="V308" i="3"/>
  <c r="U308" i="3"/>
  <c r="O308" i="3"/>
  <c r="N308" i="3"/>
  <c r="N299" i="3" s="1"/>
  <c r="N298" i="3" s="1"/>
  <c r="N297" i="3" s="1"/>
  <c r="M308" i="3"/>
  <c r="P307" i="3"/>
  <c r="I307" i="3"/>
  <c r="V306" i="3"/>
  <c r="U306" i="3"/>
  <c r="T306" i="3"/>
  <c r="S306" i="3"/>
  <c r="R306" i="3"/>
  <c r="Q306" i="3"/>
  <c r="P306" i="3" s="1"/>
  <c r="O306" i="3"/>
  <c r="N306" i="3"/>
  <c r="M306" i="3"/>
  <c r="L306" i="3"/>
  <c r="K306" i="3"/>
  <c r="J306" i="3"/>
  <c r="I306" i="3"/>
  <c r="P305" i="3"/>
  <c r="I305" i="3"/>
  <c r="V304" i="3"/>
  <c r="U304" i="3"/>
  <c r="T304" i="3"/>
  <c r="S304" i="3"/>
  <c r="R304" i="3"/>
  <c r="Q304" i="3"/>
  <c r="O304" i="3"/>
  <c r="N304" i="3"/>
  <c r="M304" i="3"/>
  <c r="L304" i="3"/>
  <c r="K304" i="3"/>
  <c r="J304" i="3"/>
  <c r="I304" i="3"/>
  <c r="P303" i="3"/>
  <c r="I303" i="3"/>
  <c r="V302" i="3"/>
  <c r="U302" i="3"/>
  <c r="T302" i="3"/>
  <c r="S302" i="3"/>
  <c r="R302" i="3"/>
  <c r="Q302" i="3"/>
  <c r="P302" i="3" s="1"/>
  <c r="O302" i="3"/>
  <c r="N302" i="3"/>
  <c r="M302" i="3"/>
  <c r="L302" i="3"/>
  <c r="K302" i="3"/>
  <c r="J302" i="3"/>
  <c r="I302" i="3"/>
  <c r="P301" i="3"/>
  <c r="I301" i="3"/>
  <c r="V300" i="3"/>
  <c r="U300" i="3"/>
  <c r="T300" i="3"/>
  <c r="S300" i="3"/>
  <c r="R300" i="3"/>
  <c r="Q300" i="3"/>
  <c r="P300" i="3" s="1"/>
  <c r="O300" i="3"/>
  <c r="N300" i="3"/>
  <c r="M300" i="3"/>
  <c r="L300" i="3"/>
  <c r="K300" i="3"/>
  <c r="J300" i="3"/>
  <c r="I300" i="3"/>
  <c r="V299" i="3"/>
  <c r="U299" i="3"/>
  <c r="T299" i="3"/>
  <c r="O299" i="3"/>
  <c r="O298" i="3" s="1"/>
  <c r="O297" i="3" s="1"/>
  <c r="M299" i="3"/>
  <c r="L299" i="3"/>
  <c r="V298" i="3"/>
  <c r="V297" i="3" s="1"/>
  <c r="U298" i="3"/>
  <c r="U297" i="3" s="1"/>
  <c r="T298" i="3"/>
  <c r="S298" i="3"/>
  <c r="S297" i="3" s="1"/>
  <c r="M298" i="3"/>
  <c r="M297" i="3" s="1"/>
  <c r="L298" i="3"/>
  <c r="L297" i="3" s="1"/>
  <c r="P295" i="3"/>
  <c r="I295" i="3"/>
  <c r="P294" i="3"/>
  <c r="I294" i="3"/>
  <c r="V293" i="3"/>
  <c r="U293" i="3"/>
  <c r="T293" i="3"/>
  <c r="T292" i="3" s="1"/>
  <c r="S293" i="3"/>
  <c r="S292" i="3" s="1"/>
  <c r="S291" i="3" s="1"/>
  <c r="R293" i="3"/>
  <c r="R292" i="3" s="1"/>
  <c r="R291" i="3" s="1"/>
  <c r="R290" i="3" s="1"/>
  <c r="R289" i="3" s="1"/>
  <c r="Q293" i="3"/>
  <c r="O293" i="3"/>
  <c r="N293" i="3"/>
  <c r="M293" i="3"/>
  <c r="L293" i="3"/>
  <c r="L292" i="3" s="1"/>
  <c r="K293" i="3"/>
  <c r="K292" i="3" s="1"/>
  <c r="K291" i="3" s="1"/>
  <c r="J293" i="3"/>
  <c r="J292" i="3" s="1"/>
  <c r="I293" i="3"/>
  <c r="V292" i="3"/>
  <c r="U292" i="3"/>
  <c r="O292" i="3"/>
  <c r="N292" i="3"/>
  <c r="N291" i="3" s="1"/>
  <c r="N290" i="3" s="1"/>
  <c r="N289" i="3" s="1"/>
  <c r="M292" i="3"/>
  <c r="V291" i="3"/>
  <c r="U291" i="3"/>
  <c r="T291" i="3"/>
  <c r="O291" i="3"/>
  <c r="O290" i="3" s="1"/>
  <c r="O289" i="3" s="1"/>
  <c r="M291" i="3"/>
  <c r="L291" i="3"/>
  <c r="V290" i="3"/>
  <c r="V289" i="3" s="1"/>
  <c r="U290" i="3"/>
  <c r="U289" i="3" s="1"/>
  <c r="T290" i="3"/>
  <c r="S290" i="3"/>
  <c r="M290" i="3"/>
  <c r="M289" i="3" s="1"/>
  <c r="L290" i="3"/>
  <c r="K290" i="3"/>
  <c r="K289" i="3" s="1"/>
  <c r="T289" i="3"/>
  <c r="S289" i="3"/>
  <c r="L289" i="3"/>
  <c r="I287" i="3"/>
  <c r="V286" i="3"/>
  <c r="V285" i="3" s="1"/>
  <c r="V284" i="3" s="1"/>
  <c r="V283" i="3" s="1"/>
  <c r="V282" i="3" s="1"/>
  <c r="U286" i="3"/>
  <c r="T286" i="3"/>
  <c r="S286" i="3"/>
  <c r="R286" i="3"/>
  <c r="O286" i="3"/>
  <c r="O285" i="3" s="1"/>
  <c r="N286" i="3"/>
  <c r="N285" i="3" s="1"/>
  <c r="M286" i="3"/>
  <c r="M285" i="3" s="1"/>
  <c r="M284" i="3" s="1"/>
  <c r="M283" i="3" s="1"/>
  <c r="M282" i="3" s="1"/>
  <c r="L286" i="3"/>
  <c r="K286" i="3"/>
  <c r="T285" i="3"/>
  <c r="T284" i="3" s="1"/>
  <c r="S285" i="3"/>
  <c r="S284" i="3" s="1"/>
  <c r="R285" i="3"/>
  <c r="R284" i="3" s="1"/>
  <c r="L285" i="3"/>
  <c r="L284" i="3" s="1"/>
  <c r="L283" i="3" s="1"/>
  <c r="L282" i="3" s="1"/>
  <c r="K285" i="3"/>
  <c r="O284" i="3"/>
  <c r="O283" i="3" s="1"/>
  <c r="N284" i="3"/>
  <c r="N283" i="3" s="1"/>
  <c r="S283" i="3"/>
  <c r="S282" i="3" s="1"/>
  <c r="R283" i="3"/>
  <c r="R282" i="3" s="1"/>
  <c r="O282" i="3"/>
  <c r="N282" i="3"/>
  <c r="P281" i="3"/>
  <c r="I281" i="3"/>
  <c r="V280" i="3"/>
  <c r="V279" i="3" s="1"/>
  <c r="U280" i="3"/>
  <c r="U279" i="3" s="1"/>
  <c r="T280" i="3"/>
  <c r="S280" i="3"/>
  <c r="R280" i="3"/>
  <c r="Q280" i="3"/>
  <c r="O280" i="3"/>
  <c r="O279" i="3" s="1"/>
  <c r="O269" i="3" s="1"/>
  <c r="O268" i="3" s="1"/>
  <c r="O267" i="3" s="1"/>
  <c r="N280" i="3"/>
  <c r="N279" i="3" s="1"/>
  <c r="N269" i="3" s="1"/>
  <c r="N268" i="3" s="1"/>
  <c r="N267" i="3" s="1"/>
  <c r="M280" i="3"/>
  <c r="L280" i="3"/>
  <c r="L279" i="3" s="1"/>
  <c r="I279" i="3" s="1"/>
  <c r="K280" i="3"/>
  <c r="K279" i="3" s="1"/>
  <c r="J280" i="3"/>
  <c r="T279" i="3"/>
  <c r="S279" i="3"/>
  <c r="R279" i="3"/>
  <c r="Q279" i="3"/>
  <c r="M279" i="3"/>
  <c r="J279" i="3"/>
  <c r="P278" i="3"/>
  <c r="I278" i="3"/>
  <c r="V277" i="3"/>
  <c r="U277" i="3"/>
  <c r="U276" i="3" s="1"/>
  <c r="T277" i="3"/>
  <c r="T276" i="3" s="1"/>
  <c r="S277" i="3"/>
  <c r="R277" i="3"/>
  <c r="Q277" i="3"/>
  <c r="O277" i="3"/>
  <c r="N277" i="3"/>
  <c r="M277" i="3"/>
  <c r="M276" i="3" s="1"/>
  <c r="L277" i="3"/>
  <c r="L276" i="3" s="1"/>
  <c r="K277" i="3"/>
  <c r="K276" i="3" s="1"/>
  <c r="J277" i="3"/>
  <c r="V276" i="3"/>
  <c r="S276" i="3"/>
  <c r="S270" i="3" s="1"/>
  <c r="S269" i="3" s="1"/>
  <c r="R276" i="3"/>
  <c r="R270" i="3" s="1"/>
  <c r="R269" i="3" s="1"/>
  <c r="R268" i="3" s="1"/>
  <c r="R267" i="3" s="1"/>
  <c r="O276" i="3"/>
  <c r="N276" i="3"/>
  <c r="J276" i="3"/>
  <c r="P275" i="3"/>
  <c r="I275" i="3"/>
  <c r="P274" i="3"/>
  <c r="I274" i="3"/>
  <c r="P273" i="3"/>
  <c r="I273" i="3"/>
  <c r="V272" i="3"/>
  <c r="V271" i="3" s="1"/>
  <c r="V270" i="3" s="1"/>
  <c r="V269" i="3" s="1"/>
  <c r="V268" i="3" s="1"/>
  <c r="V267" i="3" s="1"/>
  <c r="U272" i="3"/>
  <c r="T272" i="3"/>
  <c r="T271" i="3" s="1"/>
  <c r="T270" i="3" s="1"/>
  <c r="T269" i="3" s="1"/>
  <c r="T268" i="3" s="1"/>
  <c r="S272" i="3"/>
  <c r="R272" i="3"/>
  <c r="Q272" i="3"/>
  <c r="O272" i="3"/>
  <c r="O271" i="3" s="1"/>
  <c r="N272" i="3"/>
  <c r="N271" i="3" s="1"/>
  <c r="N270" i="3" s="1"/>
  <c r="M272" i="3"/>
  <c r="L272" i="3"/>
  <c r="L271" i="3" s="1"/>
  <c r="K272" i="3"/>
  <c r="K271" i="3" s="1"/>
  <c r="K270" i="3" s="1"/>
  <c r="K269" i="3" s="1"/>
  <c r="K268" i="3" s="1"/>
  <c r="J272" i="3"/>
  <c r="U271" i="3"/>
  <c r="S271" i="3"/>
  <c r="R271" i="3"/>
  <c r="Q271" i="3"/>
  <c r="M271" i="3"/>
  <c r="M270" i="3" s="1"/>
  <c r="M269" i="3" s="1"/>
  <c r="J271" i="3"/>
  <c r="O270" i="3"/>
  <c r="S268" i="3"/>
  <c r="M268" i="3"/>
  <c r="M267" i="3" s="1"/>
  <c r="P266" i="3"/>
  <c r="I266" i="3"/>
  <c r="V265" i="3"/>
  <c r="U265" i="3"/>
  <c r="U264" i="3" s="1"/>
  <c r="U260" i="3" s="1"/>
  <c r="T265" i="3"/>
  <c r="T264" i="3" s="1"/>
  <c r="S265" i="3"/>
  <c r="R265" i="3"/>
  <c r="Q265" i="3"/>
  <c r="O265" i="3"/>
  <c r="N265" i="3"/>
  <c r="M265" i="3"/>
  <c r="M264" i="3" s="1"/>
  <c r="L265" i="3"/>
  <c r="L264" i="3" s="1"/>
  <c r="L260" i="3" s="1"/>
  <c r="L251" i="3" s="1"/>
  <c r="L250" i="3" s="1"/>
  <c r="K265" i="3"/>
  <c r="K264" i="3" s="1"/>
  <c r="J265" i="3"/>
  <c r="V264" i="3"/>
  <c r="S264" i="3"/>
  <c r="S260" i="3" s="1"/>
  <c r="R264" i="3"/>
  <c r="O264" i="3"/>
  <c r="N264" i="3"/>
  <c r="J264" i="3"/>
  <c r="I264" i="3" s="1"/>
  <c r="P263" i="3"/>
  <c r="I263" i="3"/>
  <c r="V262" i="3"/>
  <c r="U262" i="3"/>
  <c r="T262" i="3"/>
  <c r="S262" i="3"/>
  <c r="S261" i="3" s="1"/>
  <c r="R262" i="3"/>
  <c r="R261" i="3" s="1"/>
  <c r="R260" i="3" s="1"/>
  <c r="Q262" i="3"/>
  <c r="O262" i="3"/>
  <c r="N262" i="3"/>
  <c r="M262" i="3"/>
  <c r="L262" i="3"/>
  <c r="K262" i="3"/>
  <c r="K261" i="3" s="1"/>
  <c r="J262" i="3"/>
  <c r="V261" i="3"/>
  <c r="U261" i="3"/>
  <c r="T261" i="3"/>
  <c r="O261" i="3"/>
  <c r="N261" i="3"/>
  <c r="M261" i="3"/>
  <c r="M260" i="3" s="1"/>
  <c r="L261" i="3"/>
  <c r="V260" i="3"/>
  <c r="T260" i="3"/>
  <c r="O260" i="3"/>
  <c r="N260" i="3"/>
  <c r="K260" i="3"/>
  <c r="P259" i="3"/>
  <c r="I259" i="3"/>
  <c r="P258" i="3"/>
  <c r="I258" i="3"/>
  <c r="V257" i="3"/>
  <c r="U257" i="3"/>
  <c r="T257" i="3"/>
  <c r="S257" i="3"/>
  <c r="R257" i="3"/>
  <c r="Q257" i="3"/>
  <c r="P257" i="3" s="1"/>
  <c r="O257" i="3"/>
  <c r="N257" i="3"/>
  <c r="N253" i="3" s="1"/>
  <c r="N252" i="3" s="1"/>
  <c r="N251" i="3" s="1"/>
  <c r="M257" i="3"/>
  <c r="L257" i="3"/>
  <c r="K257" i="3"/>
  <c r="J257" i="3"/>
  <c r="P256" i="3"/>
  <c r="I256" i="3"/>
  <c r="P255" i="3"/>
  <c r="I255" i="3"/>
  <c r="V254" i="3"/>
  <c r="U254" i="3"/>
  <c r="T254" i="3"/>
  <c r="S254" i="3"/>
  <c r="S253" i="3" s="1"/>
  <c r="R254" i="3"/>
  <c r="R253" i="3" s="1"/>
  <c r="Q254" i="3"/>
  <c r="Q253" i="3" s="1"/>
  <c r="P254" i="3"/>
  <c r="O254" i="3"/>
  <c r="N254" i="3"/>
  <c r="M254" i="3"/>
  <c r="L254" i="3"/>
  <c r="K254" i="3"/>
  <c r="K253" i="3" s="1"/>
  <c r="J254" i="3"/>
  <c r="J253" i="3" s="1"/>
  <c r="I254" i="3"/>
  <c r="V253" i="3"/>
  <c r="V252" i="3" s="1"/>
  <c r="V251" i="3" s="1"/>
  <c r="V250" i="3" s="1"/>
  <c r="V243" i="3" s="1"/>
  <c r="U253" i="3"/>
  <c r="T253" i="3"/>
  <c r="M253" i="3"/>
  <c r="L253" i="3"/>
  <c r="U252" i="3"/>
  <c r="T252" i="3"/>
  <c r="S252" i="3"/>
  <c r="R252" i="3"/>
  <c r="L252" i="3"/>
  <c r="K252" i="3"/>
  <c r="J252" i="3"/>
  <c r="T251" i="3"/>
  <c r="T250" i="3" s="1"/>
  <c r="S251" i="3"/>
  <c r="R251" i="3"/>
  <c r="R250" i="3" s="1"/>
  <c r="S250" i="3"/>
  <c r="S243" i="3" s="1"/>
  <c r="N250" i="3"/>
  <c r="N243" i="3" s="1"/>
  <c r="P249" i="3"/>
  <c r="I249" i="3"/>
  <c r="V248" i="3"/>
  <c r="V247" i="3" s="1"/>
  <c r="V246" i="3" s="1"/>
  <c r="V245" i="3" s="1"/>
  <c r="U248" i="3"/>
  <c r="T248" i="3"/>
  <c r="S248" i="3"/>
  <c r="S247" i="3" s="1"/>
  <c r="R248" i="3"/>
  <c r="R247" i="3" s="1"/>
  <c r="R246" i="3" s="1"/>
  <c r="R245" i="3" s="1"/>
  <c r="R244" i="3" s="1"/>
  <c r="Q248" i="3"/>
  <c r="P248" i="3" s="1"/>
  <c r="O248" i="3"/>
  <c r="O247" i="3" s="1"/>
  <c r="N248" i="3"/>
  <c r="N247" i="3" s="1"/>
  <c r="N246" i="3" s="1"/>
  <c r="N245" i="3" s="1"/>
  <c r="M248" i="3"/>
  <c r="L248" i="3"/>
  <c r="K248" i="3"/>
  <c r="J248" i="3"/>
  <c r="J247" i="3" s="1"/>
  <c r="U247" i="3"/>
  <c r="U246" i="3" s="1"/>
  <c r="U245" i="3" s="1"/>
  <c r="U244" i="3" s="1"/>
  <c r="T247" i="3"/>
  <c r="T246" i="3" s="1"/>
  <c r="T245" i="3" s="1"/>
  <c r="T244" i="3" s="1"/>
  <c r="Q247" i="3"/>
  <c r="M247" i="3"/>
  <c r="M246" i="3" s="1"/>
  <c r="L247" i="3"/>
  <c r="L246" i="3" s="1"/>
  <c r="L245" i="3" s="1"/>
  <c r="L244" i="3" s="1"/>
  <c r="S246" i="3"/>
  <c r="S245" i="3" s="1"/>
  <c r="O246" i="3"/>
  <c r="O245" i="3" s="1"/>
  <c r="O244" i="3" s="1"/>
  <c r="J246" i="3"/>
  <c r="M245" i="3"/>
  <c r="M244" i="3" s="1"/>
  <c r="V244" i="3"/>
  <c r="S244" i="3"/>
  <c r="N244" i="3"/>
  <c r="T243" i="3"/>
  <c r="L243" i="3"/>
  <c r="P242" i="3"/>
  <c r="I242" i="3"/>
  <c r="V241" i="3"/>
  <c r="U241" i="3"/>
  <c r="U240" i="3" s="1"/>
  <c r="U239" i="3" s="1"/>
  <c r="U238" i="3" s="1"/>
  <c r="T241" i="3"/>
  <c r="T240" i="3" s="1"/>
  <c r="T239" i="3" s="1"/>
  <c r="T238" i="3" s="1"/>
  <c r="S241" i="3"/>
  <c r="R241" i="3"/>
  <c r="Q241" i="3"/>
  <c r="O241" i="3"/>
  <c r="N241" i="3"/>
  <c r="M241" i="3"/>
  <c r="M240" i="3" s="1"/>
  <c r="M239" i="3" s="1"/>
  <c r="M238" i="3" s="1"/>
  <c r="L241" i="3"/>
  <c r="K241" i="3"/>
  <c r="J241" i="3"/>
  <c r="V240" i="3"/>
  <c r="V239" i="3" s="1"/>
  <c r="S240" i="3"/>
  <c r="S239" i="3" s="1"/>
  <c r="R240" i="3"/>
  <c r="R239" i="3" s="1"/>
  <c r="R238" i="3" s="1"/>
  <c r="O240" i="3"/>
  <c r="O239" i="3" s="1"/>
  <c r="N240" i="3"/>
  <c r="N239" i="3" s="1"/>
  <c r="N238" i="3" s="1"/>
  <c r="K240" i="3"/>
  <c r="K239" i="3" s="1"/>
  <c r="J240" i="3"/>
  <c r="V238" i="3"/>
  <c r="S238" i="3"/>
  <c r="O238" i="3"/>
  <c r="K238" i="3"/>
  <c r="P237" i="3"/>
  <c r="I237" i="3"/>
  <c r="P236" i="3"/>
  <c r="I236" i="3"/>
  <c r="V235" i="3"/>
  <c r="U235" i="3"/>
  <c r="T235" i="3"/>
  <c r="T234" i="3" s="1"/>
  <c r="S235" i="3"/>
  <c r="R235" i="3"/>
  <c r="Q235" i="3"/>
  <c r="Q234" i="3" s="1"/>
  <c r="O235" i="3"/>
  <c r="N235" i="3"/>
  <c r="M235" i="3"/>
  <c r="L235" i="3"/>
  <c r="L234" i="3" s="1"/>
  <c r="K235" i="3"/>
  <c r="J235" i="3"/>
  <c r="V234" i="3"/>
  <c r="S234" i="3"/>
  <c r="R234" i="3"/>
  <c r="O234" i="3"/>
  <c r="O230" i="3" s="1"/>
  <c r="O229" i="3" s="1"/>
  <c r="N234" i="3"/>
  <c r="K234" i="3"/>
  <c r="J234" i="3"/>
  <c r="P233" i="3"/>
  <c r="I233" i="3"/>
  <c r="V232" i="3"/>
  <c r="V231" i="3" s="1"/>
  <c r="U232" i="3"/>
  <c r="T232" i="3"/>
  <c r="S232" i="3"/>
  <c r="S231" i="3" s="1"/>
  <c r="S230" i="3" s="1"/>
  <c r="S229" i="3" s="1"/>
  <c r="S228" i="3" s="1"/>
  <c r="S227" i="3" s="1"/>
  <c r="R232" i="3"/>
  <c r="R231" i="3" s="1"/>
  <c r="Q232" i="3"/>
  <c r="O232" i="3"/>
  <c r="O231" i="3" s="1"/>
  <c r="N232" i="3"/>
  <c r="N231" i="3" s="1"/>
  <c r="M232" i="3"/>
  <c r="L232" i="3"/>
  <c r="K232" i="3"/>
  <c r="J232" i="3"/>
  <c r="J231" i="3" s="1"/>
  <c r="U231" i="3"/>
  <c r="T231" i="3"/>
  <c r="Q231" i="3"/>
  <c r="M231" i="3"/>
  <c r="L231" i="3"/>
  <c r="R230" i="3"/>
  <c r="R229" i="3" s="1"/>
  <c r="R228" i="3" s="1"/>
  <c r="R227" i="3" s="1"/>
  <c r="P226" i="3"/>
  <c r="I226" i="3"/>
  <c r="P225" i="3"/>
  <c r="I225" i="3"/>
  <c r="V224" i="3"/>
  <c r="V223" i="3" s="1"/>
  <c r="V222" i="3" s="1"/>
  <c r="V221" i="3" s="1"/>
  <c r="U224" i="3"/>
  <c r="T224" i="3"/>
  <c r="S224" i="3"/>
  <c r="S223" i="3" s="1"/>
  <c r="S222" i="3" s="1"/>
  <c r="S221" i="3" s="1"/>
  <c r="R224" i="3"/>
  <c r="R223" i="3" s="1"/>
  <c r="R222" i="3" s="1"/>
  <c r="R221" i="3" s="1"/>
  <c r="R220" i="3" s="1"/>
  <c r="Q224" i="3"/>
  <c r="P224" i="3" s="1"/>
  <c r="O224" i="3"/>
  <c r="O223" i="3" s="1"/>
  <c r="N224" i="3"/>
  <c r="N223" i="3" s="1"/>
  <c r="N222" i="3" s="1"/>
  <c r="N221" i="3" s="1"/>
  <c r="N220" i="3" s="1"/>
  <c r="M224" i="3"/>
  <c r="L224" i="3"/>
  <c r="K224" i="3"/>
  <c r="J224" i="3"/>
  <c r="J223" i="3" s="1"/>
  <c r="J222" i="3" s="1"/>
  <c r="U223" i="3"/>
  <c r="U222" i="3" s="1"/>
  <c r="T223" i="3"/>
  <c r="T222" i="3" s="1"/>
  <c r="T221" i="3" s="1"/>
  <c r="T220" i="3" s="1"/>
  <c r="Q223" i="3"/>
  <c r="M223" i="3"/>
  <c r="M222" i="3" s="1"/>
  <c r="M221" i="3" s="1"/>
  <c r="M220" i="3" s="1"/>
  <c r="L223" i="3"/>
  <c r="L222" i="3" s="1"/>
  <c r="L221" i="3" s="1"/>
  <c r="L220" i="3" s="1"/>
  <c r="O222" i="3"/>
  <c r="O221" i="3" s="1"/>
  <c r="O220" i="3" s="1"/>
  <c r="U221" i="3"/>
  <c r="U220" i="3" s="1"/>
  <c r="V220" i="3"/>
  <c r="V207" i="3" s="1"/>
  <c r="S220" i="3"/>
  <c r="P219" i="3"/>
  <c r="I219" i="3"/>
  <c r="V218" i="3"/>
  <c r="V217" i="3" s="1"/>
  <c r="V216" i="3" s="1"/>
  <c r="V215" i="3" s="1"/>
  <c r="U218" i="3"/>
  <c r="T218" i="3"/>
  <c r="S218" i="3"/>
  <c r="S217" i="3" s="1"/>
  <c r="R218" i="3"/>
  <c r="R217" i="3" s="1"/>
  <c r="Q218" i="3"/>
  <c r="P218" i="3" s="1"/>
  <c r="O218" i="3"/>
  <c r="O217" i="3" s="1"/>
  <c r="O216" i="3" s="1"/>
  <c r="N218" i="3"/>
  <c r="N217" i="3" s="1"/>
  <c r="M218" i="3"/>
  <c r="L218" i="3"/>
  <c r="K218" i="3"/>
  <c r="I218" i="3" s="1"/>
  <c r="J218" i="3"/>
  <c r="J217" i="3" s="1"/>
  <c r="U217" i="3"/>
  <c r="U216" i="3" s="1"/>
  <c r="T217" i="3"/>
  <c r="T216" i="3" s="1"/>
  <c r="Q217" i="3"/>
  <c r="M217" i="3"/>
  <c r="L217" i="3"/>
  <c r="L216" i="3" s="1"/>
  <c r="K217" i="3"/>
  <c r="K216" i="3" s="1"/>
  <c r="S216" i="3"/>
  <c r="S215" i="3" s="1"/>
  <c r="R216" i="3"/>
  <c r="R215" i="3" s="1"/>
  <c r="Q216" i="3"/>
  <c r="N216" i="3"/>
  <c r="N215" i="3" s="1"/>
  <c r="M216" i="3"/>
  <c r="J216" i="3"/>
  <c r="J215" i="3" s="1"/>
  <c r="U215" i="3"/>
  <c r="U208" i="3" s="1"/>
  <c r="U207" i="3" s="1"/>
  <c r="T215" i="3"/>
  <c r="O215" i="3"/>
  <c r="M215" i="3"/>
  <c r="L215" i="3"/>
  <c r="P214" i="3"/>
  <c r="I214" i="3"/>
  <c r="P213" i="3"/>
  <c r="I213" i="3"/>
  <c r="V212" i="3"/>
  <c r="U212" i="3"/>
  <c r="U211" i="3" s="1"/>
  <c r="U210" i="3" s="1"/>
  <c r="U209" i="3" s="1"/>
  <c r="T212" i="3"/>
  <c r="S212" i="3"/>
  <c r="R212" i="3"/>
  <c r="Q212" i="3"/>
  <c r="O212" i="3"/>
  <c r="N212" i="3"/>
  <c r="M212" i="3"/>
  <c r="M211" i="3" s="1"/>
  <c r="M210" i="3" s="1"/>
  <c r="M209" i="3" s="1"/>
  <c r="M208" i="3" s="1"/>
  <c r="M207" i="3" s="1"/>
  <c r="L212" i="3"/>
  <c r="K212" i="3"/>
  <c r="J212" i="3"/>
  <c r="I212" i="3"/>
  <c r="V211" i="3"/>
  <c r="V210" i="3" s="1"/>
  <c r="V209" i="3" s="1"/>
  <c r="V208" i="3" s="1"/>
  <c r="T211" i="3"/>
  <c r="T210" i="3" s="1"/>
  <c r="T209" i="3" s="1"/>
  <c r="T208" i="3" s="1"/>
  <c r="T207" i="3" s="1"/>
  <c r="S211" i="3"/>
  <c r="S210" i="3" s="1"/>
  <c r="R211" i="3"/>
  <c r="O211" i="3"/>
  <c r="O210" i="3" s="1"/>
  <c r="N211" i="3"/>
  <c r="N210" i="3" s="1"/>
  <c r="L211" i="3"/>
  <c r="L210" i="3" s="1"/>
  <c r="L209" i="3" s="1"/>
  <c r="L208" i="3" s="1"/>
  <c r="L207" i="3" s="1"/>
  <c r="K211" i="3"/>
  <c r="K210" i="3" s="1"/>
  <c r="K209" i="3" s="1"/>
  <c r="J211" i="3"/>
  <c r="R210" i="3"/>
  <c r="R209" i="3" s="1"/>
  <c r="R208" i="3" s="1"/>
  <c r="R207" i="3" s="1"/>
  <c r="J210" i="3"/>
  <c r="S209" i="3"/>
  <c r="S208" i="3" s="1"/>
  <c r="S207" i="3" s="1"/>
  <c r="O209" i="3"/>
  <c r="O208" i="3" s="1"/>
  <c r="O207" i="3" s="1"/>
  <c r="N209" i="3"/>
  <c r="N208" i="3" s="1"/>
  <c r="N207" i="3" s="1"/>
  <c r="P206" i="3"/>
  <c r="I206" i="3"/>
  <c r="P205" i="3"/>
  <c r="F246" i="2" s="1"/>
  <c r="I205" i="3"/>
  <c r="V204" i="3"/>
  <c r="U204" i="3"/>
  <c r="T204" i="3"/>
  <c r="S204" i="3"/>
  <c r="R204" i="3"/>
  <c r="Q204" i="3"/>
  <c r="Q201" i="3" s="1"/>
  <c r="P204" i="3"/>
  <c r="O204" i="3"/>
  <c r="N204" i="3"/>
  <c r="M204" i="3"/>
  <c r="L204" i="3"/>
  <c r="K204" i="3"/>
  <c r="J204" i="3"/>
  <c r="I204" i="3"/>
  <c r="P203" i="3"/>
  <c r="I203" i="3"/>
  <c r="T202" i="3"/>
  <c r="T201" i="3" s="1"/>
  <c r="T200" i="3" s="1"/>
  <c r="S202" i="3"/>
  <c r="S201" i="3" s="1"/>
  <c r="O202" i="3"/>
  <c r="N202" i="3"/>
  <c r="M202" i="3"/>
  <c r="M201" i="3" s="1"/>
  <c r="M200" i="3" s="1"/>
  <c r="L202" i="3"/>
  <c r="V201" i="3"/>
  <c r="V200" i="3" s="1"/>
  <c r="U201" i="3"/>
  <c r="U200" i="3" s="1"/>
  <c r="R201" i="3"/>
  <c r="O201" i="3"/>
  <c r="N201" i="3"/>
  <c r="N200" i="3" s="1"/>
  <c r="K201" i="3"/>
  <c r="J201" i="3"/>
  <c r="S200" i="3"/>
  <c r="R200" i="3"/>
  <c r="O200" i="3"/>
  <c r="K200" i="3"/>
  <c r="J200" i="3"/>
  <c r="P199" i="3"/>
  <c r="I199" i="3"/>
  <c r="V198" i="3"/>
  <c r="U198" i="3"/>
  <c r="T198" i="3"/>
  <c r="T195" i="3" s="1"/>
  <c r="T194" i="3" s="1"/>
  <c r="T193" i="3" s="1"/>
  <c r="S198" i="3"/>
  <c r="R198" i="3"/>
  <c r="P198" i="3" s="1"/>
  <c r="Q198" i="3"/>
  <c r="O198" i="3"/>
  <c r="N198" i="3"/>
  <c r="M198" i="3"/>
  <c r="L198" i="3"/>
  <c r="K198" i="3"/>
  <c r="J198" i="3"/>
  <c r="P197" i="3"/>
  <c r="I197" i="3"/>
  <c r="E211" i="2" s="1"/>
  <c r="E210" i="2" s="1"/>
  <c r="V196" i="3"/>
  <c r="U196" i="3"/>
  <c r="T196" i="3"/>
  <c r="S196" i="3"/>
  <c r="R196" i="3"/>
  <c r="Q196" i="3"/>
  <c r="O196" i="3"/>
  <c r="N196" i="3"/>
  <c r="M196" i="3"/>
  <c r="L196" i="3"/>
  <c r="K196" i="3"/>
  <c r="J196" i="3"/>
  <c r="U195" i="3"/>
  <c r="U194" i="3" s="1"/>
  <c r="Q195" i="3"/>
  <c r="Q194" i="3" s="1"/>
  <c r="M195" i="3"/>
  <c r="M194" i="3" s="1"/>
  <c r="L195" i="3"/>
  <c r="L194" i="3" s="1"/>
  <c r="J195" i="3"/>
  <c r="U193" i="3"/>
  <c r="P192" i="3"/>
  <c r="I192" i="3"/>
  <c r="V191" i="3"/>
  <c r="U191" i="3"/>
  <c r="U190" i="3" s="1"/>
  <c r="T191" i="3"/>
  <c r="S191" i="3"/>
  <c r="R191" i="3"/>
  <c r="Q191" i="3"/>
  <c r="Q190" i="3" s="1"/>
  <c r="O191" i="3"/>
  <c r="N191" i="3"/>
  <c r="N190" i="3" s="1"/>
  <c r="N189" i="3" s="1"/>
  <c r="M191" i="3"/>
  <c r="M190" i="3" s="1"/>
  <c r="M189" i="3" s="1"/>
  <c r="L191" i="3"/>
  <c r="K191" i="3"/>
  <c r="J191" i="3"/>
  <c r="V190" i="3"/>
  <c r="V189" i="3" s="1"/>
  <c r="T190" i="3"/>
  <c r="S190" i="3"/>
  <c r="S189" i="3" s="1"/>
  <c r="R190" i="3"/>
  <c r="R189" i="3" s="1"/>
  <c r="O190" i="3"/>
  <c r="O189" i="3" s="1"/>
  <c r="K190" i="3"/>
  <c r="K189" i="3" s="1"/>
  <c r="J190" i="3"/>
  <c r="U189" i="3"/>
  <c r="U188" i="3" s="1"/>
  <c r="T189" i="3"/>
  <c r="T188" i="3" s="1"/>
  <c r="Q189" i="3"/>
  <c r="J189" i="3"/>
  <c r="P187" i="3"/>
  <c r="F62" i="2" s="1"/>
  <c r="I187" i="3"/>
  <c r="E62" i="2" s="1"/>
  <c r="P186" i="3"/>
  <c r="I186" i="3"/>
  <c r="P185" i="3"/>
  <c r="I185" i="3"/>
  <c r="V184" i="3"/>
  <c r="V183" i="3" s="1"/>
  <c r="V182" i="3" s="1"/>
  <c r="V181" i="3" s="1"/>
  <c r="V180" i="3" s="1"/>
  <c r="U184" i="3"/>
  <c r="T184" i="3"/>
  <c r="T183" i="3" s="1"/>
  <c r="T182" i="3" s="1"/>
  <c r="T181" i="3" s="1"/>
  <c r="T180" i="3" s="1"/>
  <c r="S184" i="3"/>
  <c r="S183" i="3" s="1"/>
  <c r="S182" i="3" s="1"/>
  <c r="S181" i="3" s="1"/>
  <c r="S180" i="3" s="1"/>
  <c r="R184" i="3"/>
  <c r="Q184" i="3"/>
  <c r="O184" i="3"/>
  <c r="O183" i="3" s="1"/>
  <c r="N184" i="3"/>
  <c r="N183" i="3" s="1"/>
  <c r="M184" i="3"/>
  <c r="L184" i="3"/>
  <c r="K184" i="3"/>
  <c r="K183" i="3" s="1"/>
  <c r="K182" i="3" s="1"/>
  <c r="K181" i="3" s="1"/>
  <c r="K180" i="3" s="1"/>
  <c r="J184" i="3"/>
  <c r="U183" i="3"/>
  <c r="U182" i="3" s="1"/>
  <c r="U181" i="3" s="1"/>
  <c r="U180" i="3" s="1"/>
  <c r="Q183" i="3"/>
  <c r="Q182" i="3" s="1"/>
  <c r="M183" i="3"/>
  <c r="M182" i="3" s="1"/>
  <c r="L183" i="3"/>
  <c r="L182" i="3" s="1"/>
  <c r="L181" i="3" s="1"/>
  <c r="L180" i="3" s="1"/>
  <c r="O182" i="3"/>
  <c r="O181" i="3" s="1"/>
  <c r="N182" i="3"/>
  <c r="Q181" i="3"/>
  <c r="N181" i="3"/>
  <c r="M181" i="3"/>
  <c r="M180" i="3" s="1"/>
  <c r="O180" i="3"/>
  <c r="N180" i="3"/>
  <c r="P179" i="3"/>
  <c r="I179" i="3"/>
  <c r="E305" i="2" s="1"/>
  <c r="P178" i="3"/>
  <c r="I178" i="3"/>
  <c r="V177" i="3"/>
  <c r="U177" i="3"/>
  <c r="U173" i="3" s="1"/>
  <c r="U164" i="3" s="1"/>
  <c r="T177" i="3"/>
  <c r="S177" i="3"/>
  <c r="R177" i="3"/>
  <c r="Q177" i="3"/>
  <c r="O177" i="3"/>
  <c r="N177" i="3"/>
  <c r="M177" i="3"/>
  <c r="L177" i="3"/>
  <c r="K177" i="3"/>
  <c r="J177" i="3"/>
  <c r="I177" i="3"/>
  <c r="P176" i="3"/>
  <c r="I176" i="3"/>
  <c r="P175" i="3"/>
  <c r="I175" i="3"/>
  <c r="E301" i="2" s="1"/>
  <c r="V174" i="3"/>
  <c r="U174" i="3"/>
  <c r="T174" i="3"/>
  <c r="S174" i="3"/>
  <c r="S173" i="3" s="1"/>
  <c r="R174" i="3"/>
  <c r="R173" i="3" s="1"/>
  <c r="Q174" i="3"/>
  <c r="O174" i="3"/>
  <c r="O173" i="3" s="1"/>
  <c r="N174" i="3"/>
  <c r="N173" i="3" s="1"/>
  <c r="M174" i="3"/>
  <c r="L174" i="3"/>
  <c r="K174" i="3"/>
  <c r="K173" i="3" s="1"/>
  <c r="J174" i="3"/>
  <c r="V173" i="3"/>
  <c r="T173" i="3"/>
  <c r="M173" i="3"/>
  <c r="L173" i="3"/>
  <c r="P172" i="3"/>
  <c r="F298" i="2" s="1"/>
  <c r="F297" i="2" s="1"/>
  <c r="F296" i="2" s="1"/>
  <c r="I172" i="3"/>
  <c r="V171" i="3"/>
  <c r="U171" i="3"/>
  <c r="U170" i="3" s="1"/>
  <c r="T171" i="3"/>
  <c r="S171" i="3"/>
  <c r="R171" i="3"/>
  <c r="Q171" i="3"/>
  <c r="Q170" i="3" s="1"/>
  <c r="P171" i="3"/>
  <c r="O171" i="3"/>
  <c r="N171" i="3"/>
  <c r="M171" i="3"/>
  <c r="M170" i="3" s="1"/>
  <c r="L171" i="3"/>
  <c r="K171" i="3"/>
  <c r="J171" i="3"/>
  <c r="I171" i="3"/>
  <c r="V170" i="3"/>
  <c r="V164" i="3" s="1"/>
  <c r="T170" i="3"/>
  <c r="S170" i="3"/>
  <c r="R170" i="3"/>
  <c r="O170" i="3"/>
  <c r="N170" i="3"/>
  <c r="L170" i="3"/>
  <c r="K170" i="3"/>
  <c r="J170" i="3"/>
  <c r="I170" i="3" s="1"/>
  <c r="P169" i="3"/>
  <c r="I169" i="3"/>
  <c r="V168" i="3"/>
  <c r="V165" i="3" s="1"/>
  <c r="U168" i="3"/>
  <c r="T168" i="3"/>
  <c r="T165" i="3" s="1"/>
  <c r="S168" i="3"/>
  <c r="R168" i="3"/>
  <c r="Q168" i="3"/>
  <c r="O168" i="3"/>
  <c r="N168" i="3"/>
  <c r="M168" i="3"/>
  <c r="L168" i="3"/>
  <c r="L165" i="3" s="1"/>
  <c r="K168" i="3"/>
  <c r="K165" i="3" s="1"/>
  <c r="K164" i="3" s="1"/>
  <c r="J168" i="3"/>
  <c r="P167" i="3"/>
  <c r="I167" i="3"/>
  <c r="E293" i="2" s="1"/>
  <c r="E292" i="2" s="1"/>
  <c r="E291" i="2" s="1"/>
  <c r="E290" i="2" s="1"/>
  <c r="Q166" i="3"/>
  <c r="J166" i="3"/>
  <c r="I166" i="3" s="1"/>
  <c r="U165" i="3"/>
  <c r="S165" i="3"/>
  <c r="R165" i="3"/>
  <c r="R164" i="3" s="1"/>
  <c r="O165" i="3"/>
  <c r="O164" i="3" s="1"/>
  <c r="N165" i="3"/>
  <c r="M165" i="3"/>
  <c r="T164" i="3"/>
  <c r="L164" i="3"/>
  <c r="P163" i="3"/>
  <c r="I163" i="3"/>
  <c r="V162" i="3"/>
  <c r="U162" i="3"/>
  <c r="U161" i="3" s="1"/>
  <c r="U157" i="3" s="1"/>
  <c r="T162" i="3"/>
  <c r="S162" i="3"/>
  <c r="R162" i="3"/>
  <c r="Q162" i="3"/>
  <c r="O162" i="3"/>
  <c r="N162" i="3"/>
  <c r="N161" i="3" s="1"/>
  <c r="M162" i="3"/>
  <c r="M161" i="3" s="1"/>
  <c r="L162" i="3"/>
  <c r="K162" i="3"/>
  <c r="J162" i="3"/>
  <c r="I162" i="3"/>
  <c r="V161" i="3"/>
  <c r="V157" i="3" s="1"/>
  <c r="T161" i="3"/>
  <c r="T157" i="3" s="1"/>
  <c r="S161" i="3"/>
  <c r="R161" i="3"/>
  <c r="O161" i="3"/>
  <c r="O157" i="3" s="1"/>
  <c r="L161" i="3"/>
  <c r="K161" i="3"/>
  <c r="J161" i="3"/>
  <c r="P160" i="3"/>
  <c r="I160" i="3"/>
  <c r="U159" i="3"/>
  <c r="U158" i="3" s="1"/>
  <c r="Q159" i="3"/>
  <c r="I159" i="3"/>
  <c r="V158" i="3"/>
  <c r="T158" i="3"/>
  <c r="S158" i="3"/>
  <c r="R158" i="3"/>
  <c r="Q158" i="3"/>
  <c r="O158" i="3"/>
  <c r="N158" i="3"/>
  <c r="N157" i="3" s="1"/>
  <c r="M158" i="3"/>
  <c r="L158" i="3"/>
  <c r="K158" i="3"/>
  <c r="J158" i="3"/>
  <c r="I158" i="3" s="1"/>
  <c r="M157" i="3"/>
  <c r="L157" i="3"/>
  <c r="L156" i="3" s="1"/>
  <c r="L155" i="3" s="1"/>
  <c r="O156" i="3"/>
  <c r="O155" i="3" s="1"/>
  <c r="P154" i="3"/>
  <c r="F130" i="2" s="1"/>
  <c r="I154" i="3"/>
  <c r="V153" i="3"/>
  <c r="U153" i="3"/>
  <c r="U152" i="3" s="1"/>
  <c r="T153" i="3"/>
  <c r="T152" i="3" s="1"/>
  <c r="S153" i="3"/>
  <c r="R153" i="3"/>
  <c r="Q153" i="3"/>
  <c r="Q152" i="3" s="1"/>
  <c r="P153" i="3"/>
  <c r="O153" i="3"/>
  <c r="N153" i="3"/>
  <c r="M153" i="3"/>
  <c r="M152" i="3" s="1"/>
  <c r="M151" i="3" s="1"/>
  <c r="L153" i="3"/>
  <c r="L152" i="3" s="1"/>
  <c r="L151" i="3" s="1"/>
  <c r="K153" i="3"/>
  <c r="J153" i="3"/>
  <c r="V152" i="3"/>
  <c r="V151" i="3" s="1"/>
  <c r="S152" i="3"/>
  <c r="S151" i="3" s="1"/>
  <c r="R152" i="3"/>
  <c r="R151" i="3" s="1"/>
  <c r="O152" i="3"/>
  <c r="O151" i="3" s="1"/>
  <c r="N152" i="3"/>
  <c r="K152" i="3"/>
  <c r="K151" i="3" s="1"/>
  <c r="U151" i="3"/>
  <c r="T151" i="3"/>
  <c r="Q151" i="3"/>
  <c r="N151" i="3"/>
  <c r="P150" i="3"/>
  <c r="F126" i="2" s="1"/>
  <c r="F125" i="2" s="1"/>
  <c r="F124" i="2" s="1"/>
  <c r="F123" i="2" s="1"/>
  <c r="I150" i="3"/>
  <c r="V149" i="3"/>
  <c r="U149" i="3"/>
  <c r="U148" i="3" s="1"/>
  <c r="U147" i="3" s="1"/>
  <c r="U146" i="3" s="1"/>
  <c r="T149" i="3"/>
  <c r="S149" i="3"/>
  <c r="R149" i="3"/>
  <c r="Q149" i="3"/>
  <c r="Q148" i="3" s="1"/>
  <c r="P149" i="3"/>
  <c r="O149" i="3"/>
  <c r="N149" i="3"/>
  <c r="N148" i="3" s="1"/>
  <c r="N147" i="3" s="1"/>
  <c r="N146" i="3" s="1"/>
  <c r="M149" i="3"/>
  <c r="L149" i="3"/>
  <c r="L148" i="3" s="1"/>
  <c r="K149" i="3"/>
  <c r="J149" i="3"/>
  <c r="V148" i="3"/>
  <c r="V147" i="3" s="1"/>
  <c r="V146" i="3" s="1"/>
  <c r="T148" i="3"/>
  <c r="S148" i="3"/>
  <c r="S147" i="3" s="1"/>
  <c r="S146" i="3" s="1"/>
  <c r="R148" i="3"/>
  <c r="R147" i="3" s="1"/>
  <c r="R146" i="3" s="1"/>
  <c r="O148" i="3"/>
  <c r="O147" i="3" s="1"/>
  <c r="O146" i="3" s="1"/>
  <c r="K148" i="3"/>
  <c r="K147" i="3" s="1"/>
  <c r="J148" i="3"/>
  <c r="T147" i="3"/>
  <c r="L147" i="3"/>
  <c r="L146" i="3" s="1"/>
  <c r="J147" i="3"/>
  <c r="K146" i="3"/>
  <c r="P145" i="3"/>
  <c r="I145" i="3"/>
  <c r="V144" i="3"/>
  <c r="U144" i="3"/>
  <c r="T144" i="3"/>
  <c r="S144" i="3"/>
  <c r="S143" i="3" s="1"/>
  <c r="S142" i="3" s="1"/>
  <c r="S141" i="3" s="1"/>
  <c r="R144" i="3"/>
  <c r="Q144" i="3"/>
  <c r="O144" i="3"/>
  <c r="O143" i="3" s="1"/>
  <c r="O142" i="3" s="1"/>
  <c r="O141" i="3" s="1"/>
  <c r="O135" i="3" s="1"/>
  <c r="N144" i="3"/>
  <c r="N143" i="3" s="1"/>
  <c r="M144" i="3"/>
  <c r="L144" i="3"/>
  <c r="K144" i="3"/>
  <c r="K143" i="3" s="1"/>
  <c r="K142" i="3" s="1"/>
  <c r="K141" i="3" s="1"/>
  <c r="J144" i="3"/>
  <c r="V143" i="3"/>
  <c r="U143" i="3"/>
  <c r="U142" i="3" s="1"/>
  <c r="U141" i="3" s="1"/>
  <c r="T143" i="3"/>
  <c r="T142" i="3" s="1"/>
  <c r="T141" i="3" s="1"/>
  <c r="Q143" i="3"/>
  <c r="Q142" i="3" s="1"/>
  <c r="Q141" i="3" s="1"/>
  <c r="M143" i="3"/>
  <c r="M142" i="3" s="1"/>
  <c r="L143" i="3"/>
  <c r="V142" i="3"/>
  <c r="V141" i="3" s="1"/>
  <c r="V135" i="3" s="1"/>
  <c r="N142" i="3"/>
  <c r="N141" i="3" s="1"/>
  <c r="L142" i="3"/>
  <c r="L141" i="3" s="1"/>
  <c r="L135" i="3" s="1"/>
  <c r="M141" i="3"/>
  <c r="P140" i="3"/>
  <c r="I140" i="3"/>
  <c r="V139" i="3"/>
  <c r="U139" i="3"/>
  <c r="U138" i="3" s="1"/>
  <c r="U137" i="3" s="1"/>
  <c r="U136" i="3" s="1"/>
  <c r="T139" i="3"/>
  <c r="T138" i="3" s="1"/>
  <c r="T137" i="3" s="1"/>
  <c r="T136" i="3" s="1"/>
  <c r="S139" i="3"/>
  <c r="R139" i="3"/>
  <c r="R138" i="3" s="1"/>
  <c r="R137" i="3" s="1"/>
  <c r="R136" i="3" s="1"/>
  <c r="Q139" i="3"/>
  <c r="O139" i="3"/>
  <c r="N139" i="3"/>
  <c r="M139" i="3"/>
  <c r="M138" i="3" s="1"/>
  <c r="L139" i="3"/>
  <c r="L138" i="3" s="1"/>
  <c r="K139" i="3"/>
  <c r="J139" i="3"/>
  <c r="I139" i="3"/>
  <c r="V138" i="3"/>
  <c r="S138" i="3"/>
  <c r="S137" i="3" s="1"/>
  <c r="O138" i="3"/>
  <c r="O137" i="3" s="1"/>
  <c r="N138" i="3"/>
  <c r="N137" i="3" s="1"/>
  <c r="K138" i="3"/>
  <c r="K137" i="3" s="1"/>
  <c r="K136" i="3" s="1"/>
  <c r="J138" i="3"/>
  <c r="V137" i="3"/>
  <c r="V136" i="3" s="1"/>
  <c r="M137" i="3"/>
  <c r="M136" i="3" s="1"/>
  <c r="L137" i="3"/>
  <c r="L136" i="3" s="1"/>
  <c r="S136" i="3"/>
  <c r="O136" i="3"/>
  <c r="N136" i="3"/>
  <c r="P134" i="3"/>
  <c r="I134" i="3"/>
  <c r="V133" i="3"/>
  <c r="U133" i="3"/>
  <c r="U132" i="3" s="1"/>
  <c r="T133" i="3"/>
  <c r="T132" i="3" s="1"/>
  <c r="S133" i="3"/>
  <c r="R133" i="3"/>
  <c r="Q133" i="3"/>
  <c r="Q132" i="3" s="1"/>
  <c r="P133" i="3"/>
  <c r="O133" i="3"/>
  <c r="N133" i="3"/>
  <c r="M133" i="3"/>
  <c r="M132" i="3" s="1"/>
  <c r="M131" i="3" s="1"/>
  <c r="L133" i="3"/>
  <c r="L132" i="3" s="1"/>
  <c r="L131" i="3" s="1"/>
  <c r="K133" i="3"/>
  <c r="J133" i="3"/>
  <c r="I133" i="3" s="1"/>
  <c r="V132" i="3"/>
  <c r="S132" i="3"/>
  <c r="S131" i="3" s="1"/>
  <c r="R132" i="3"/>
  <c r="O132" i="3"/>
  <c r="O131" i="3" s="1"/>
  <c r="N132" i="3"/>
  <c r="K132" i="3"/>
  <c r="K131" i="3" s="1"/>
  <c r="V131" i="3"/>
  <c r="U131" i="3"/>
  <c r="T131" i="3"/>
  <c r="Q131" i="3"/>
  <c r="N131" i="3"/>
  <c r="P130" i="3"/>
  <c r="I130" i="3"/>
  <c r="V129" i="3"/>
  <c r="U129" i="3"/>
  <c r="U128" i="3" s="1"/>
  <c r="T129" i="3"/>
  <c r="S129" i="3"/>
  <c r="R129" i="3"/>
  <c r="Q129" i="3"/>
  <c r="Q128" i="3" s="1"/>
  <c r="O129" i="3"/>
  <c r="N129" i="3"/>
  <c r="N128" i="3" s="1"/>
  <c r="M129" i="3"/>
  <c r="M128" i="3" s="1"/>
  <c r="L129" i="3"/>
  <c r="L128" i="3" s="1"/>
  <c r="K129" i="3"/>
  <c r="J129" i="3"/>
  <c r="V128" i="3"/>
  <c r="T128" i="3"/>
  <c r="S128" i="3"/>
  <c r="S124" i="3" s="1"/>
  <c r="R128" i="3"/>
  <c r="O128" i="3"/>
  <c r="K128" i="3"/>
  <c r="J128" i="3"/>
  <c r="P127" i="3"/>
  <c r="I127" i="3"/>
  <c r="E261" i="2" s="1"/>
  <c r="E260" i="2" s="1"/>
  <c r="E259" i="2" s="1"/>
  <c r="E258" i="2" s="1"/>
  <c r="V126" i="3"/>
  <c r="V125" i="3" s="1"/>
  <c r="V124" i="3" s="1"/>
  <c r="U126" i="3"/>
  <c r="T126" i="3"/>
  <c r="S126" i="3"/>
  <c r="S125" i="3" s="1"/>
  <c r="R126" i="3"/>
  <c r="R125" i="3" s="1"/>
  <c r="R124" i="3" s="1"/>
  <c r="Q126" i="3"/>
  <c r="O126" i="3"/>
  <c r="O125" i="3" s="1"/>
  <c r="O124" i="3" s="1"/>
  <c r="N126" i="3"/>
  <c r="N125" i="3" s="1"/>
  <c r="N124" i="3" s="1"/>
  <c r="M126" i="3"/>
  <c r="L126" i="3"/>
  <c r="L125" i="3" s="1"/>
  <c r="K126" i="3"/>
  <c r="K125" i="3" s="1"/>
  <c r="K124" i="3" s="1"/>
  <c r="J126" i="3"/>
  <c r="U125" i="3"/>
  <c r="T125" i="3"/>
  <c r="Q125" i="3"/>
  <c r="Q124" i="3" s="1"/>
  <c r="P125" i="3"/>
  <c r="M125" i="3"/>
  <c r="J125" i="3"/>
  <c r="I125" i="3"/>
  <c r="J124" i="3"/>
  <c r="P123" i="3"/>
  <c r="I123" i="3"/>
  <c r="E257" i="2" s="1"/>
  <c r="V122" i="3"/>
  <c r="P122" i="3" s="1"/>
  <c r="U122" i="3"/>
  <c r="T122" i="3"/>
  <c r="S122" i="3"/>
  <c r="S121" i="3" s="1"/>
  <c r="R122" i="3"/>
  <c r="R121" i="3" s="1"/>
  <c r="Q122" i="3"/>
  <c r="O122" i="3"/>
  <c r="O121" i="3" s="1"/>
  <c r="O120" i="3" s="1"/>
  <c r="O119" i="3" s="1"/>
  <c r="N122" i="3"/>
  <c r="N121" i="3" s="1"/>
  <c r="N120" i="3" s="1"/>
  <c r="N119" i="3" s="1"/>
  <c r="M122" i="3"/>
  <c r="L122" i="3"/>
  <c r="K122" i="3"/>
  <c r="K121" i="3" s="1"/>
  <c r="J122" i="3"/>
  <c r="V121" i="3"/>
  <c r="V120" i="3" s="1"/>
  <c r="V119" i="3" s="1"/>
  <c r="V99" i="3" s="1"/>
  <c r="U121" i="3"/>
  <c r="U120" i="3" s="1"/>
  <c r="T121" i="3"/>
  <c r="T120" i="3" s="1"/>
  <c r="Q121" i="3"/>
  <c r="M121" i="3"/>
  <c r="M120" i="3" s="1"/>
  <c r="L121" i="3"/>
  <c r="S120" i="3"/>
  <c r="R120" i="3"/>
  <c r="L120" i="3"/>
  <c r="K120" i="3"/>
  <c r="P118" i="3"/>
  <c r="I118" i="3"/>
  <c r="V117" i="3"/>
  <c r="U117" i="3"/>
  <c r="U116" i="3" s="1"/>
  <c r="T117" i="3"/>
  <c r="T116" i="3" s="1"/>
  <c r="S117" i="3"/>
  <c r="R117" i="3"/>
  <c r="R116" i="3" s="1"/>
  <c r="R115" i="3" s="1"/>
  <c r="R114" i="3" s="1"/>
  <c r="Q117" i="3"/>
  <c r="Q116" i="3" s="1"/>
  <c r="O117" i="3"/>
  <c r="N117" i="3"/>
  <c r="M117" i="3"/>
  <c r="M116" i="3" s="1"/>
  <c r="L117" i="3"/>
  <c r="L116" i="3" s="1"/>
  <c r="K117" i="3"/>
  <c r="J117" i="3"/>
  <c r="V116" i="3"/>
  <c r="S116" i="3"/>
  <c r="S115" i="3" s="1"/>
  <c r="S114" i="3" s="1"/>
  <c r="O116" i="3"/>
  <c r="O115" i="3" s="1"/>
  <c r="N116" i="3"/>
  <c r="N115" i="3" s="1"/>
  <c r="N114" i="3" s="1"/>
  <c r="K116" i="3"/>
  <c r="K115" i="3" s="1"/>
  <c r="V115" i="3"/>
  <c r="V114" i="3" s="1"/>
  <c r="U115" i="3"/>
  <c r="U114" i="3" s="1"/>
  <c r="T115" i="3"/>
  <c r="M115" i="3"/>
  <c r="M114" i="3" s="1"/>
  <c r="L115" i="3"/>
  <c r="L114" i="3" s="1"/>
  <c r="T114" i="3"/>
  <c r="O114" i="3"/>
  <c r="K114" i="3"/>
  <c r="P113" i="3"/>
  <c r="I113" i="3"/>
  <c r="V112" i="3"/>
  <c r="U112" i="3"/>
  <c r="T112" i="3"/>
  <c r="S112" i="3"/>
  <c r="R112" i="3"/>
  <c r="P112" i="3" s="1"/>
  <c r="Q112" i="3"/>
  <c r="O112" i="3"/>
  <c r="N112" i="3"/>
  <c r="M112" i="3"/>
  <c r="L112" i="3"/>
  <c r="K112" i="3"/>
  <c r="J112" i="3"/>
  <c r="P111" i="3"/>
  <c r="I111" i="3"/>
  <c r="E319" i="2" s="1"/>
  <c r="E318" i="2" s="1"/>
  <c r="V110" i="3"/>
  <c r="V109" i="3" s="1"/>
  <c r="U110" i="3"/>
  <c r="T110" i="3"/>
  <c r="S110" i="3"/>
  <c r="S109" i="3" s="1"/>
  <c r="S108" i="3" s="1"/>
  <c r="R110" i="3"/>
  <c r="Q110" i="3"/>
  <c r="O110" i="3"/>
  <c r="O109" i="3" s="1"/>
  <c r="O108" i="3" s="1"/>
  <c r="N110" i="3"/>
  <c r="N109" i="3" s="1"/>
  <c r="N108" i="3" s="1"/>
  <c r="M110" i="3"/>
  <c r="L110" i="3"/>
  <c r="L109" i="3" s="1"/>
  <c r="L108" i="3" s="1"/>
  <c r="K110" i="3"/>
  <c r="J110" i="3"/>
  <c r="U109" i="3"/>
  <c r="U108" i="3" s="1"/>
  <c r="T109" i="3"/>
  <c r="T108" i="3" s="1"/>
  <c r="Q109" i="3"/>
  <c r="M109" i="3"/>
  <c r="M108" i="3" s="1"/>
  <c r="J109" i="3"/>
  <c r="V108" i="3"/>
  <c r="J108" i="3"/>
  <c r="P107" i="3"/>
  <c r="I107" i="3"/>
  <c r="P106" i="3"/>
  <c r="I106" i="3"/>
  <c r="P105" i="3"/>
  <c r="I105" i="3"/>
  <c r="P104" i="3"/>
  <c r="F75" i="2" s="1"/>
  <c r="I104" i="3"/>
  <c r="V103" i="3"/>
  <c r="U103" i="3"/>
  <c r="U102" i="3" s="1"/>
  <c r="U101" i="3" s="1"/>
  <c r="U100" i="3" s="1"/>
  <c r="T103" i="3"/>
  <c r="S103" i="3"/>
  <c r="R103" i="3"/>
  <c r="Q103" i="3"/>
  <c r="Q102" i="3" s="1"/>
  <c r="O103" i="3"/>
  <c r="N103" i="3"/>
  <c r="N102" i="3" s="1"/>
  <c r="N101" i="3" s="1"/>
  <c r="M103" i="3"/>
  <c r="M102" i="3" s="1"/>
  <c r="M101" i="3" s="1"/>
  <c r="M100" i="3" s="1"/>
  <c r="L103" i="3"/>
  <c r="K103" i="3"/>
  <c r="J103" i="3"/>
  <c r="V102" i="3"/>
  <c r="V101" i="3" s="1"/>
  <c r="S102" i="3"/>
  <c r="S101" i="3" s="1"/>
  <c r="S100" i="3" s="1"/>
  <c r="R102" i="3"/>
  <c r="O102" i="3"/>
  <c r="O101" i="3" s="1"/>
  <c r="O100" i="3" s="1"/>
  <c r="O99" i="3" s="1"/>
  <c r="K102" i="3"/>
  <c r="K101" i="3" s="1"/>
  <c r="J102" i="3"/>
  <c r="J101" i="3" s="1"/>
  <c r="R101" i="3"/>
  <c r="Q101" i="3"/>
  <c r="V100" i="3"/>
  <c r="P98" i="3"/>
  <c r="I98" i="3"/>
  <c r="V97" i="3"/>
  <c r="U97" i="3"/>
  <c r="U96" i="3" s="1"/>
  <c r="T97" i="3"/>
  <c r="S97" i="3"/>
  <c r="R97" i="3"/>
  <c r="Q97" i="3"/>
  <c r="Q96" i="3" s="1"/>
  <c r="P97" i="3"/>
  <c r="O97" i="3"/>
  <c r="N97" i="3"/>
  <c r="M97" i="3"/>
  <c r="M96" i="3" s="1"/>
  <c r="L97" i="3"/>
  <c r="K97" i="3"/>
  <c r="J97" i="3"/>
  <c r="I97" i="3"/>
  <c r="V96" i="3"/>
  <c r="T96" i="3"/>
  <c r="S96" i="3"/>
  <c r="R96" i="3"/>
  <c r="O96" i="3"/>
  <c r="N96" i="3"/>
  <c r="L96" i="3"/>
  <c r="K96" i="3"/>
  <c r="J96" i="3"/>
  <c r="P95" i="3"/>
  <c r="I95" i="3"/>
  <c r="V94" i="3"/>
  <c r="U94" i="3"/>
  <c r="T94" i="3"/>
  <c r="T91" i="3" s="1"/>
  <c r="S94" i="3"/>
  <c r="S91" i="3" s="1"/>
  <c r="R94" i="3"/>
  <c r="Q94" i="3"/>
  <c r="O94" i="3"/>
  <c r="O91" i="3" s="1"/>
  <c r="N94" i="3"/>
  <c r="M94" i="3"/>
  <c r="L94" i="3"/>
  <c r="K94" i="3"/>
  <c r="K91" i="3" s="1"/>
  <c r="J94" i="3"/>
  <c r="P93" i="3"/>
  <c r="I93" i="3"/>
  <c r="V92" i="3"/>
  <c r="U92" i="3"/>
  <c r="T92" i="3"/>
  <c r="S92" i="3"/>
  <c r="R92" i="3"/>
  <c r="Q92" i="3"/>
  <c r="O92" i="3"/>
  <c r="N92" i="3"/>
  <c r="M92" i="3"/>
  <c r="L92" i="3"/>
  <c r="L91" i="3" s="1"/>
  <c r="K92" i="3"/>
  <c r="J92" i="3"/>
  <c r="U91" i="3"/>
  <c r="Q91" i="3"/>
  <c r="M91" i="3"/>
  <c r="P90" i="3"/>
  <c r="I90" i="3"/>
  <c r="V89" i="3"/>
  <c r="U89" i="3"/>
  <c r="U88" i="3" s="1"/>
  <c r="T89" i="3"/>
  <c r="T88" i="3" s="1"/>
  <c r="S89" i="3"/>
  <c r="R89" i="3"/>
  <c r="Q89" i="3"/>
  <c r="Q88" i="3" s="1"/>
  <c r="P89" i="3"/>
  <c r="O89" i="3"/>
  <c r="N89" i="3"/>
  <c r="M89" i="3"/>
  <c r="M88" i="3" s="1"/>
  <c r="M87" i="3" s="1"/>
  <c r="L89" i="3"/>
  <c r="L88" i="3" s="1"/>
  <c r="K89" i="3"/>
  <c r="J89" i="3"/>
  <c r="I89" i="3"/>
  <c r="V88" i="3"/>
  <c r="S88" i="3"/>
  <c r="S87" i="3" s="1"/>
  <c r="R88" i="3"/>
  <c r="R87" i="3" s="1"/>
  <c r="O88" i="3"/>
  <c r="O87" i="3" s="1"/>
  <c r="N88" i="3"/>
  <c r="K88" i="3"/>
  <c r="K87" i="3" s="1"/>
  <c r="J88" i="3"/>
  <c r="V87" i="3"/>
  <c r="U87" i="3"/>
  <c r="T87" i="3"/>
  <c r="N87" i="3"/>
  <c r="L87" i="3"/>
  <c r="P86" i="3"/>
  <c r="I86" i="3"/>
  <c r="P85" i="3"/>
  <c r="F87" i="2" s="1"/>
  <c r="I85" i="3"/>
  <c r="P84" i="3"/>
  <c r="I84" i="3"/>
  <c r="V83" i="3"/>
  <c r="U83" i="3"/>
  <c r="U82" i="3" s="1"/>
  <c r="T83" i="3"/>
  <c r="T82" i="3" s="1"/>
  <c r="S83" i="3"/>
  <c r="R83" i="3"/>
  <c r="R82" i="3" s="1"/>
  <c r="Q83" i="3"/>
  <c r="Q82" i="3" s="1"/>
  <c r="O83" i="3"/>
  <c r="N83" i="3"/>
  <c r="M83" i="3"/>
  <c r="M82" i="3" s="1"/>
  <c r="L83" i="3"/>
  <c r="L82" i="3" s="1"/>
  <c r="K83" i="3"/>
  <c r="J83" i="3"/>
  <c r="V82" i="3"/>
  <c r="S82" i="3"/>
  <c r="O82" i="3"/>
  <c r="N82" i="3"/>
  <c r="K82" i="3"/>
  <c r="P81" i="3"/>
  <c r="I81" i="3"/>
  <c r="P80" i="3"/>
  <c r="I80" i="3"/>
  <c r="P79" i="3"/>
  <c r="I79" i="3"/>
  <c r="V78" i="3"/>
  <c r="V77" i="3" s="1"/>
  <c r="V66" i="3" s="1"/>
  <c r="U78" i="3"/>
  <c r="T78" i="3"/>
  <c r="S78" i="3"/>
  <c r="S77" i="3" s="1"/>
  <c r="R78" i="3"/>
  <c r="R77" i="3" s="1"/>
  <c r="Q78" i="3"/>
  <c r="O78" i="3"/>
  <c r="O77" i="3" s="1"/>
  <c r="N78" i="3"/>
  <c r="N77" i="3" s="1"/>
  <c r="M78" i="3"/>
  <c r="L78" i="3"/>
  <c r="L77" i="3" s="1"/>
  <c r="K78" i="3"/>
  <c r="K77" i="3" s="1"/>
  <c r="J78" i="3"/>
  <c r="U77" i="3"/>
  <c r="T77" i="3"/>
  <c r="Q77" i="3"/>
  <c r="P77" i="3"/>
  <c r="M77" i="3"/>
  <c r="J77" i="3"/>
  <c r="I77" i="3"/>
  <c r="P76" i="3"/>
  <c r="I76" i="3"/>
  <c r="P75" i="3"/>
  <c r="I75" i="3"/>
  <c r="P74" i="3"/>
  <c r="I74" i="3"/>
  <c r="V73" i="3"/>
  <c r="U73" i="3"/>
  <c r="U72" i="3" s="1"/>
  <c r="U66" i="3" s="1"/>
  <c r="U55" i="3" s="1"/>
  <c r="T73" i="3"/>
  <c r="T72" i="3" s="1"/>
  <c r="S73" i="3"/>
  <c r="R73" i="3"/>
  <c r="Q73" i="3"/>
  <c r="O73" i="3"/>
  <c r="N73" i="3"/>
  <c r="M73" i="3"/>
  <c r="M72" i="3" s="1"/>
  <c r="M66" i="3" s="1"/>
  <c r="L73" i="3"/>
  <c r="K73" i="3"/>
  <c r="J73" i="3"/>
  <c r="V72" i="3"/>
  <c r="S72" i="3"/>
  <c r="R72" i="3"/>
  <c r="O72" i="3"/>
  <c r="O66" i="3" s="1"/>
  <c r="N72" i="3"/>
  <c r="K72" i="3"/>
  <c r="J72" i="3"/>
  <c r="Q71" i="3"/>
  <c r="P71" i="3"/>
  <c r="I71" i="3"/>
  <c r="Q70" i="3"/>
  <c r="P70" i="3"/>
  <c r="I70" i="3"/>
  <c r="Q69" i="3"/>
  <c r="P69" i="3" s="1"/>
  <c r="I69" i="3"/>
  <c r="V68" i="3"/>
  <c r="V67" i="3" s="1"/>
  <c r="U68" i="3"/>
  <c r="U67" i="3" s="1"/>
  <c r="T68" i="3"/>
  <c r="S68" i="3"/>
  <c r="S67" i="3" s="1"/>
  <c r="S66" i="3" s="1"/>
  <c r="R68" i="3"/>
  <c r="R67" i="3" s="1"/>
  <c r="R66" i="3" s="1"/>
  <c r="Q68" i="3"/>
  <c r="O68" i="3"/>
  <c r="N68" i="3"/>
  <c r="N67" i="3" s="1"/>
  <c r="M68" i="3"/>
  <c r="M67" i="3" s="1"/>
  <c r="L68" i="3"/>
  <c r="K68" i="3"/>
  <c r="J68" i="3"/>
  <c r="J67" i="3" s="1"/>
  <c r="I68" i="3"/>
  <c r="T67" i="3"/>
  <c r="T66" i="3" s="1"/>
  <c r="O67" i="3"/>
  <c r="L67" i="3"/>
  <c r="K67" i="3"/>
  <c r="K66" i="3" s="1"/>
  <c r="P65" i="3"/>
  <c r="I65" i="3"/>
  <c r="V64" i="3"/>
  <c r="V63" i="3" s="1"/>
  <c r="U64" i="3"/>
  <c r="T64" i="3"/>
  <c r="S64" i="3"/>
  <c r="R64" i="3"/>
  <c r="R63" i="3" s="1"/>
  <c r="Q64" i="3"/>
  <c r="O64" i="3"/>
  <c r="N64" i="3"/>
  <c r="N63" i="3" s="1"/>
  <c r="M64" i="3"/>
  <c r="L64" i="3"/>
  <c r="K64" i="3"/>
  <c r="J64" i="3"/>
  <c r="J63" i="3" s="1"/>
  <c r="U63" i="3"/>
  <c r="U56" i="3" s="1"/>
  <c r="T63" i="3"/>
  <c r="S63" i="3"/>
  <c r="M63" i="3"/>
  <c r="L63" i="3"/>
  <c r="K63" i="3"/>
  <c r="P62" i="3"/>
  <c r="I62" i="3"/>
  <c r="V61" i="3"/>
  <c r="U61" i="3"/>
  <c r="T61" i="3"/>
  <c r="T60" i="3" s="1"/>
  <c r="S61" i="3"/>
  <c r="P61" i="3" s="1"/>
  <c r="R61" i="3"/>
  <c r="Q61" i="3"/>
  <c r="O61" i="3"/>
  <c r="O60" i="3" s="1"/>
  <c r="N61" i="3"/>
  <c r="M61" i="3"/>
  <c r="L61" i="3"/>
  <c r="L60" i="3" s="1"/>
  <c r="K61" i="3"/>
  <c r="I61" i="3" s="1"/>
  <c r="J61" i="3"/>
  <c r="V60" i="3"/>
  <c r="U60" i="3"/>
  <c r="R60" i="3"/>
  <c r="Q60" i="3"/>
  <c r="N60" i="3"/>
  <c r="M60" i="3"/>
  <c r="M56" i="3" s="1"/>
  <c r="M55" i="3" s="1"/>
  <c r="K60" i="3"/>
  <c r="J60" i="3"/>
  <c r="I60" i="3" s="1"/>
  <c r="P59" i="3"/>
  <c r="I59" i="3"/>
  <c r="V58" i="3"/>
  <c r="V57" i="3" s="1"/>
  <c r="U58" i="3"/>
  <c r="U57" i="3" s="1"/>
  <c r="T58" i="3"/>
  <c r="S58" i="3"/>
  <c r="S57" i="3" s="1"/>
  <c r="R58" i="3"/>
  <c r="R57" i="3" s="1"/>
  <c r="R56" i="3" s="1"/>
  <c r="Q58" i="3"/>
  <c r="O58" i="3"/>
  <c r="N58" i="3"/>
  <c r="N57" i="3" s="1"/>
  <c r="M58" i="3"/>
  <c r="M57" i="3" s="1"/>
  <c r="L58" i="3"/>
  <c r="K58" i="3"/>
  <c r="K57" i="3" s="1"/>
  <c r="K56" i="3" s="1"/>
  <c r="J58" i="3"/>
  <c r="T57" i="3"/>
  <c r="O57" i="3"/>
  <c r="L57" i="3"/>
  <c r="L56" i="3" s="1"/>
  <c r="V56" i="3"/>
  <c r="N56" i="3"/>
  <c r="P54" i="3"/>
  <c r="I54" i="3"/>
  <c r="V53" i="3"/>
  <c r="U53" i="3"/>
  <c r="T53" i="3"/>
  <c r="T52" i="3" s="1"/>
  <c r="T51" i="3" s="1"/>
  <c r="T50" i="3" s="1"/>
  <c r="S53" i="3"/>
  <c r="R53" i="3"/>
  <c r="Q53" i="3"/>
  <c r="O53" i="3"/>
  <c r="O52" i="3" s="1"/>
  <c r="N53" i="3"/>
  <c r="M53" i="3"/>
  <c r="L53" i="3"/>
  <c r="L52" i="3" s="1"/>
  <c r="L51" i="3" s="1"/>
  <c r="L50" i="3" s="1"/>
  <c r="K53" i="3"/>
  <c r="I53" i="3" s="1"/>
  <c r="J53" i="3"/>
  <c r="V52" i="3"/>
  <c r="V51" i="3" s="1"/>
  <c r="V50" i="3" s="1"/>
  <c r="U52" i="3"/>
  <c r="U51" i="3" s="1"/>
  <c r="U50" i="3" s="1"/>
  <c r="R52" i="3"/>
  <c r="R51" i="3" s="1"/>
  <c r="R50" i="3" s="1"/>
  <c r="Q52" i="3"/>
  <c r="N52" i="3"/>
  <c r="N51" i="3" s="1"/>
  <c r="M52" i="3"/>
  <c r="M51" i="3" s="1"/>
  <c r="M50" i="3" s="1"/>
  <c r="K52" i="3"/>
  <c r="K51" i="3" s="1"/>
  <c r="K50" i="3" s="1"/>
  <c r="J52" i="3"/>
  <c r="J51" i="3" s="1"/>
  <c r="Q51" i="3"/>
  <c r="O51" i="3"/>
  <c r="O50" i="3" s="1"/>
  <c r="Q50" i="3"/>
  <c r="N50" i="3"/>
  <c r="J50" i="3"/>
  <c r="I50" i="3" s="1"/>
  <c r="P49" i="3"/>
  <c r="I49" i="3"/>
  <c r="V48" i="3"/>
  <c r="V47" i="3" s="1"/>
  <c r="V46" i="3" s="1"/>
  <c r="U48" i="3"/>
  <c r="U47" i="3" s="1"/>
  <c r="T48" i="3"/>
  <c r="S48" i="3"/>
  <c r="R48" i="3"/>
  <c r="R47" i="3" s="1"/>
  <c r="R46" i="3" s="1"/>
  <c r="Q48" i="3"/>
  <c r="O48" i="3"/>
  <c r="N48" i="3"/>
  <c r="M48" i="3"/>
  <c r="L48" i="3"/>
  <c r="K48" i="3"/>
  <c r="J48" i="3"/>
  <c r="J47" i="3" s="1"/>
  <c r="T47" i="3"/>
  <c r="S47" i="3"/>
  <c r="Q47" i="3"/>
  <c r="Q46" i="3" s="1"/>
  <c r="P47" i="3"/>
  <c r="O47" i="3"/>
  <c r="O46" i="3" s="1"/>
  <c r="N47" i="3"/>
  <c r="L47" i="3"/>
  <c r="K47" i="3"/>
  <c r="U46" i="3"/>
  <c r="T46" i="3"/>
  <c r="S46" i="3"/>
  <c r="N46" i="3"/>
  <c r="L46" i="3"/>
  <c r="K46" i="3"/>
  <c r="J46" i="3"/>
  <c r="P45" i="3"/>
  <c r="I45" i="3"/>
  <c r="V44" i="3"/>
  <c r="U44" i="3"/>
  <c r="T44" i="3"/>
  <c r="S44" i="3"/>
  <c r="R44" i="3"/>
  <c r="Q44" i="3"/>
  <c r="O44" i="3"/>
  <c r="N44" i="3"/>
  <c r="M44" i="3"/>
  <c r="L44" i="3"/>
  <c r="K44" i="3"/>
  <c r="J44" i="3"/>
  <c r="I44" i="3" s="1"/>
  <c r="P43" i="3"/>
  <c r="I43" i="3"/>
  <c r="P42" i="3"/>
  <c r="F39" i="2" s="1"/>
  <c r="I42" i="3"/>
  <c r="V41" i="3"/>
  <c r="U41" i="3"/>
  <c r="U34" i="3" s="1"/>
  <c r="T41" i="3"/>
  <c r="S41" i="3"/>
  <c r="R41" i="3"/>
  <c r="Q41" i="3"/>
  <c r="P41" i="3"/>
  <c r="O41" i="3"/>
  <c r="N41" i="3"/>
  <c r="M41" i="3"/>
  <c r="M34" i="3" s="1"/>
  <c r="L41" i="3"/>
  <c r="K41" i="3"/>
  <c r="J41" i="3"/>
  <c r="P40" i="3"/>
  <c r="F22" i="2" s="1"/>
  <c r="I40" i="3"/>
  <c r="E22" i="2" s="1"/>
  <c r="P39" i="3"/>
  <c r="I39" i="3"/>
  <c r="V38" i="3"/>
  <c r="U38" i="3"/>
  <c r="T38" i="3"/>
  <c r="S38" i="3"/>
  <c r="R38" i="3"/>
  <c r="R34" i="3" s="1"/>
  <c r="R33" i="3" s="1"/>
  <c r="R32" i="3" s="1"/>
  <c r="Q38" i="3"/>
  <c r="P38" i="3" s="1"/>
  <c r="O38" i="3"/>
  <c r="N38" i="3"/>
  <c r="M38" i="3"/>
  <c r="L38" i="3"/>
  <c r="K38" i="3"/>
  <c r="J38" i="3"/>
  <c r="J34" i="3" s="1"/>
  <c r="I38" i="3"/>
  <c r="P37" i="3"/>
  <c r="I37" i="3"/>
  <c r="P36" i="3"/>
  <c r="I36" i="3"/>
  <c r="V35" i="3"/>
  <c r="U35" i="3"/>
  <c r="T35" i="3"/>
  <c r="T34" i="3" s="1"/>
  <c r="S35" i="3"/>
  <c r="S34" i="3" s="1"/>
  <c r="S33" i="3" s="1"/>
  <c r="S32" i="3" s="1"/>
  <c r="R35" i="3"/>
  <c r="Q35" i="3"/>
  <c r="O35" i="3"/>
  <c r="N35" i="3"/>
  <c r="M35" i="3"/>
  <c r="L35" i="3"/>
  <c r="L34" i="3" s="1"/>
  <c r="L33" i="3" s="1"/>
  <c r="L32" i="3" s="1"/>
  <c r="K35" i="3"/>
  <c r="K34" i="3" s="1"/>
  <c r="K33" i="3" s="1"/>
  <c r="K32" i="3" s="1"/>
  <c r="J35" i="3"/>
  <c r="I35" i="3" s="1"/>
  <c r="V34" i="3"/>
  <c r="Q34" i="3"/>
  <c r="O34" i="3"/>
  <c r="N34" i="3"/>
  <c r="N33" i="3" s="1"/>
  <c r="N32" i="3" s="1"/>
  <c r="V33" i="3"/>
  <c r="U33" i="3"/>
  <c r="T33" i="3"/>
  <c r="O33" i="3"/>
  <c r="O32" i="3" s="1"/>
  <c r="M33" i="3"/>
  <c r="V32" i="3"/>
  <c r="U32" i="3"/>
  <c r="T32" i="3"/>
  <c r="M32" i="3"/>
  <c r="P31" i="3"/>
  <c r="I31" i="3"/>
  <c r="V30" i="3"/>
  <c r="V29" i="3" s="1"/>
  <c r="V28" i="3" s="1"/>
  <c r="V27" i="3" s="1"/>
  <c r="U30" i="3"/>
  <c r="U29" i="3" s="1"/>
  <c r="U28" i="3" s="1"/>
  <c r="U27" i="3" s="1"/>
  <c r="U26" i="3" s="1"/>
  <c r="T30" i="3"/>
  <c r="S30" i="3"/>
  <c r="R30" i="3"/>
  <c r="R29" i="3" s="1"/>
  <c r="R28" i="3" s="1"/>
  <c r="R27" i="3" s="1"/>
  <c r="Q30" i="3"/>
  <c r="O30" i="3"/>
  <c r="N30" i="3"/>
  <c r="N29" i="3" s="1"/>
  <c r="M30" i="3"/>
  <c r="M29" i="3" s="1"/>
  <c r="M28" i="3" s="1"/>
  <c r="M27" i="3" s="1"/>
  <c r="L30" i="3"/>
  <c r="L29" i="3" s="1"/>
  <c r="K30" i="3"/>
  <c r="I30" i="3" s="1"/>
  <c r="J30" i="3"/>
  <c r="T29" i="3"/>
  <c r="S29" i="3"/>
  <c r="S28" i="3" s="1"/>
  <c r="S27" i="3" s="1"/>
  <c r="Q29" i="3"/>
  <c r="Q28" i="3" s="1"/>
  <c r="P29" i="3"/>
  <c r="O29" i="3"/>
  <c r="J29" i="3"/>
  <c r="T28" i="3"/>
  <c r="T27" i="3" s="1"/>
  <c r="O28" i="3"/>
  <c r="N28" i="3"/>
  <c r="N27" i="3" s="1"/>
  <c r="L28" i="3"/>
  <c r="L27" i="3" s="1"/>
  <c r="J28" i="3"/>
  <c r="O27" i="3"/>
  <c r="P24" i="3"/>
  <c r="I24" i="3"/>
  <c r="E45" i="2" s="1"/>
  <c r="V23" i="3"/>
  <c r="U23" i="3"/>
  <c r="T23" i="3"/>
  <c r="S23" i="3"/>
  <c r="S22" i="3" s="1"/>
  <c r="S21" i="3" s="1"/>
  <c r="S20" i="3" s="1"/>
  <c r="R23" i="3"/>
  <c r="R22" i="3" s="1"/>
  <c r="Q23" i="3"/>
  <c r="O23" i="3"/>
  <c r="O22" i="3" s="1"/>
  <c r="O21" i="3" s="1"/>
  <c r="O20" i="3" s="1"/>
  <c r="N23" i="3"/>
  <c r="N22" i="3" s="1"/>
  <c r="N21" i="3" s="1"/>
  <c r="N20" i="3" s="1"/>
  <c r="M23" i="3"/>
  <c r="L23" i="3"/>
  <c r="K23" i="3"/>
  <c r="K22" i="3" s="1"/>
  <c r="J23" i="3"/>
  <c r="V22" i="3"/>
  <c r="V21" i="3" s="1"/>
  <c r="V20" i="3" s="1"/>
  <c r="U22" i="3"/>
  <c r="U21" i="3" s="1"/>
  <c r="T22" i="3"/>
  <c r="Q22" i="3"/>
  <c r="Q21" i="3" s="1"/>
  <c r="M22" i="3"/>
  <c r="M21" i="3" s="1"/>
  <c r="M20" i="3" s="1"/>
  <c r="M10" i="3" s="1"/>
  <c r="M9" i="3" s="1"/>
  <c r="L22" i="3"/>
  <c r="L21" i="3" s="1"/>
  <c r="T21" i="3"/>
  <c r="T20" i="3" s="1"/>
  <c r="R21" i="3"/>
  <c r="R20" i="3" s="1"/>
  <c r="P20" i="3" s="1"/>
  <c r="K21" i="3"/>
  <c r="K20" i="3" s="1"/>
  <c r="U20" i="3"/>
  <c r="Q20" i="3"/>
  <c r="L20" i="3"/>
  <c r="P19" i="3"/>
  <c r="I19" i="3"/>
  <c r="P18" i="3"/>
  <c r="I18" i="3"/>
  <c r="E327" i="2" s="1"/>
  <c r="V17" i="3"/>
  <c r="V16" i="3" s="1"/>
  <c r="U17" i="3"/>
  <c r="T17" i="3"/>
  <c r="S17" i="3"/>
  <c r="R17" i="3"/>
  <c r="R16" i="3" s="1"/>
  <c r="Q17" i="3"/>
  <c r="O17" i="3"/>
  <c r="N17" i="3"/>
  <c r="N16" i="3" s="1"/>
  <c r="M17" i="3"/>
  <c r="L17" i="3"/>
  <c r="K17" i="3"/>
  <c r="J17" i="3"/>
  <c r="J16" i="3" s="1"/>
  <c r="U16" i="3"/>
  <c r="T16" i="3"/>
  <c r="S16" i="3"/>
  <c r="O16" i="3"/>
  <c r="M16" i="3"/>
  <c r="L16" i="3"/>
  <c r="K16" i="3"/>
  <c r="P15" i="3"/>
  <c r="I15" i="3"/>
  <c r="E324" i="2" s="1"/>
  <c r="E323" i="2" s="1"/>
  <c r="E322" i="2" s="1"/>
  <c r="V14" i="3"/>
  <c r="U14" i="3"/>
  <c r="T14" i="3"/>
  <c r="S14" i="3"/>
  <c r="R14" i="3"/>
  <c r="Q14" i="3"/>
  <c r="O14" i="3"/>
  <c r="O13" i="3" s="1"/>
  <c r="N14" i="3"/>
  <c r="M14" i="3"/>
  <c r="L14" i="3"/>
  <c r="L13" i="3" s="1"/>
  <c r="L12" i="3" s="1"/>
  <c r="L11" i="3" s="1"/>
  <c r="L10" i="3" s="1"/>
  <c r="L9" i="3" s="1"/>
  <c r="K14" i="3"/>
  <c r="I14" i="3" s="1"/>
  <c r="J14" i="3"/>
  <c r="V13" i="3"/>
  <c r="U13" i="3"/>
  <c r="S13" i="3"/>
  <c r="R13" i="3"/>
  <c r="R12" i="3" s="1"/>
  <c r="R11" i="3" s="1"/>
  <c r="R10" i="3" s="1"/>
  <c r="R9" i="3" s="1"/>
  <c r="Q13" i="3"/>
  <c r="N13" i="3"/>
  <c r="N12" i="3" s="1"/>
  <c r="M13" i="3"/>
  <c r="M12" i="3" s="1"/>
  <c r="M11" i="3" s="1"/>
  <c r="K13" i="3"/>
  <c r="J13" i="3"/>
  <c r="S12" i="3"/>
  <c r="S11" i="3" s="1"/>
  <c r="S10" i="3" s="1"/>
  <c r="K12" i="3"/>
  <c r="K11" i="3" s="1"/>
  <c r="N11" i="3"/>
  <c r="N10" i="3" s="1"/>
  <c r="N9" i="3" s="1"/>
  <c r="S9" i="3"/>
  <c r="G562" i="2"/>
  <c r="F335" i="2"/>
  <c r="E335" i="2"/>
  <c r="F334" i="2"/>
  <c r="E334" i="2"/>
  <c r="E333" i="2" s="1"/>
  <c r="F333" i="2"/>
  <c r="F332" i="2"/>
  <c r="E332" i="2"/>
  <c r="F331" i="2"/>
  <c r="F330" i="2" s="1"/>
  <c r="F329" i="2" s="1"/>
  <c r="E331" i="2"/>
  <c r="E330" i="2"/>
  <c r="E329" i="2" s="1"/>
  <c r="F328" i="2"/>
  <c r="E328" i="2"/>
  <c r="F327" i="2"/>
  <c r="F326" i="2" s="1"/>
  <c r="F325" i="2" s="1"/>
  <c r="F324" i="2"/>
  <c r="F323" i="2" s="1"/>
  <c r="F322" i="2" s="1"/>
  <c r="F321" i="2"/>
  <c r="F320" i="2" s="1"/>
  <c r="E321" i="2"/>
  <c r="E320" i="2"/>
  <c r="F319" i="2"/>
  <c r="F318" i="2" s="1"/>
  <c r="F317" i="2" s="1"/>
  <c r="F316" i="2"/>
  <c r="F315" i="2" s="1"/>
  <c r="E316" i="2"/>
  <c r="E315" i="2" s="1"/>
  <c r="F314" i="2"/>
  <c r="E314" i="2"/>
  <c r="E313" i="2" s="1"/>
  <c r="F313" i="2"/>
  <c r="F312" i="2"/>
  <c r="F311" i="2" s="1"/>
  <c r="E312" i="2"/>
  <c r="E311" i="2" s="1"/>
  <c r="F310" i="2"/>
  <c r="E310" i="2"/>
  <c r="E309" i="2" s="1"/>
  <c r="F309" i="2"/>
  <c r="F308" i="2"/>
  <c r="F307" i="2" s="1"/>
  <c r="E308" i="2"/>
  <c r="E307" i="2" s="1"/>
  <c r="F305" i="2"/>
  <c r="F304" i="2"/>
  <c r="F303" i="2" s="1"/>
  <c r="E304" i="2"/>
  <c r="E303" i="2" s="1"/>
  <c r="F302" i="2"/>
  <c r="E302" i="2"/>
  <c r="F301" i="2"/>
  <c r="F300" i="2" s="1"/>
  <c r="F299" i="2" s="1"/>
  <c r="E300" i="2"/>
  <c r="E299" i="2" s="1"/>
  <c r="E298" i="2"/>
  <c r="E297" i="2" s="1"/>
  <c r="E296" i="2"/>
  <c r="F295" i="2"/>
  <c r="F294" i="2" s="1"/>
  <c r="E295" i="2"/>
  <c r="E294" i="2"/>
  <c r="F293" i="2"/>
  <c r="F292" i="2" s="1"/>
  <c r="F291" i="2" s="1"/>
  <c r="F290" i="2" s="1"/>
  <c r="F289" i="2"/>
  <c r="E289" i="2"/>
  <c r="F288" i="2"/>
  <c r="F287" i="2" s="1"/>
  <c r="F286" i="2" s="1"/>
  <c r="E288" i="2"/>
  <c r="E287" i="2" s="1"/>
  <c r="E286" i="2" s="1"/>
  <c r="F285" i="2"/>
  <c r="F284" i="2" s="1"/>
  <c r="F283" i="2" s="1"/>
  <c r="F282" i="2" s="1"/>
  <c r="E285" i="2"/>
  <c r="E284" i="2"/>
  <c r="E283" i="2" s="1"/>
  <c r="E282" i="2" s="1"/>
  <c r="F281" i="2"/>
  <c r="E281" i="2"/>
  <c r="F280" i="2"/>
  <c r="E280" i="2"/>
  <c r="F279" i="2"/>
  <c r="F278" i="2" s="1"/>
  <c r="E279" i="2"/>
  <c r="E278" i="2"/>
  <c r="F277" i="2"/>
  <c r="F276" i="2" s="1"/>
  <c r="F275" i="2" s="1"/>
  <c r="F274" i="2" s="1"/>
  <c r="E277" i="2"/>
  <c r="E276" i="2"/>
  <c r="E275" i="2" s="1"/>
  <c r="E274" i="2" s="1"/>
  <c r="F273" i="2"/>
  <c r="E273" i="2"/>
  <c r="F272" i="2"/>
  <c r="F271" i="2" s="1"/>
  <c r="F270" i="2" s="1"/>
  <c r="E272" i="2"/>
  <c r="E271" i="2" s="1"/>
  <c r="E270" i="2" s="1"/>
  <c r="F269" i="2"/>
  <c r="F268" i="2" s="1"/>
  <c r="F267" i="2" s="1"/>
  <c r="F266" i="2" s="1"/>
  <c r="E269" i="2"/>
  <c r="E268" i="2"/>
  <c r="E267" i="2" s="1"/>
  <c r="E266" i="2" s="1"/>
  <c r="F265" i="2"/>
  <c r="E265" i="2"/>
  <c r="F264" i="2"/>
  <c r="F263" i="2" s="1"/>
  <c r="E264" i="2"/>
  <c r="E263" i="2" s="1"/>
  <c r="F262" i="2"/>
  <c r="E262" i="2"/>
  <c r="F261" i="2"/>
  <c r="F260" i="2"/>
  <c r="F259" i="2" s="1"/>
  <c r="F258" i="2" s="1"/>
  <c r="F257" i="2"/>
  <c r="F256" i="2"/>
  <c r="F255" i="2" s="1"/>
  <c r="F254" i="2" s="1"/>
  <c r="E256" i="2"/>
  <c r="E255" i="2" s="1"/>
  <c r="E254" i="2" s="1"/>
  <c r="F253" i="2"/>
  <c r="F252" i="2" s="1"/>
  <c r="F251" i="2" s="1"/>
  <c r="E253" i="2"/>
  <c r="E252" i="2"/>
  <c r="E251" i="2" s="1"/>
  <c r="F250" i="2"/>
  <c r="E250" i="2"/>
  <c r="E249" i="2" s="1"/>
  <c r="F249" i="2"/>
  <c r="F248" i="2" s="1"/>
  <c r="E248" i="2"/>
  <c r="F247" i="2"/>
  <c r="E247" i="2"/>
  <c r="E245" i="2" s="1"/>
  <c r="E246" i="2"/>
  <c r="F245" i="2"/>
  <c r="F242" i="2" s="1"/>
  <c r="F241" i="2" s="1"/>
  <c r="F244" i="2"/>
  <c r="F243" i="2" s="1"/>
  <c r="E244" i="2"/>
  <c r="E243" i="2" s="1"/>
  <c r="F240" i="2"/>
  <c r="F239" i="2" s="1"/>
  <c r="F238" i="2" s="1"/>
  <c r="F237" i="2" s="1"/>
  <c r="E240" i="2"/>
  <c r="E239" i="2" s="1"/>
  <c r="E238" i="2" s="1"/>
  <c r="E237" i="2" s="1"/>
  <c r="F236" i="2"/>
  <c r="F235" i="2" s="1"/>
  <c r="F234" i="2" s="1"/>
  <c r="F233" i="2" s="1"/>
  <c r="E236" i="2"/>
  <c r="E235" i="2" s="1"/>
  <c r="E234" i="2" s="1"/>
  <c r="E233" i="2" s="1"/>
  <c r="F232" i="2"/>
  <c r="F231" i="2" s="1"/>
  <c r="F230" i="2" s="1"/>
  <c r="F229" i="2" s="1"/>
  <c r="E232" i="2"/>
  <c r="E231" i="2" s="1"/>
  <c r="E230" i="2" s="1"/>
  <c r="E229" i="2" s="1"/>
  <c r="F228" i="2"/>
  <c r="E228" i="2"/>
  <c r="E226" i="2" s="1"/>
  <c r="E225" i="2" s="1"/>
  <c r="F227" i="2"/>
  <c r="F226" i="2" s="1"/>
  <c r="F225" i="2" s="1"/>
  <c r="E227" i="2"/>
  <c r="F224" i="2"/>
  <c r="F223" i="2" s="1"/>
  <c r="F222" i="2" s="1"/>
  <c r="E224" i="2"/>
  <c r="E223" i="2" s="1"/>
  <c r="E222" i="2" s="1"/>
  <c r="F221" i="2"/>
  <c r="F220" i="2" s="1"/>
  <c r="E221" i="2"/>
  <c r="E220" i="2"/>
  <c r="F219" i="2"/>
  <c r="F218" i="2" s="1"/>
  <c r="E219" i="2"/>
  <c r="E218" i="2"/>
  <c r="F217" i="2"/>
  <c r="E217" i="2"/>
  <c r="F216" i="2"/>
  <c r="E216" i="2"/>
  <c r="F213" i="2"/>
  <c r="F212" i="2" s="1"/>
  <c r="F209" i="2" s="1"/>
  <c r="F208" i="2" s="1"/>
  <c r="E213" i="2"/>
  <c r="E212" i="2"/>
  <c r="E209" i="2" s="1"/>
  <c r="E208" i="2" s="1"/>
  <c r="F211" i="2"/>
  <c r="F210" i="2" s="1"/>
  <c r="F207" i="2"/>
  <c r="F206" i="2" s="1"/>
  <c r="E207" i="2"/>
  <c r="E206" i="2"/>
  <c r="F205" i="2"/>
  <c r="F204" i="2" s="1"/>
  <c r="F203" i="2" s="1"/>
  <c r="E205" i="2"/>
  <c r="E204" i="2"/>
  <c r="E203" i="2" s="1"/>
  <c r="F202" i="2"/>
  <c r="E202" i="2"/>
  <c r="E201" i="2" s="1"/>
  <c r="E200" i="2" s="1"/>
  <c r="E199" i="2" s="1"/>
  <c r="F201" i="2"/>
  <c r="F200" i="2" s="1"/>
  <c r="F198" i="2"/>
  <c r="E198" i="2"/>
  <c r="E197" i="2" s="1"/>
  <c r="F197" i="2"/>
  <c r="F196" i="2" s="1"/>
  <c r="E196" i="2"/>
  <c r="F195" i="2"/>
  <c r="F194" i="2" s="1"/>
  <c r="E195" i="2"/>
  <c r="E194" i="2"/>
  <c r="F193" i="2"/>
  <c r="E193" i="2"/>
  <c r="F192" i="2"/>
  <c r="F191" i="2" s="1"/>
  <c r="E192" i="2"/>
  <c r="E191" i="2" s="1"/>
  <c r="E190" i="2"/>
  <c r="E189" i="2" s="1"/>
  <c r="E188" i="2" s="1"/>
  <c r="F187" i="2"/>
  <c r="E187" i="2"/>
  <c r="F186" i="2"/>
  <c r="E186" i="2"/>
  <c r="E185" i="2" s="1"/>
  <c r="F185" i="2"/>
  <c r="F184" i="2" s="1"/>
  <c r="E184" i="2"/>
  <c r="F183" i="2"/>
  <c r="F182" i="2" s="1"/>
  <c r="F181" i="2" s="1"/>
  <c r="E183" i="2"/>
  <c r="E182" i="2"/>
  <c r="E181" i="2" s="1"/>
  <c r="F180" i="2"/>
  <c r="F179" i="2" s="1"/>
  <c r="E180" i="2"/>
  <c r="E179" i="2" s="1"/>
  <c r="E178" i="2"/>
  <c r="E177" i="2" s="1"/>
  <c r="F176" i="2"/>
  <c r="E176" i="2"/>
  <c r="E174" i="2" s="1"/>
  <c r="F175" i="2"/>
  <c r="E175" i="2"/>
  <c r="F173" i="2"/>
  <c r="E173" i="2"/>
  <c r="F172" i="2"/>
  <c r="F171" i="2" s="1"/>
  <c r="E172" i="2"/>
  <c r="E171" i="2" s="1"/>
  <c r="F169" i="2"/>
  <c r="F168" i="2" s="1"/>
  <c r="E169" i="2"/>
  <c r="E168" i="2"/>
  <c r="E167" i="2"/>
  <c r="E166" i="2"/>
  <c r="E163" i="2" s="1"/>
  <c r="F165" i="2"/>
  <c r="E165" i="2"/>
  <c r="F164" i="2"/>
  <c r="E164" i="2"/>
  <c r="F162" i="2"/>
  <c r="E162" i="2"/>
  <c r="E161" i="2" s="1"/>
  <c r="E160" i="2" s="1"/>
  <c r="F161" i="2"/>
  <c r="F160" i="2"/>
  <c r="F159" i="2"/>
  <c r="F158" i="2" s="1"/>
  <c r="E159" i="2"/>
  <c r="E158" i="2"/>
  <c r="F157" i="2"/>
  <c r="F156" i="2" s="1"/>
  <c r="E157" i="2"/>
  <c r="E156" i="2"/>
  <c r="F155" i="2"/>
  <c r="F154" i="2" s="1"/>
  <c r="E155" i="2"/>
  <c r="E154" i="2"/>
  <c r="F153" i="2"/>
  <c r="E153" i="2"/>
  <c r="F152" i="2"/>
  <c r="E152" i="2"/>
  <c r="F151" i="2"/>
  <c r="F150" i="2" s="1"/>
  <c r="F149" i="2" s="1"/>
  <c r="E151" i="2"/>
  <c r="E150" i="2"/>
  <c r="F148" i="2"/>
  <c r="F147" i="2" s="1"/>
  <c r="E148" i="2"/>
  <c r="E147" i="2" s="1"/>
  <c r="F146" i="2"/>
  <c r="E146" i="2"/>
  <c r="E145" i="2" s="1"/>
  <c r="F145" i="2"/>
  <c r="F144" i="2"/>
  <c r="F143" i="2" s="1"/>
  <c r="E144" i="2"/>
  <c r="E143" i="2" s="1"/>
  <c r="F142" i="2"/>
  <c r="E142" i="2"/>
  <c r="E141" i="2" s="1"/>
  <c r="F141" i="2"/>
  <c r="F140" i="2"/>
  <c r="F139" i="2" s="1"/>
  <c r="E140" i="2"/>
  <c r="E139" i="2" s="1"/>
  <c r="F138" i="2"/>
  <c r="E138" i="2"/>
  <c r="E137" i="2" s="1"/>
  <c r="F137" i="2"/>
  <c r="F136" i="2"/>
  <c r="F135" i="2" s="1"/>
  <c r="E136" i="2"/>
  <c r="E135" i="2" s="1"/>
  <c r="F134" i="2"/>
  <c r="E134" i="2"/>
  <c r="E133" i="2" s="1"/>
  <c r="F133" i="2"/>
  <c r="E130" i="2"/>
  <c r="E129" i="2" s="1"/>
  <c r="E128" i="2" s="1"/>
  <c r="E127" i="2" s="1"/>
  <c r="F129" i="2"/>
  <c r="F128" i="2" s="1"/>
  <c r="F127" i="2" s="1"/>
  <c r="E126" i="2"/>
  <c r="E125" i="2" s="1"/>
  <c r="E124" i="2" s="1"/>
  <c r="E123" i="2" s="1"/>
  <c r="F122" i="2"/>
  <c r="E122" i="2"/>
  <c r="E121" i="2" s="1"/>
  <c r="E120" i="2" s="1"/>
  <c r="F121" i="2"/>
  <c r="F120" i="2"/>
  <c r="F119" i="2"/>
  <c r="F118" i="2" s="1"/>
  <c r="E119" i="2"/>
  <c r="E118" i="2"/>
  <c r="E117" i="2" s="1"/>
  <c r="E116" i="2" s="1"/>
  <c r="F117" i="2"/>
  <c r="F116" i="2"/>
  <c r="F115" i="2"/>
  <c r="F114" i="2" s="1"/>
  <c r="E115" i="2"/>
  <c r="E114" i="2"/>
  <c r="F113" i="2"/>
  <c r="F112" i="2" s="1"/>
  <c r="E113" i="2"/>
  <c r="E112" i="2"/>
  <c r="F111" i="2"/>
  <c r="F110" i="2" s="1"/>
  <c r="E111" i="2"/>
  <c r="E110" i="2"/>
  <c r="F109" i="2"/>
  <c r="E109" i="2"/>
  <c r="F108" i="2"/>
  <c r="E108" i="2"/>
  <c r="F107" i="2"/>
  <c r="F106" i="2" s="1"/>
  <c r="F105" i="2" s="1"/>
  <c r="F104" i="2" s="1"/>
  <c r="E107" i="2"/>
  <c r="E106" i="2"/>
  <c r="F103" i="2"/>
  <c r="E103" i="2"/>
  <c r="F102" i="2"/>
  <c r="E102" i="2"/>
  <c r="E101" i="2" s="1"/>
  <c r="F101" i="2"/>
  <c r="F100" i="2"/>
  <c r="F99" i="2" s="1"/>
  <c r="E100" i="2"/>
  <c r="E99" i="2" s="1"/>
  <c r="F98" i="2"/>
  <c r="E98" i="2"/>
  <c r="F97" i="2"/>
  <c r="E97" i="2"/>
  <c r="F96" i="2"/>
  <c r="E96" i="2"/>
  <c r="E95" i="2" s="1"/>
  <c r="E94" i="2" s="1"/>
  <c r="F93" i="2"/>
  <c r="E93" i="2"/>
  <c r="F92" i="2"/>
  <c r="E92" i="2"/>
  <c r="E90" i="2" s="1"/>
  <c r="E89" i="2" s="1"/>
  <c r="F91" i="2"/>
  <c r="E91" i="2"/>
  <c r="F88" i="2"/>
  <c r="E88" i="2"/>
  <c r="E87" i="2"/>
  <c r="F86" i="2"/>
  <c r="E86" i="2"/>
  <c r="F85" i="2"/>
  <c r="F84" i="2"/>
  <c r="F83" i="2"/>
  <c r="E83" i="2"/>
  <c r="F82" i="2"/>
  <c r="E82" i="2"/>
  <c r="F81" i="2"/>
  <c r="E81" i="2"/>
  <c r="F80" i="2"/>
  <c r="F79" i="2" s="1"/>
  <c r="E80" i="2"/>
  <c r="E79" i="2" s="1"/>
  <c r="F78" i="2"/>
  <c r="E78" i="2"/>
  <c r="F77" i="2"/>
  <c r="E77" i="2"/>
  <c r="F76" i="2"/>
  <c r="E76" i="2"/>
  <c r="E74" i="2" s="1"/>
  <c r="E73" i="2" s="1"/>
  <c r="E75" i="2"/>
  <c r="F72" i="2"/>
  <c r="E72" i="2"/>
  <c r="F71" i="2"/>
  <c r="E71" i="2"/>
  <c r="F70" i="2"/>
  <c r="E70" i="2"/>
  <c r="F69" i="2"/>
  <c r="F68" i="2" s="1"/>
  <c r="F67" i="2"/>
  <c r="E67" i="2"/>
  <c r="F66" i="2"/>
  <c r="E66" i="2"/>
  <c r="F65" i="2"/>
  <c r="F64" i="2" s="1"/>
  <c r="F63" i="2" s="1"/>
  <c r="E65" i="2"/>
  <c r="E64" i="2"/>
  <c r="E63" i="2" s="1"/>
  <c r="F61" i="2"/>
  <c r="E61" i="2"/>
  <c r="F60" i="2"/>
  <c r="F59" i="2" s="1"/>
  <c r="F58" i="2" s="1"/>
  <c r="E60" i="2"/>
  <c r="E59" i="2" s="1"/>
  <c r="E58" i="2" s="1"/>
  <c r="F56" i="2"/>
  <c r="F55" i="2" s="1"/>
  <c r="F54" i="2" s="1"/>
  <c r="F53" i="2" s="1"/>
  <c r="E56" i="2"/>
  <c r="E55" i="2" s="1"/>
  <c r="E54" i="2" s="1"/>
  <c r="E53" i="2" s="1"/>
  <c r="F52" i="2"/>
  <c r="F51" i="2" s="1"/>
  <c r="F50" i="2" s="1"/>
  <c r="E52" i="2"/>
  <c r="E51" i="2" s="1"/>
  <c r="E50" i="2" s="1"/>
  <c r="F49" i="2"/>
  <c r="F48" i="2" s="1"/>
  <c r="F47" i="2" s="1"/>
  <c r="E49" i="2"/>
  <c r="E48" i="2"/>
  <c r="E47" i="2" s="1"/>
  <c r="F46" i="2"/>
  <c r="E46" i="2"/>
  <c r="F45" i="2"/>
  <c r="F44" i="2" s="1"/>
  <c r="F43" i="2" s="1"/>
  <c r="E44" i="2"/>
  <c r="E43" i="2" s="1"/>
  <c r="F42" i="2"/>
  <c r="E42" i="2"/>
  <c r="E41" i="2" s="1"/>
  <c r="F41" i="2"/>
  <c r="F40" i="2"/>
  <c r="E40" i="2"/>
  <c r="E38" i="2" s="1"/>
  <c r="E39" i="2"/>
  <c r="F37" i="2"/>
  <c r="E37" i="2"/>
  <c r="F36" i="2"/>
  <c r="E36" i="2"/>
  <c r="E34" i="2" s="1"/>
  <c r="F35" i="2"/>
  <c r="F34" i="2" s="1"/>
  <c r="E35" i="2"/>
  <c r="F33" i="2"/>
  <c r="E33" i="2"/>
  <c r="F32" i="2"/>
  <c r="E32" i="2"/>
  <c r="F31" i="2"/>
  <c r="F30" i="2" s="1"/>
  <c r="F29" i="2"/>
  <c r="E29" i="2"/>
  <c r="F28" i="2"/>
  <c r="E28" i="2"/>
  <c r="E26" i="2" s="1"/>
  <c r="F27" i="2"/>
  <c r="F26" i="2" s="1"/>
  <c r="E27" i="2"/>
  <c r="F25" i="2"/>
  <c r="E25" i="2"/>
  <c r="F24" i="2"/>
  <c r="E24" i="2"/>
  <c r="E23" i="2" s="1"/>
  <c r="F21" i="2"/>
  <c r="E21" i="2"/>
  <c r="F20" i="2"/>
  <c r="E20" i="2"/>
  <c r="F19" i="2"/>
  <c r="E19" i="2"/>
  <c r="F18" i="2"/>
  <c r="E18" i="2"/>
  <c r="F17" i="2"/>
  <c r="E17" i="2"/>
  <c r="F16" i="2"/>
  <c r="E16" i="2"/>
  <c r="F14" i="2"/>
  <c r="E14" i="2"/>
  <c r="E13" i="2" s="1"/>
  <c r="F13" i="2"/>
  <c r="F12" i="2"/>
  <c r="F11" i="2" s="1"/>
  <c r="F10" i="2" s="1"/>
  <c r="E12" i="2"/>
  <c r="E11" i="2" s="1"/>
  <c r="H48" i="1"/>
  <c r="G48" i="1"/>
  <c r="G45" i="1"/>
  <c r="G15" i="1"/>
  <c r="F199" i="2" l="1"/>
  <c r="F215" i="2"/>
  <c r="F214" i="2" s="1"/>
  <c r="E132" i="2"/>
  <c r="E131" i="2" s="1"/>
  <c r="E85" i="2"/>
  <c r="E84" i="2" s="1"/>
  <c r="K10" i="3"/>
  <c r="K9" i="3" s="1"/>
  <c r="J100" i="3"/>
  <c r="L102" i="3"/>
  <c r="L101" i="3" s="1"/>
  <c r="L100" i="3" s="1"/>
  <c r="I103" i="3"/>
  <c r="R131" i="3"/>
  <c r="R119" i="3" s="1"/>
  <c r="P132" i="3"/>
  <c r="U135" i="3"/>
  <c r="E30" i="2"/>
  <c r="Q33" i="3"/>
  <c r="P34" i="3"/>
  <c r="Q200" i="3"/>
  <c r="P200" i="3" s="1"/>
  <c r="P201" i="3"/>
  <c r="E15" i="2"/>
  <c r="E215" i="2"/>
  <c r="E214" i="2" s="1"/>
  <c r="E242" i="2"/>
  <c r="E241" i="2" s="1"/>
  <c r="O12" i="3"/>
  <c r="O11" i="3" s="1"/>
  <c r="O10" i="3" s="1"/>
  <c r="O9" i="3" s="1"/>
  <c r="I17" i="3"/>
  <c r="P21" i="3"/>
  <c r="P23" i="3"/>
  <c r="Q27" i="3"/>
  <c r="P28" i="3"/>
  <c r="P35" i="3"/>
  <c r="F38" i="2"/>
  <c r="O63" i="3"/>
  <c r="I64" i="3"/>
  <c r="J143" i="3"/>
  <c r="I144" i="3"/>
  <c r="N164" i="3"/>
  <c r="N156" i="3" s="1"/>
  <c r="N155" i="3" s="1"/>
  <c r="J66" i="3"/>
  <c r="E105" i="2"/>
  <c r="E104" i="2" s="1"/>
  <c r="U12" i="3"/>
  <c r="U11" i="3" s="1"/>
  <c r="U10" i="3" s="1"/>
  <c r="U9" i="3" s="1"/>
  <c r="I16" i="3"/>
  <c r="I51" i="3"/>
  <c r="J57" i="3"/>
  <c r="I58" i="3"/>
  <c r="P82" i="3"/>
  <c r="P88" i="3"/>
  <c r="F74" i="2"/>
  <c r="F73" i="2" s="1"/>
  <c r="F57" i="2" s="1"/>
  <c r="Q120" i="3"/>
  <c r="P121" i="3"/>
  <c r="K135" i="3"/>
  <c r="T146" i="3"/>
  <c r="T135" i="3" s="1"/>
  <c r="P151" i="3"/>
  <c r="Q180" i="3"/>
  <c r="I184" i="3"/>
  <c r="J183" i="3"/>
  <c r="Q16" i="3"/>
  <c r="P17" i="3"/>
  <c r="R143" i="3"/>
  <c r="R142" i="3" s="1"/>
  <c r="R141" i="3" s="1"/>
  <c r="P144" i="3"/>
  <c r="F174" i="2"/>
  <c r="F170" i="2" s="1"/>
  <c r="I13" i="3"/>
  <c r="J12" i="3"/>
  <c r="V12" i="3"/>
  <c r="V11" i="3" s="1"/>
  <c r="V10" i="3" s="1"/>
  <c r="V9" i="3" s="1"/>
  <c r="J22" i="3"/>
  <c r="I23" i="3"/>
  <c r="P22" i="3"/>
  <c r="J27" i="3"/>
  <c r="J33" i="3"/>
  <c r="I34" i="3"/>
  <c r="K55" i="3"/>
  <c r="I117" i="3"/>
  <c r="J116" i="3"/>
  <c r="F306" i="2"/>
  <c r="E10" i="2"/>
  <c r="E9" i="2" s="1"/>
  <c r="F95" i="2"/>
  <c r="F94" i="2" s="1"/>
  <c r="I48" i="3"/>
  <c r="M47" i="3"/>
  <c r="M46" i="3" s="1"/>
  <c r="M26" i="3" s="1"/>
  <c r="P92" i="3"/>
  <c r="R91" i="3"/>
  <c r="R55" i="3" s="1"/>
  <c r="R26" i="3" s="1"/>
  <c r="Q173" i="3"/>
  <c r="P173" i="3" s="1"/>
  <c r="P177" i="3"/>
  <c r="N188" i="3"/>
  <c r="P14" i="3"/>
  <c r="T13" i="3"/>
  <c r="T12" i="3" s="1"/>
  <c r="T11" i="3" s="1"/>
  <c r="T10" i="3" s="1"/>
  <c r="T9" i="3" s="1"/>
  <c r="S52" i="3"/>
  <c r="S51" i="3" s="1"/>
  <c r="P53" i="3"/>
  <c r="L72" i="3"/>
  <c r="I73" i="3"/>
  <c r="Q100" i="3"/>
  <c r="E317" i="2"/>
  <c r="M148" i="3"/>
  <c r="M147" i="3" s="1"/>
  <c r="M146" i="3" s="1"/>
  <c r="M135" i="3" s="1"/>
  <c r="I149" i="3"/>
  <c r="Q161" i="3"/>
  <c r="P162" i="3"/>
  <c r="F23" i="2"/>
  <c r="F15" i="2" s="1"/>
  <c r="F9" i="2" s="1"/>
  <c r="E69" i="2"/>
  <c r="E68" i="2" s="1"/>
  <c r="E57" i="2" s="1"/>
  <c r="F90" i="2"/>
  <c r="F89" i="2" s="1"/>
  <c r="E149" i="2"/>
  <c r="E170" i="2"/>
  <c r="E326" i="2"/>
  <c r="E325" i="2" s="1"/>
  <c r="E306" i="2" s="1"/>
  <c r="N66" i="3"/>
  <c r="T102" i="3"/>
  <c r="T101" i="3" s="1"/>
  <c r="T100" i="3" s="1"/>
  <c r="P103" i="3"/>
  <c r="Q108" i="3"/>
  <c r="Q138" i="3"/>
  <c r="P139" i="3"/>
  <c r="I161" i="3"/>
  <c r="J157" i="3"/>
  <c r="Q193" i="3"/>
  <c r="K215" i="3"/>
  <c r="I216" i="3"/>
  <c r="Q537" i="3"/>
  <c r="P537" i="3" s="1"/>
  <c r="P538" i="3"/>
  <c r="P44" i="3"/>
  <c r="P46" i="3"/>
  <c r="H13" i="1" s="1"/>
  <c r="S119" i="3"/>
  <c r="S99" i="3" s="1"/>
  <c r="Q188" i="3"/>
  <c r="P189" i="3"/>
  <c r="H38" i="1" s="1"/>
  <c r="I46" i="3"/>
  <c r="G13" i="1" s="1"/>
  <c r="I83" i="3"/>
  <c r="J82" i="3"/>
  <c r="I82" i="3" s="1"/>
  <c r="N135" i="3"/>
  <c r="K157" i="3"/>
  <c r="K156" i="3" s="1"/>
  <c r="K155" i="3" s="1"/>
  <c r="P168" i="3"/>
  <c r="P170" i="3"/>
  <c r="I41" i="3"/>
  <c r="I67" i="3"/>
  <c r="J87" i="3"/>
  <c r="I87" i="3" s="1"/>
  <c r="I88" i="3"/>
  <c r="N100" i="3"/>
  <c r="N99" i="3" s="1"/>
  <c r="L124" i="3"/>
  <c r="L119" i="3" s="1"/>
  <c r="J137" i="3"/>
  <c r="I138" i="3"/>
  <c r="I153" i="3"/>
  <c r="I168" i="3"/>
  <c r="P191" i="3"/>
  <c r="R195" i="3"/>
  <c r="I202" i="3"/>
  <c r="L201" i="3"/>
  <c r="Q211" i="3"/>
  <c r="P212" i="3"/>
  <c r="I217" i="3"/>
  <c r="J221" i="3"/>
  <c r="J261" i="3"/>
  <c r="I262" i="3"/>
  <c r="K208" i="3"/>
  <c r="I215" i="3"/>
  <c r="U234" i="3"/>
  <c r="P235" i="3"/>
  <c r="J425" i="3"/>
  <c r="L567" i="3"/>
  <c r="L566" i="3" s="1"/>
  <c r="U568" i="3"/>
  <c r="U567" i="3" s="1"/>
  <c r="U566" i="3" s="1"/>
  <c r="L66" i="3"/>
  <c r="L55" i="3" s="1"/>
  <c r="L26" i="3" s="1"/>
  <c r="P129" i="3"/>
  <c r="U156" i="3"/>
  <c r="U155" i="3" s="1"/>
  <c r="J230" i="3"/>
  <c r="P486" i="3"/>
  <c r="Q485" i="3"/>
  <c r="S135" i="3"/>
  <c r="P148" i="3"/>
  <c r="Q147" i="3"/>
  <c r="I210" i="3"/>
  <c r="M234" i="3"/>
  <c r="I235" i="3"/>
  <c r="K29" i="3"/>
  <c r="I47" i="3"/>
  <c r="S60" i="3"/>
  <c r="S56" i="3" s="1"/>
  <c r="S55" i="3" s="1"/>
  <c r="O56" i="3"/>
  <c r="O55" i="3" s="1"/>
  <c r="O26" i="3" s="1"/>
  <c r="I96" i="3"/>
  <c r="I112" i="3"/>
  <c r="I129" i="3"/>
  <c r="P128" i="3"/>
  <c r="I148" i="3"/>
  <c r="S157" i="3"/>
  <c r="M164" i="3"/>
  <c r="P174" i="3"/>
  <c r="V195" i="3"/>
  <c r="V194" i="3" s="1"/>
  <c r="V193" i="3" s="1"/>
  <c r="V188" i="3" s="1"/>
  <c r="I248" i="3"/>
  <c r="K247" i="3"/>
  <c r="S164" i="3"/>
  <c r="I52" i="3"/>
  <c r="T56" i="3"/>
  <c r="T55" i="3" s="1"/>
  <c r="T26" i="3" s="1"/>
  <c r="P58" i="3"/>
  <c r="Q57" i="3"/>
  <c r="I63" i="3"/>
  <c r="Q87" i="3"/>
  <c r="P87" i="3" s="1"/>
  <c r="P94" i="3"/>
  <c r="P96" i="3"/>
  <c r="P110" i="3"/>
  <c r="P117" i="3"/>
  <c r="K119" i="3"/>
  <c r="T124" i="3"/>
  <c r="T119" i="3" s="1"/>
  <c r="I128" i="3"/>
  <c r="P152" i="3"/>
  <c r="T156" i="3"/>
  <c r="T155" i="3" s="1"/>
  <c r="J165" i="3"/>
  <c r="L190" i="3"/>
  <c r="L189" i="3" s="1"/>
  <c r="I191" i="3"/>
  <c r="N195" i="3"/>
  <c r="N194" i="3" s="1"/>
  <c r="N193" i="3" s="1"/>
  <c r="J239" i="3"/>
  <c r="P30" i="3"/>
  <c r="Q63" i="3"/>
  <c r="P63" i="3" s="1"/>
  <c r="P64" i="3"/>
  <c r="Q72" i="3"/>
  <c r="P72" i="3" s="1"/>
  <c r="P73" i="3"/>
  <c r="R109" i="3"/>
  <c r="R108" i="3" s="1"/>
  <c r="R100" i="3" s="1"/>
  <c r="R99" i="3" s="1"/>
  <c r="M156" i="3"/>
  <c r="M155" i="3" s="1"/>
  <c r="Q292" i="3"/>
  <c r="P293" i="3"/>
  <c r="P68" i="3"/>
  <c r="Q67" i="3"/>
  <c r="P78" i="3"/>
  <c r="I94" i="3"/>
  <c r="J91" i="3"/>
  <c r="I102" i="3"/>
  <c r="I110" i="3"/>
  <c r="P116" i="3"/>
  <c r="Q115" i="3"/>
  <c r="U124" i="3"/>
  <c r="U119" i="3" s="1"/>
  <c r="U99" i="3" s="1"/>
  <c r="U25" i="3" s="1"/>
  <c r="P126" i="3"/>
  <c r="P158" i="3"/>
  <c r="V156" i="3"/>
  <c r="V155" i="3" s="1"/>
  <c r="P166" i="3"/>
  <c r="Q165" i="3"/>
  <c r="J173" i="3"/>
  <c r="I173" i="3" s="1"/>
  <c r="I174" i="3"/>
  <c r="P184" i="3"/>
  <c r="R183" i="3"/>
  <c r="M188" i="3"/>
  <c r="M193" i="3"/>
  <c r="O195" i="3"/>
  <c r="O194" i="3" s="1"/>
  <c r="O193" i="3" s="1"/>
  <c r="O188" i="3" s="1"/>
  <c r="L240" i="3"/>
  <c r="L239" i="3" s="1"/>
  <c r="L238" i="3" s="1"/>
  <c r="I241" i="3"/>
  <c r="Q299" i="3"/>
  <c r="P304" i="3"/>
  <c r="Q252" i="3"/>
  <c r="P253" i="3"/>
  <c r="P265" i="3"/>
  <c r="Q264" i="3"/>
  <c r="P264" i="3" s="1"/>
  <c r="I276" i="3"/>
  <c r="I232" i="3"/>
  <c r="K231" i="3"/>
  <c r="K230" i="3" s="1"/>
  <c r="K229" i="3" s="1"/>
  <c r="K228" i="3" s="1"/>
  <c r="K227" i="3" s="1"/>
  <c r="O228" i="3"/>
  <c r="O227" i="3" s="1"/>
  <c r="S267" i="3"/>
  <c r="P271" i="3"/>
  <c r="I309" i="3"/>
  <c r="J308" i="3"/>
  <c r="I308" i="3" s="1"/>
  <c r="T461" i="3"/>
  <c r="T460" i="3" s="1"/>
  <c r="P462" i="3"/>
  <c r="P509" i="3"/>
  <c r="Q508" i="3"/>
  <c r="J555" i="3"/>
  <c r="P52" i="3"/>
  <c r="I78" i="3"/>
  <c r="I92" i="3"/>
  <c r="P102" i="3"/>
  <c r="K109" i="3"/>
  <c r="J121" i="3"/>
  <c r="I122" i="3"/>
  <c r="I126" i="3"/>
  <c r="J132" i="3"/>
  <c r="J152" i="3"/>
  <c r="P159" i="3"/>
  <c r="P190" i="3"/>
  <c r="I198" i="3"/>
  <c r="S195" i="3"/>
  <c r="S194" i="3" s="1"/>
  <c r="S193" i="3" s="1"/>
  <c r="S188" i="3" s="1"/>
  <c r="P202" i="3"/>
  <c r="P217" i="3"/>
  <c r="P60" i="3"/>
  <c r="P83" i="3"/>
  <c r="V91" i="3"/>
  <c r="V55" i="3" s="1"/>
  <c r="V26" i="3" s="1"/>
  <c r="V25" i="3" s="1"/>
  <c r="P143" i="3"/>
  <c r="J194" i="3"/>
  <c r="P196" i="3"/>
  <c r="K195" i="3"/>
  <c r="K194" i="3" s="1"/>
  <c r="K193" i="3" s="1"/>
  <c r="K188" i="3" s="1"/>
  <c r="J209" i="3"/>
  <c r="P216" i="3"/>
  <c r="Q215" i="3"/>
  <c r="P215" i="3" s="1"/>
  <c r="L230" i="3"/>
  <c r="L229" i="3" s="1"/>
  <c r="L228" i="3" s="1"/>
  <c r="L227" i="3" s="1"/>
  <c r="V230" i="3"/>
  <c r="V229" i="3" s="1"/>
  <c r="V228" i="3" s="1"/>
  <c r="V227" i="3" s="1"/>
  <c r="I253" i="3"/>
  <c r="M252" i="3"/>
  <c r="M251" i="3" s="1"/>
  <c r="M250" i="3" s="1"/>
  <c r="M243" i="3" s="1"/>
  <c r="P277" i="3"/>
  <c r="Q276" i="3"/>
  <c r="I312" i="3"/>
  <c r="J311" i="3"/>
  <c r="I311" i="3" s="1"/>
  <c r="P48" i="3"/>
  <c r="I72" i="3"/>
  <c r="N91" i="3"/>
  <c r="M124" i="3"/>
  <c r="M119" i="3" s="1"/>
  <c r="M99" i="3" s="1"/>
  <c r="P142" i="3"/>
  <c r="R157" i="3"/>
  <c r="R156" i="3" s="1"/>
  <c r="R155" i="3" s="1"/>
  <c r="I196" i="3"/>
  <c r="I211" i="3"/>
  <c r="M230" i="3"/>
  <c r="M229" i="3" s="1"/>
  <c r="M228" i="3" s="1"/>
  <c r="M227" i="3" s="1"/>
  <c r="N230" i="3"/>
  <c r="N229" i="3" s="1"/>
  <c r="N228" i="3" s="1"/>
  <c r="N227" i="3" s="1"/>
  <c r="K251" i="3"/>
  <c r="K250" i="3" s="1"/>
  <c r="P223" i="3"/>
  <c r="Q222" i="3"/>
  <c r="U251" i="3"/>
  <c r="U250" i="3" s="1"/>
  <c r="U243" i="3" s="1"/>
  <c r="I271" i="3"/>
  <c r="L270" i="3"/>
  <c r="L269" i="3" s="1"/>
  <c r="L268" i="3" s="1"/>
  <c r="L267" i="3" s="1"/>
  <c r="I277" i="3"/>
  <c r="K284" i="3"/>
  <c r="I285" i="3"/>
  <c r="J291" i="3"/>
  <c r="I292" i="3"/>
  <c r="U386" i="3"/>
  <c r="P231" i="3"/>
  <c r="Q230" i="3"/>
  <c r="P234" i="3"/>
  <c r="N333" i="3"/>
  <c r="N316" i="3" s="1"/>
  <c r="N315" i="3" s="1"/>
  <c r="N314" i="3" s="1"/>
  <c r="P342" i="3"/>
  <c r="P358" i="3"/>
  <c r="S357" i="3"/>
  <c r="S356" i="3" s="1"/>
  <c r="S355" i="3" s="1"/>
  <c r="I366" i="3"/>
  <c r="J357" i="3"/>
  <c r="I224" i="3"/>
  <c r="K223" i="3"/>
  <c r="T230" i="3"/>
  <c r="T229" i="3" s="1"/>
  <c r="T228" i="3" s="1"/>
  <c r="T227" i="3" s="1"/>
  <c r="P232" i="3"/>
  <c r="I257" i="3"/>
  <c r="Q261" i="3"/>
  <c r="P262" i="3"/>
  <c r="I265" i="3"/>
  <c r="J270" i="3"/>
  <c r="T283" i="3"/>
  <c r="T282" i="3" s="1"/>
  <c r="P282" i="3" s="1"/>
  <c r="P308" i="3"/>
  <c r="U230" i="3"/>
  <c r="U229" i="3" s="1"/>
  <c r="U228" i="3" s="1"/>
  <c r="U227" i="3" s="1"/>
  <c r="I234" i="3"/>
  <c r="P241" i="3"/>
  <c r="Q240" i="3"/>
  <c r="J245" i="3"/>
  <c r="P247" i="3"/>
  <c r="Q246" i="3"/>
  <c r="R243" i="3"/>
  <c r="O253" i="3"/>
  <c r="O252" i="3" s="1"/>
  <c r="O251" i="3" s="1"/>
  <c r="O250" i="3" s="1"/>
  <c r="O243" i="3" s="1"/>
  <c r="U270" i="3"/>
  <c r="U269" i="3" s="1"/>
  <c r="U268" i="3" s="1"/>
  <c r="P272" i="3"/>
  <c r="P286" i="3"/>
  <c r="U285" i="3"/>
  <c r="U284" i="3" s="1"/>
  <c r="U283" i="3" s="1"/>
  <c r="U282" i="3" s="1"/>
  <c r="Q386" i="3"/>
  <c r="I272" i="3"/>
  <c r="P279" i="3"/>
  <c r="M296" i="3"/>
  <c r="M288" i="3" s="1"/>
  <c r="J299" i="3"/>
  <c r="R299" i="3"/>
  <c r="R298" i="3" s="1"/>
  <c r="R297" i="3" s="1"/>
  <c r="R296" i="3" s="1"/>
  <c r="R288" i="3" s="1"/>
  <c r="P309" i="3"/>
  <c r="K316" i="3"/>
  <c r="S316" i="3"/>
  <c r="S315" i="3" s="1"/>
  <c r="S314" i="3" s="1"/>
  <c r="S296" i="3" s="1"/>
  <c r="S288" i="3" s="1"/>
  <c r="M333" i="3"/>
  <c r="M316" i="3" s="1"/>
  <c r="M315" i="3" s="1"/>
  <c r="M314" i="3" s="1"/>
  <c r="U333" i="3"/>
  <c r="U316" i="3" s="1"/>
  <c r="U315" i="3" s="1"/>
  <c r="U314" i="3" s="1"/>
  <c r="U296" i="3" s="1"/>
  <c r="U288" i="3" s="1"/>
  <c r="P345" i="3"/>
  <c r="P347" i="3"/>
  <c r="P353" i="3"/>
  <c r="I367" i="3"/>
  <c r="U373" i="3"/>
  <c r="I420" i="3"/>
  <c r="J419" i="3"/>
  <c r="I441" i="3"/>
  <c r="J440" i="3"/>
  <c r="M533" i="3"/>
  <c r="I533" i="3" s="1"/>
  <c r="I534" i="3"/>
  <c r="I286" i="3"/>
  <c r="P312" i="3"/>
  <c r="L316" i="3"/>
  <c r="L315" i="3" s="1"/>
  <c r="L314" i="3" s="1"/>
  <c r="L296" i="3" s="1"/>
  <c r="L288" i="3" s="1"/>
  <c r="T316" i="3"/>
  <c r="T315" i="3" s="1"/>
  <c r="T314" i="3" s="1"/>
  <c r="I348" i="3"/>
  <c r="L347" i="3"/>
  <c r="I347" i="3" s="1"/>
  <c r="P352" i="3"/>
  <c r="M375" i="3"/>
  <c r="M374" i="3" s="1"/>
  <c r="M373" i="3" s="1"/>
  <c r="I376" i="3"/>
  <c r="I412" i="3"/>
  <c r="J411" i="3"/>
  <c r="I411" i="3" s="1"/>
  <c r="V437" i="3"/>
  <c r="V417" i="3" s="1"/>
  <c r="Q464" i="3"/>
  <c r="Q499" i="3"/>
  <c r="P500" i="3"/>
  <c r="P280" i="3"/>
  <c r="I336" i="3"/>
  <c r="Q333" i="3"/>
  <c r="I342" i="3"/>
  <c r="T357" i="3"/>
  <c r="T356" i="3" s="1"/>
  <c r="T355" i="3" s="1"/>
  <c r="R357" i="3"/>
  <c r="R356" i="3" s="1"/>
  <c r="R355" i="3" s="1"/>
  <c r="S373" i="3"/>
  <c r="P382" i="3"/>
  <c r="I422" i="3"/>
  <c r="P435" i="3"/>
  <c r="R434" i="3"/>
  <c r="T455" i="3"/>
  <c r="T454" i="3" s="1"/>
  <c r="T448" i="3" s="1"/>
  <c r="P456" i="3"/>
  <c r="I473" i="3"/>
  <c r="J472" i="3"/>
  <c r="I491" i="3"/>
  <c r="O549" i="3"/>
  <c r="O548" i="3" s="1"/>
  <c r="I550" i="3"/>
  <c r="I280" i="3"/>
  <c r="P283" i="3"/>
  <c r="P340" i="3"/>
  <c r="P344" i="3"/>
  <c r="I382" i="3"/>
  <c r="P381" i="3"/>
  <c r="Q380" i="3"/>
  <c r="P380" i="3" s="1"/>
  <c r="I421" i="3"/>
  <c r="P426" i="3"/>
  <c r="R425" i="3"/>
  <c r="L448" i="3"/>
  <c r="I252" i="3"/>
  <c r="I321" i="3"/>
  <c r="I340" i="3"/>
  <c r="V357" i="3"/>
  <c r="V356" i="3" s="1"/>
  <c r="V355" i="3" s="1"/>
  <c r="V296" i="3" s="1"/>
  <c r="V288" i="3" s="1"/>
  <c r="I381" i="3"/>
  <c r="K380" i="3"/>
  <c r="I380" i="3" s="1"/>
  <c r="P387" i="3"/>
  <c r="P405" i="3"/>
  <c r="K465" i="3"/>
  <c r="I466" i="3"/>
  <c r="P388" i="3"/>
  <c r="O386" i="3"/>
  <c r="O373" i="3" s="1"/>
  <c r="J396" i="3"/>
  <c r="I397" i="3"/>
  <c r="M448" i="3"/>
  <c r="K357" i="3"/>
  <c r="K356" i="3" s="1"/>
  <c r="K355" i="3" s="1"/>
  <c r="I364" i="3"/>
  <c r="P374" i="3"/>
  <c r="P392" i="3"/>
  <c r="F190" i="2" s="1"/>
  <c r="F189" i="2" s="1"/>
  <c r="F188" i="2" s="1"/>
  <c r="P400" i="3"/>
  <c r="Q399" i="3"/>
  <c r="P399" i="3" s="1"/>
  <c r="J404" i="3"/>
  <c r="I405" i="3"/>
  <c r="T404" i="3"/>
  <c r="T403" i="3" s="1"/>
  <c r="T373" i="3" s="1"/>
  <c r="Q421" i="3"/>
  <c r="P422" i="3"/>
  <c r="P440" i="3"/>
  <c r="N448" i="3"/>
  <c r="N437" i="3" s="1"/>
  <c r="N417" i="3" s="1"/>
  <c r="P450" i="3"/>
  <c r="I461" i="3"/>
  <c r="J460" i="3"/>
  <c r="I460" i="3" s="1"/>
  <c r="J477" i="3"/>
  <c r="I478" i="3"/>
  <c r="O512" i="3"/>
  <c r="O511" i="3" s="1"/>
  <c r="O504" i="3" s="1"/>
  <c r="I352" i="3"/>
  <c r="N357" i="3"/>
  <c r="N356" i="3" s="1"/>
  <c r="N355" i="3" s="1"/>
  <c r="I392" i="3"/>
  <c r="K391" i="3"/>
  <c r="K386" i="3" s="1"/>
  <c r="Q413" i="3"/>
  <c r="P414" i="3"/>
  <c r="O427" i="3"/>
  <c r="O426" i="3" s="1"/>
  <c r="O425" i="3" s="1"/>
  <c r="O424" i="3" s="1"/>
  <c r="O417" i="3" s="1"/>
  <c r="I435" i="3"/>
  <c r="J434" i="3"/>
  <c r="P443" i="3"/>
  <c r="O357" i="3"/>
  <c r="O356" i="3" s="1"/>
  <c r="O355" i="3" s="1"/>
  <c r="O296" i="3" s="1"/>
  <c r="O288" i="3" s="1"/>
  <c r="P367" i="3"/>
  <c r="Q366" i="3"/>
  <c r="I375" i="3"/>
  <c r="P376" i="3"/>
  <c r="P404" i="3"/>
  <c r="I414" i="3"/>
  <c r="M439" i="3"/>
  <c r="M438" i="3" s="1"/>
  <c r="M437" i="3" s="1"/>
  <c r="M417" i="3" s="1"/>
  <c r="I451" i="3"/>
  <c r="J450" i="3"/>
  <c r="I506" i="3"/>
  <c r="K505" i="3"/>
  <c r="I345" i="3"/>
  <c r="P348" i="3"/>
  <c r="F167" i="2" s="1"/>
  <c r="F166" i="2" s="1"/>
  <c r="F163" i="2" s="1"/>
  <c r="F132" i="2" s="1"/>
  <c r="P375" i="3"/>
  <c r="N388" i="3"/>
  <c r="P389" i="3"/>
  <c r="V391" i="3"/>
  <c r="V386" i="3" s="1"/>
  <c r="V373" i="3" s="1"/>
  <c r="P397" i="3"/>
  <c r="I401" i="3"/>
  <c r="K400" i="3"/>
  <c r="K399" i="3" s="1"/>
  <c r="I399" i="3" s="1"/>
  <c r="P403" i="3"/>
  <c r="I413" i="3"/>
  <c r="T424" i="3"/>
  <c r="I427" i="3"/>
  <c r="R454" i="3"/>
  <c r="S465" i="3"/>
  <c r="S464" i="3" s="1"/>
  <c r="P466" i="3"/>
  <c r="I530" i="3"/>
  <c r="M529" i="3"/>
  <c r="I529" i="3" s="1"/>
  <c r="I541" i="3"/>
  <c r="Q470" i="3"/>
  <c r="U475" i="3"/>
  <c r="U468" i="3" s="1"/>
  <c r="Q479" i="3"/>
  <c r="P480" i="3"/>
  <c r="I496" i="3"/>
  <c r="P531" i="3"/>
  <c r="Q530" i="3"/>
  <c r="K538" i="3"/>
  <c r="I539" i="3"/>
  <c r="S568" i="3"/>
  <c r="S567" i="3" s="1"/>
  <c r="S566" i="3" s="1"/>
  <c r="Q432" i="3"/>
  <c r="Q424" i="3" s="1"/>
  <c r="L443" i="3"/>
  <c r="L439" i="3" s="1"/>
  <c r="L438" i="3" s="1"/>
  <c r="L437" i="3" s="1"/>
  <c r="T443" i="3"/>
  <c r="T439" i="3" s="1"/>
  <c r="P473" i="3"/>
  <c r="R472" i="3"/>
  <c r="S512" i="3"/>
  <c r="S511" i="3" s="1"/>
  <c r="S504" i="3" s="1"/>
  <c r="L554" i="3"/>
  <c r="L547" i="3" s="1"/>
  <c r="U557" i="3"/>
  <c r="U556" i="3" s="1"/>
  <c r="U555" i="3" s="1"/>
  <c r="U554" i="3" s="1"/>
  <c r="U547" i="3" s="1"/>
  <c r="M557" i="3"/>
  <c r="M556" i="3" s="1"/>
  <c r="M555" i="3" s="1"/>
  <c r="M554" i="3" s="1"/>
  <c r="M547" i="3" s="1"/>
  <c r="I430" i="3"/>
  <c r="O443" i="3"/>
  <c r="O439" i="3" s="1"/>
  <c r="O438" i="3" s="1"/>
  <c r="O437" i="3" s="1"/>
  <c r="P461" i="3"/>
  <c r="R460" i="3"/>
  <c r="P460" i="3" s="1"/>
  <c r="U512" i="3"/>
  <c r="U511" i="3" s="1"/>
  <c r="U504" i="3" s="1"/>
  <c r="Q519" i="3"/>
  <c r="P519" i="3" s="1"/>
  <c r="P520" i="3"/>
  <c r="Q551" i="3"/>
  <c r="P552" i="3"/>
  <c r="I428" i="3"/>
  <c r="L427" i="3"/>
  <c r="L426" i="3" s="1"/>
  <c r="L425" i="3" s="1"/>
  <c r="L424" i="3" s="1"/>
  <c r="Q448" i="3"/>
  <c r="P449" i="3"/>
  <c r="S448" i="3"/>
  <c r="S437" i="3" s="1"/>
  <c r="S417" i="3" s="1"/>
  <c r="P451" i="3"/>
  <c r="I455" i="3"/>
  <c r="J454" i="3"/>
  <c r="I454" i="3" s="1"/>
  <c r="K484" i="3"/>
  <c r="I485" i="3"/>
  <c r="P493" i="3"/>
  <c r="Q490" i="3"/>
  <c r="I520" i="3"/>
  <c r="I542" i="3"/>
  <c r="S554" i="3"/>
  <c r="S547" i="3" s="1"/>
  <c r="Q557" i="3"/>
  <c r="P558" i="3"/>
  <c r="I560" i="3"/>
  <c r="I564" i="3"/>
  <c r="P427" i="3"/>
  <c r="Q438" i="3"/>
  <c r="P441" i="3"/>
  <c r="I443" i="3"/>
  <c r="I446" i="3"/>
  <c r="R448" i="3"/>
  <c r="R437" i="3" s="1"/>
  <c r="I456" i="3"/>
  <c r="I505" i="3"/>
  <c r="P514" i="3"/>
  <c r="I519" i="3"/>
  <c r="Q525" i="3"/>
  <c r="P526" i="3"/>
  <c r="J548" i="3"/>
  <c r="I548" i="3" s="1"/>
  <c r="I549" i="3"/>
  <c r="N554" i="3"/>
  <c r="N547" i="3" s="1"/>
  <c r="P533" i="3"/>
  <c r="Q543" i="3"/>
  <c r="P544" i="3"/>
  <c r="P495" i="3"/>
  <c r="I525" i="3"/>
  <c r="P534" i="3"/>
  <c r="I569" i="3"/>
  <c r="P573" i="3"/>
  <c r="I480" i="3"/>
  <c r="P491" i="3"/>
  <c r="I509" i="3"/>
  <c r="T504" i="3"/>
  <c r="N513" i="3"/>
  <c r="N512" i="3" s="1"/>
  <c r="N511" i="3" s="1"/>
  <c r="N504" i="3" s="1"/>
  <c r="M525" i="3"/>
  <c r="M524" i="3" s="1"/>
  <c r="M512" i="3" s="1"/>
  <c r="M511" i="3" s="1"/>
  <c r="M504" i="3" s="1"/>
  <c r="I552" i="3"/>
  <c r="R554" i="3"/>
  <c r="R547" i="3" s="1"/>
  <c r="P564" i="3"/>
  <c r="Q568" i="3"/>
  <c r="P577" i="3"/>
  <c r="K495" i="3"/>
  <c r="I495" i="3" s="1"/>
  <c r="P496" i="3"/>
  <c r="I535" i="3"/>
  <c r="P535" i="3"/>
  <c r="P562" i="3"/>
  <c r="O568" i="3"/>
  <c r="O567" i="3" s="1"/>
  <c r="O566" i="3" s="1"/>
  <c r="O554" i="3" s="1"/>
  <c r="O547" i="3" s="1"/>
  <c r="I577" i="3"/>
  <c r="S490" i="3"/>
  <c r="S489" i="3" s="1"/>
  <c r="S488" i="3" s="1"/>
  <c r="S475" i="3" s="1"/>
  <c r="S468" i="3" s="1"/>
  <c r="J504" i="3"/>
  <c r="P515" i="3"/>
  <c r="I543" i="3"/>
  <c r="V554" i="3"/>
  <c r="V547" i="3" s="1"/>
  <c r="P560" i="3"/>
  <c r="P569" i="3"/>
  <c r="I479" i="3"/>
  <c r="I499" i="3"/>
  <c r="I507" i="3"/>
  <c r="I513" i="3"/>
  <c r="I551" i="3"/>
  <c r="I557" i="3"/>
  <c r="M25" i="3" l="1"/>
  <c r="M8" i="3" s="1"/>
  <c r="F131" i="2"/>
  <c r="O25" i="3"/>
  <c r="O8" i="3" s="1"/>
  <c r="T438" i="3"/>
  <c r="T437" i="3" s="1"/>
  <c r="P439" i="3"/>
  <c r="T296" i="3"/>
  <c r="T288" i="3" s="1"/>
  <c r="F8" i="2"/>
  <c r="P165" i="3"/>
  <c r="Q164" i="3"/>
  <c r="P164" i="3" s="1"/>
  <c r="J220" i="3"/>
  <c r="I66" i="3"/>
  <c r="Q32" i="3"/>
  <c r="P32" i="3" s="1"/>
  <c r="H12" i="1" s="1"/>
  <c r="P33" i="3"/>
  <c r="I567" i="3"/>
  <c r="P551" i="3"/>
  <c r="Q550" i="3"/>
  <c r="Q437" i="3"/>
  <c r="I524" i="3"/>
  <c r="I450" i="3"/>
  <c r="J449" i="3"/>
  <c r="Q357" i="3"/>
  <c r="P366" i="3"/>
  <c r="Q412" i="3"/>
  <c r="P413" i="3"/>
  <c r="I299" i="3"/>
  <c r="J298" i="3"/>
  <c r="J244" i="3"/>
  <c r="P284" i="3"/>
  <c r="I223" i="3"/>
  <c r="K222" i="3"/>
  <c r="I284" i="3"/>
  <c r="K283" i="3"/>
  <c r="J554" i="3"/>
  <c r="I555" i="3"/>
  <c r="I190" i="3"/>
  <c r="Q146" i="3"/>
  <c r="P146" i="3" s="1"/>
  <c r="H25" i="1" s="1"/>
  <c r="P147" i="3"/>
  <c r="J229" i="3"/>
  <c r="I230" i="3"/>
  <c r="I426" i="3"/>
  <c r="N55" i="3"/>
  <c r="N26" i="3" s="1"/>
  <c r="N25" i="3" s="1"/>
  <c r="P101" i="3"/>
  <c r="J115" i="3"/>
  <c r="I116" i="3"/>
  <c r="P141" i="3"/>
  <c r="H24" i="1" s="1"/>
  <c r="R135" i="3"/>
  <c r="P131" i="3"/>
  <c r="Q489" i="3"/>
  <c r="P490" i="3"/>
  <c r="P230" i="3"/>
  <c r="Q229" i="3"/>
  <c r="T417" i="3"/>
  <c r="I388" i="3"/>
  <c r="N387" i="3"/>
  <c r="J403" i="3"/>
  <c r="I403" i="3" s="1"/>
  <c r="I404" i="3"/>
  <c r="P434" i="3"/>
  <c r="R433" i="3"/>
  <c r="P465" i="3"/>
  <c r="U267" i="3"/>
  <c r="U8" i="3" s="1"/>
  <c r="J356" i="3"/>
  <c r="I357" i="3"/>
  <c r="K108" i="3"/>
  <c r="I109" i="3"/>
  <c r="J164" i="3"/>
  <c r="I164" i="3" s="1"/>
  <c r="I165" i="3"/>
  <c r="P138" i="3"/>
  <c r="Q137" i="3"/>
  <c r="I22" i="3"/>
  <c r="J21" i="3"/>
  <c r="P16" i="3"/>
  <c r="Q12" i="3"/>
  <c r="J56" i="3"/>
  <c r="I56" i="3" s="1"/>
  <c r="I57" i="3"/>
  <c r="P240" i="3"/>
  <c r="Q239" i="3"/>
  <c r="P448" i="3"/>
  <c r="H36" i="1" s="1"/>
  <c r="P472" i="3"/>
  <c r="R471" i="3"/>
  <c r="I566" i="3"/>
  <c r="G40" i="1" s="1"/>
  <c r="P479" i="3"/>
  <c r="Q478" i="3"/>
  <c r="P333" i="3"/>
  <c r="Q316" i="3"/>
  <c r="P464" i="3"/>
  <c r="P252" i="3"/>
  <c r="I91" i="3"/>
  <c r="Q291" i="3"/>
  <c r="P292" i="3"/>
  <c r="I400" i="3"/>
  <c r="S156" i="3"/>
  <c r="S155" i="3" s="1"/>
  <c r="P109" i="3"/>
  <c r="P161" i="3"/>
  <c r="Q157" i="3"/>
  <c r="V8" i="3"/>
  <c r="J182" i="3"/>
  <c r="I183" i="3"/>
  <c r="T267" i="3"/>
  <c r="Q507" i="3"/>
  <c r="P508" i="3"/>
  <c r="I189" i="3"/>
  <c r="G38" i="1" s="1"/>
  <c r="P568" i="3"/>
  <c r="Q567" i="3"/>
  <c r="P525" i="3"/>
  <c r="Q524" i="3"/>
  <c r="P524" i="3" s="1"/>
  <c r="P543" i="3"/>
  <c r="Q542" i="3"/>
  <c r="K483" i="3"/>
  <c r="I483" i="3" s="1"/>
  <c r="G43" i="1" s="1"/>
  <c r="I484" i="3"/>
  <c r="L417" i="3"/>
  <c r="I434" i="3"/>
  <c r="J433" i="3"/>
  <c r="J391" i="3"/>
  <c r="I396" i="3"/>
  <c r="K315" i="3"/>
  <c r="I316" i="3"/>
  <c r="Q260" i="3"/>
  <c r="P260" i="3" s="1"/>
  <c r="P261" i="3"/>
  <c r="I240" i="3"/>
  <c r="I247" i="3"/>
  <c r="K246" i="3"/>
  <c r="K28" i="3"/>
  <c r="I29" i="3"/>
  <c r="P485" i="3"/>
  <c r="Q484" i="3"/>
  <c r="P211" i="3"/>
  <c r="Q210" i="3"/>
  <c r="P108" i="3"/>
  <c r="E8" i="2"/>
  <c r="J11" i="3"/>
  <c r="I12" i="3"/>
  <c r="P120" i="3"/>
  <c r="Q119" i="3"/>
  <c r="P119" i="3" s="1"/>
  <c r="H20" i="1" s="1"/>
  <c r="J142" i="3"/>
  <c r="I143" i="3"/>
  <c r="P27" i="3"/>
  <c r="H10" i="1" s="1"/>
  <c r="L99" i="3"/>
  <c r="P13" i="3"/>
  <c r="P499" i="3"/>
  <c r="Q498" i="3"/>
  <c r="P498" i="3" s="1"/>
  <c r="H45" i="1" s="1"/>
  <c r="J418" i="3"/>
  <c r="I418" i="3" s="1"/>
  <c r="I419" i="3"/>
  <c r="J120" i="3"/>
  <c r="I121" i="3"/>
  <c r="P100" i="3"/>
  <c r="H18" i="1" s="1"/>
  <c r="P557" i="3"/>
  <c r="Q556" i="3"/>
  <c r="I538" i="3"/>
  <c r="K537" i="3"/>
  <c r="K490" i="3"/>
  <c r="P285" i="3"/>
  <c r="I440" i="3"/>
  <c r="J439" i="3"/>
  <c r="P386" i="3"/>
  <c r="P246" i="3"/>
  <c r="Q245" i="3"/>
  <c r="P222" i="3"/>
  <c r="Q221" i="3"/>
  <c r="J151" i="3"/>
  <c r="I152" i="3"/>
  <c r="R182" i="3"/>
  <c r="P183" i="3"/>
  <c r="J238" i="3"/>
  <c r="I238" i="3" s="1"/>
  <c r="I239" i="3"/>
  <c r="I568" i="3"/>
  <c r="L200" i="3"/>
  <c r="I201" i="3"/>
  <c r="I137" i="3"/>
  <c r="J136" i="3"/>
  <c r="I136" i="3" s="1"/>
  <c r="G23" i="1" s="1"/>
  <c r="S50" i="3"/>
  <c r="P51" i="3"/>
  <c r="I124" i="3"/>
  <c r="I33" i="3"/>
  <c r="J32" i="3"/>
  <c r="I32" i="3" s="1"/>
  <c r="G12" i="1" s="1"/>
  <c r="P124" i="3"/>
  <c r="I101" i="3"/>
  <c r="J269" i="3"/>
  <c r="I270" i="3"/>
  <c r="J193" i="3"/>
  <c r="I194" i="3"/>
  <c r="Q513" i="3"/>
  <c r="Q529" i="3"/>
  <c r="P529" i="3" s="1"/>
  <c r="P530" i="3"/>
  <c r="P454" i="3"/>
  <c r="Q373" i="3"/>
  <c r="P373" i="3" s="1"/>
  <c r="K373" i="3"/>
  <c r="P425" i="3"/>
  <c r="I472" i="3"/>
  <c r="J471" i="3"/>
  <c r="P391" i="3"/>
  <c r="I291" i="3"/>
  <c r="J290" i="3"/>
  <c r="P276" i="3"/>
  <c r="Q270" i="3"/>
  <c r="J208" i="3"/>
  <c r="I209" i="3"/>
  <c r="J131" i="3"/>
  <c r="I131" i="3" s="1"/>
  <c r="I132" i="3"/>
  <c r="I374" i="3"/>
  <c r="I333" i="3"/>
  <c r="Q298" i="3"/>
  <c r="P299" i="3"/>
  <c r="P67" i="3"/>
  <c r="Q66" i="3"/>
  <c r="I157" i="3"/>
  <c r="J156" i="3"/>
  <c r="T99" i="3"/>
  <c r="T25" i="3" s="1"/>
  <c r="T8" i="3" s="1"/>
  <c r="P91" i="3"/>
  <c r="K464" i="3"/>
  <c r="I465" i="3"/>
  <c r="Q469" i="3"/>
  <c r="P455" i="3"/>
  <c r="I477" i="3"/>
  <c r="J476" i="3"/>
  <c r="Q420" i="3"/>
  <c r="P421" i="3"/>
  <c r="I556" i="3"/>
  <c r="Q114" i="3"/>
  <c r="P114" i="3" s="1"/>
  <c r="H19" i="1" s="1"/>
  <c r="P115" i="3"/>
  <c r="P57" i="3"/>
  <c r="Q56" i="3"/>
  <c r="P56" i="3" s="1"/>
  <c r="I195" i="3"/>
  <c r="I231" i="3"/>
  <c r="I425" i="3"/>
  <c r="J260" i="3"/>
  <c r="I261" i="3"/>
  <c r="P195" i="3"/>
  <c r="R194" i="3"/>
  <c r="I147" i="3"/>
  <c r="Q269" i="3" l="1"/>
  <c r="P270" i="3"/>
  <c r="J188" i="3"/>
  <c r="I188" i="3" s="1"/>
  <c r="L193" i="3"/>
  <c r="L188" i="3" s="1"/>
  <c r="L25" i="3" s="1"/>
  <c r="L8" i="3" s="1"/>
  <c r="I200" i="3"/>
  <c r="I151" i="3"/>
  <c r="J146" i="3"/>
  <c r="I146" i="3" s="1"/>
  <c r="K27" i="3"/>
  <c r="I28" i="3"/>
  <c r="P507" i="3"/>
  <c r="Q506" i="3"/>
  <c r="J355" i="3"/>
  <c r="I355" i="3" s="1"/>
  <c r="G31" i="1" s="1"/>
  <c r="I356" i="3"/>
  <c r="J228" i="3"/>
  <c r="I229" i="3"/>
  <c r="K221" i="3"/>
  <c r="I222" i="3"/>
  <c r="P412" i="3"/>
  <c r="Q411" i="3"/>
  <c r="P411" i="3" s="1"/>
  <c r="P550" i="3"/>
  <c r="Q549" i="3"/>
  <c r="I120" i="3"/>
  <c r="J119" i="3"/>
  <c r="J386" i="3"/>
  <c r="I391" i="3"/>
  <c r="Q238" i="3"/>
  <c r="P238" i="3" s="1"/>
  <c r="P239" i="3"/>
  <c r="I290" i="3"/>
  <c r="J289" i="3"/>
  <c r="I289" i="3" s="1"/>
  <c r="J268" i="3"/>
  <c r="I269" i="3"/>
  <c r="I537" i="3"/>
  <c r="K512" i="3"/>
  <c r="J432" i="3"/>
  <c r="I433" i="3"/>
  <c r="Q228" i="3"/>
  <c r="P229" i="3"/>
  <c r="P357" i="3"/>
  <c r="Q356" i="3"/>
  <c r="Q220" i="3"/>
  <c r="P220" i="3" s="1"/>
  <c r="P221" i="3"/>
  <c r="H47" i="1" s="1"/>
  <c r="H46" i="1" s="1"/>
  <c r="K245" i="3"/>
  <c r="I246" i="3"/>
  <c r="P420" i="3"/>
  <c r="Q419" i="3"/>
  <c r="P50" i="3"/>
  <c r="H15" i="1" s="1"/>
  <c r="S26" i="3"/>
  <c r="S25" i="3" s="1"/>
  <c r="S8" i="3" s="1"/>
  <c r="Q244" i="3"/>
  <c r="P244" i="3" s="1"/>
  <c r="P245" i="3"/>
  <c r="I142" i="3"/>
  <c r="J141" i="3"/>
  <c r="Q209" i="3"/>
  <c r="P210" i="3"/>
  <c r="P567" i="3"/>
  <c r="Q566" i="3"/>
  <c r="P566" i="3" s="1"/>
  <c r="H40" i="1" s="1"/>
  <c r="J181" i="3"/>
  <c r="I182" i="3"/>
  <c r="P478" i="3"/>
  <c r="Q477" i="3"/>
  <c r="R432" i="3"/>
  <c r="P433" i="3"/>
  <c r="I115" i="3"/>
  <c r="J114" i="3"/>
  <c r="I114" i="3" s="1"/>
  <c r="G19" i="1" s="1"/>
  <c r="J448" i="3"/>
  <c r="I448" i="3" s="1"/>
  <c r="G36" i="1" s="1"/>
  <c r="I449" i="3"/>
  <c r="Q315" i="3"/>
  <c r="P316" i="3"/>
  <c r="Q136" i="3"/>
  <c r="P137" i="3"/>
  <c r="R193" i="3"/>
  <c r="P194" i="3"/>
  <c r="I476" i="3"/>
  <c r="G42" i="1" s="1"/>
  <c r="J475" i="3"/>
  <c r="K448" i="3"/>
  <c r="K437" i="3" s="1"/>
  <c r="K417" i="3" s="1"/>
  <c r="I464" i="3"/>
  <c r="I156" i="3"/>
  <c r="G27" i="1" s="1"/>
  <c r="G26" i="1" s="1"/>
  <c r="J155" i="3"/>
  <c r="I155" i="3" s="1"/>
  <c r="P556" i="3"/>
  <c r="Q555" i="3"/>
  <c r="Q290" i="3"/>
  <c r="P291" i="3"/>
  <c r="Q483" i="3"/>
  <c r="P483" i="3" s="1"/>
  <c r="H43" i="1" s="1"/>
  <c r="P484" i="3"/>
  <c r="Q156" i="3"/>
  <c r="P157" i="3"/>
  <c r="Q11" i="3"/>
  <c r="P12" i="3"/>
  <c r="P489" i="3"/>
  <c r="Q488" i="3"/>
  <c r="P488" i="3" s="1"/>
  <c r="H44" i="1" s="1"/>
  <c r="J547" i="3"/>
  <c r="I547" i="3" s="1"/>
  <c r="I554" i="3"/>
  <c r="I298" i="3"/>
  <c r="J297" i="3"/>
  <c r="K489" i="3"/>
  <c r="I490" i="3"/>
  <c r="Q55" i="3"/>
  <c r="P66" i="3"/>
  <c r="G14" i="1"/>
  <c r="P513" i="3"/>
  <c r="Q512" i="3"/>
  <c r="R181" i="3"/>
  <c r="P182" i="3"/>
  <c r="J438" i="3"/>
  <c r="I439" i="3"/>
  <c r="Q99" i="3"/>
  <c r="P99" i="3" s="1"/>
  <c r="Q251" i="3"/>
  <c r="R470" i="3"/>
  <c r="P471" i="3"/>
  <c r="K100" i="3"/>
  <c r="I108" i="3"/>
  <c r="K282" i="3"/>
  <c r="I283" i="3"/>
  <c r="P438" i="3"/>
  <c r="H35" i="1" s="1"/>
  <c r="H34" i="1" s="1"/>
  <c r="J55" i="3"/>
  <c r="P298" i="3"/>
  <c r="Q297" i="3"/>
  <c r="J470" i="3"/>
  <c r="I471" i="3"/>
  <c r="I260" i="3"/>
  <c r="J251" i="3"/>
  <c r="I208" i="3"/>
  <c r="J207" i="3"/>
  <c r="H17" i="1"/>
  <c r="J10" i="3"/>
  <c r="I11" i="3"/>
  <c r="G11" i="1" s="1"/>
  <c r="K314" i="3"/>
  <c r="I315" i="3"/>
  <c r="P542" i="3"/>
  <c r="Q541" i="3"/>
  <c r="P541" i="3" s="1"/>
  <c r="I21" i="3"/>
  <c r="J20" i="3"/>
  <c r="I20" i="3" s="1"/>
  <c r="I387" i="3"/>
  <c r="N386" i="3"/>
  <c r="N373" i="3" s="1"/>
  <c r="N296" i="3" s="1"/>
  <c r="N288" i="3" s="1"/>
  <c r="N8" i="3" s="1"/>
  <c r="P437" i="3"/>
  <c r="K296" i="3" l="1"/>
  <c r="K288" i="3" s="1"/>
  <c r="I314" i="3"/>
  <c r="G30" i="1" s="1"/>
  <c r="K488" i="3"/>
  <c r="I489" i="3"/>
  <c r="K511" i="3"/>
  <c r="I512" i="3"/>
  <c r="G32" i="1" s="1"/>
  <c r="P506" i="3"/>
  <c r="Q505" i="3"/>
  <c r="P505" i="3" s="1"/>
  <c r="K99" i="3"/>
  <c r="I100" i="3"/>
  <c r="G18" i="1" s="1"/>
  <c r="P297" i="3"/>
  <c r="H29" i="1" s="1"/>
  <c r="P512" i="3"/>
  <c r="H32" i="1" s="1"/>
  <c r="Q511" i="3"/>
  <c r="P555" i="3"/>
  <c r="Q554" i="3"/>
  <c r="P356" i="3"/>
  <c r="Q355" i="3"/>
  <c r="P355" i="3" s="1"/>
  <c r="H31" i="1" s="1"/>
  <c r="I386" i="3"/>
  <c r="J373" i="3"/>
  <c r="I373" i="3" s="1"/>
  <c r="I193" i="3"/>
  <c r="G39" i="1" s="1"/>
  <c r="G37" i="1" s="1"/>
  <c r="Q10" i="3"/>
  <c r="P11" i="3"/>
  <c r="H11" i="1" s="1"/>
  <c r="R469" i="3"/>
  <c r="P470" i="3"/>
  <c r="P156" i="3"/>
  <c r="H27" i="1" s="1"/>
  <c r="H26" i="1" s="1"/>
  <c r="Q155" i="3"/>
  <c r="P155" i="3" s="1"/>
  <c r="R188" i="3"/>
  <c r="P188" i="3" s="1"/>
  <c r="P193" i="3"/>
  <c r="H39" i="1" s="1"/>
  <c r="H37" i="1" s="1"/>
  <c r="I268" i="3"/>
  <c r="J267" i="3"/>
  <c r="I119" i="3"/>
  <c r="G20" i="1" s="1"/>
  <c r="J99" i="3"/>
  <c r="I99" i="3" s="1"/>
  <c r="K220" i="3"/>
  <c r="I221" i="3"/>
  <c r="G47" i="1" s="1"/>
  <c r="G46" i="1" s="1"/>
  <c r="K26" i="3"/>
  <c r="K25" i="3" s="1"/>
  <c r="I27" i="3"/>
  <c r="G10" i="1" s="1"/>
  <c r="I470" i="3"/>
  <c r="J469" i="3"/>
  <c r="I469" i="3" s="1"/>
  <c r="I297" i="3"/>
  <c r="G29" i="1" s="1"/>
  <c r="P290" i="3"/>
  <c r="Q289" i="3"/>
  <c r="P289" i="3" s="1"/>
  <c r="I10" i="3"/>
  <c r="J9" i="3"/>
  <c r="I55" i="3"/>
  <c r="J26" i="3"/>
  <c r="Q250" i="3"/>
  <c r="P251" i="3"/>
  <c r="H22" i="1" s="1"/>
  <c r="H21" i="1" s="1"/>
  <c r="P419" i="3"/>
  <c r="Q418" i="3"/>
  <c r="Q268" i="3"/>
  <c r="P269" i="3"/>
  <c r="P136" i="3"/>
  <c r="H23" i="1" s="1"/>
  <c r="Q135" i="3"/>
  <c r="P135" i="3" s="1"/>
  <c r="P432" i="3"/>
  <c r="R424" i="3"/>
  <c r="Q208" i="3"/>
  <c r="P209" i="3"/>
  <c r="H14" i="1" s="1"/>
  <c r="P228" i="3"/>
  <c r="Q227" i="3"/>
  <c r="P227" i="3" s="1"/>
  <c r="I228" i="3"/>
  <c r="J227" i="3"/>
  <c r="I227" i="3" s="1"/>
  <c r="G25" i="1"/>
  <c r="J250" i="3"/>
  <c r="I251" i="3"/>
  <c r="G22" i="1" s="1"/>
  <c r="G21" i="1" s="1"/>
  <c r="P55" i="3"/>
  <c r="H16" i="1" s="1"/>
  <c r="Q26" i="3"/>
  <c r="P477" i="3"/>
  <c r="Q476" i="3"/>
  <c r="J135" i="3"/>
  <c r="I135" i="3" s="1"/>
  <c r="I141" i="3"/>
  <c r="G24" i="1" s="1"/>
  <c r="P549" i="3"/>
  <c r="Q548" i="3"/>
  <c r="P548" i="3" s="1"/>
  <c r="R180" i="3"/>
  <c r="P181" i="3"/>
  <c r="H33" i="1" s="1"/>
  <c r="I181" i="3"/>
  <c r="J180" i="3"/>
  <c r="I180" i="3" s="1"/>
  <c r="I282" i="3"/>
  <c r="K267" i="3"/>
  <c r="I438" i="3"/>
  <c r="G35" i="1" s="1"/>
  <c r="G34" i="1" s="1"/>
  <c r="J437" i="3"/>
  <c r="I437" i="3" s="1"/>
  <c r="Q314" i="3"/>
  <c r="P314" i="3" s="1"/>
  <c r="H30" i="1" s="1"/>
  <c r="P315" i="3"/>
  <c r="K244" i="3"/>
  <c r="I245" i="3"/>
  <c r="I432" i="3"/>
  <c r="J424" i="3"/>
  <c r="P180" i="3" l="1"/>
  <c r="R25" i="3"/>
  <c r="Q9" i="3"/>
  <c r="P10" i="3"/>
  <c r="P511" i="3"/>
  <c r="Q504" i="3"/>
  <c r="P504" i="3" s="1"/>
  <c r="P268" i="3"/>
  <c r="Q267" i="3"/>
  <c r="P267" i="3" s="1"/>
  <c r="I250" i="3"/>
  <c r="J243" i="3"/>
  <c r="Q207" i="3"/>
  <c r="P207" i="3" s="1"/>
  <c r="P208" i="3"/>
  <c r="P418" i="3"/>
  <c r="Q417" i="3"/>
  <c r="P417" i="3" s="1"/>
  <c r="G33" i="1"/>
  <c r="G28" i="1" s="1"/>
  <c r="H28" i="1"/>
  <c r="J468" i="3"/>
  <c r="I9" i="3"/>
  <c r="K504" i="3"/>
  <c r="I504" i="3" s="1"/>
  <c r="I511" i="3"/>
  <c r="J417" i="3"/>
  <c r="I417" i="3" s="1"/>
  <c r="I424" i="3"/>
  <c r="R417" i="3"/>
  <c r="P424" i="3"/>
  <c r="Q296" i="3"/>
  <c r="K207" i="3"/>
  <c r="I207" i="3" s="1"/>
  <c r="I220" i="3"/>
  <c r="G17" i="1"/>
  <c r="G9" i="1"/>
  <c r="P250" i="3"/>
  <c r="Q243" i="3"/>
  <c r="P243" i="3" s="1"/>
  <c r="I488" i="3"/>
  <c r="G44" i="1" s="1"/>
  <c r="G41" i="1" s="1"/>
  <c r="K475" i="3"/>
  <c r="P476" i="3"/>
  <c r="H42" i="1" s="1"/>
  <c r="H41" i="1" s="1"/>
  <c r="Q475" i="3"/>
  <c r="K243" i="3"/>
  <c r="I244" i="3"/>
  <c r="I26" i="3"/>
  <c r="J25" i="3"/>
  <c r="I25" i="3" s="1"/>
  <c r="J296" i="3"/>
  <c r="R468" i="3"/>
  <c r="P469" i="3"/>
  <c r="Q547" i="3"/>
  <c r="P547" i="3" s="1"/>
  <c r="P554" i="3"/>
  <c r="P26" i="3"/>
  <c r="Q25" i="3"/>
  <c r="P25" i="3" s="1"/>
  <c r="G16" i="1"/>
  <c r="I267" i="3"/>
  <c r="H9" i="1"/>
  <c r="H8" i="1" s="1"/>
  <c r="K8" i="3" l="1"/>
  <c r="P475" i="3"/>
  <c r="Q468" i="3"/>
  <c r="P468" i="3" s="1"/>
  <c r="K468" i="3"/>
  <c r="I475" i="3"/>
  <c r="G8" i="1"/>
  <c r="P296" i="3"/>
  <c r="Q288" i="3"/>
  <c r="P288" i="3" s="1"/>
  <c r="J8" i="3"/>
  <c r="I8" i="3" s="1"/>
  <c r="P9" i="3"/>
  <c r="I243" i="3"/>
  <c r="R8" i="3"/>
  <c r="J288" i="3"/>
  <c r="I288" i="3" s="1"/>
  <c r="I296" i="3"/>
  <c r="I468" i="3"/>
  <c r="Q8" i="3" l="1"/>
  <c r="P8" i="3" s="1"/>
</calcChain>
</file>

<file path=xl/sharedStrings.xml><?xml version="1.0" encoding="utf-8"?>
<sst xmlns="http://schemas.openxmlformats.org/spreadsheetml/2006/main" count="2737" uniqueCount="355">
  <si>
    <t>Приложение 7</t>
  </si>
  <si>
    <t>Распределение бюджетных ассигнований  бюджета муниципального образования Белореченский муниципальный район Краснодарского края по разделам и подразделам классификации расходов бюджетов на 2026 и 2027 годы</t>
  </si>
  <si>
    <t>(рублей)</t>
  </si>
  <si>
    <t>№ п/п</t>
  </si>
  <si>
    <t>Наименование</t>
  </si>
  <si>
    <t>Коды бюджетной классификации</t>
  </si>
  <si>
    <t>2026 год</t>
  </si>
  <si>
    <t>2027 год</t>
  </si>
  <si>
    <t>Раздел</t>
  </si>
  <si>
    <t>Подраздел</t>
  </si>
  <si>
    <t>Целевая статья</t>
  </si>
  <si>
    <t>Вид расхода</t>
  </si>
  <si>
    <t>5</t>
  </si>
  <si>
    <t>6</t>
  </si>
  <si>
    <t xml:space="preserve">Всего расходов </t>
  </si>
  <si>
    <t>1.</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</si>
  <si>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</si>
  <si>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</si>
  <si>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</si>
  <si>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</si>
  <si>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Функционирование законодательных (представительных) органов государственной власти и и представительных органов муниципальных образований</t>
  </si>
  <si>
    <t>03</t>
  </si>
  <si>
    <t>0020000</t>
  </si>
  <si>
    <t>Функционирование Правительства Российской Федерации, высших органов исполнительной власти субъектов Российской Федерации, местных администраций</t>
  </si>
  <si>
    <t>04</t>
  </si>
  <si>
    <t>Судебная система</t>
  </si>
  <si>
    <t>05</t>
  </si>
  <si>
    <t>Обеспечение деятельности финансовых, налоговых и таможенных органов и органов финансового (финансово-бюджетного) надзора</t>
  </si>
  <si>
    <t>06</t>
  </si>
  <si>
    <t>Резервные фонды</t>
  </si>
  <si>
    <t>11</t>
  </si>
  <si>
    <t>0020400</t>
  </si>
  <si>
    <t>Другие общегосударственные вопросы</t>
  </si>
  <si>
    <t>13</t>
  </si>
  <si>
    <t>012</t>
  </si>
  <si>
    <t>2.</t>
  </si>
  <si>
    <t>Национальная безопасность и правоохранительная деятельность</t>
  </si>
  <si>
    <t>Гражданская оборона</t>
  </si>
  <si>
    <t>09</t>
  </si>
  <si>
    <t>Защита населения и территории от чрезвычайных ситуаций природного и техногенного характера, пожарная безопасность</t>
  </si>
  <si>
    <t>10</t>
  </si>
  <si>
    <t>Другие вопросы в области национальной безопасности и правоохранительной деятельности</t>
  </si>
  <si>
    <t>14</t>
  </si>
  <si>
    <t>3.</t>
  </si>
  <si>
    <t>Национальная экономика</t>
  </si>
  <si>
    <t>Сельское хозяйство и рыболовство</t>
  </si>
  <si>
    <t>Транспорт</t>
  </si>
  <si>
    <t>08</t>
  </si>
  <si>
    <t>Дорожное хозяйство(дорожные фонды)</t>
  </si>
  <si>
    <t>Другие вопросы в области национальной экономики</t>
  </si>
  <si>
    <t>12</t>
  </si>
  <si>
    <t>4.</t>
  </si>
  <si>
    <t>Жилищно-коммунальное хозяйство</t>
  </si>
  <si>
    <t>Коммунальное хозяйство</t>
  </si>
  <si>
    <t>5.</t>
  </si>
  <si>
    <t>Образование</t>
  </si>
  <si>
    <t>07</t>
  </si>
  <si>
    <t>Дошкольное образование</t>
  </si>
  <si>
    <t>Общее образование</t>
  </si>
  <si>
    <t>Дополнительное образование детей</t>
  </si>
  <si>
    <t xml:space="preserve">Молодежная политика </t>
  </si>
  <si>
    <t>Другие вопросы в области образования</t>
  </si>
  <si>
    <t>6.</t>
  </si>
  <si>
    <t>Культура и кинематография</t>
  </si>
  <si>
    <t>Культура</t>
  </si>
  <si>
    <t>Другие вопросы в области культуры, кинематографии</t>
  </si>
  <si>
    <t>4429900</t>
  </si>
  <si>
    <t>001</t>
  </si>
  <si>
    <t>7.</t>
  </si>
  <si>
    <t>Социальная политика</t>
  </si>
  <si>
    <t>Социальное обеспечение населения</t>
  </si>
  <si>
    <t>Охрана семьи и детства</t>
  </si>
  <si>
    <t>Другие вопросы в области социальной политики</t>
  </si>
  <si>
    <t>8.</t>
  </si>
  <si>
    <t xml:space="preserve">Физическая культура и спорт </t>
  </si>
  <si>
    <t>Физическая культура</t>
  </si>
  <si>
    <t>Массовый спорт</t>
  </si>
  <si>
    <t>Спорт высших достижений</t>
  </si>
  <si>
    <t>Другие вопросы в области физической культуры и спорта</t>
  </si>
  <si>
    <t>5200000</t>
  </si>
  <si>
    <t>9.</t>
  </si>
  <si>
    <t>Межбюджетные трансферты общего характера бюджетам субъектов Российской Федерации</t>
  </si>
  <si>
    <t>00</t>
  </si>
  <si>
    <t>Дотации на выравнивание бюджетной обеспеченности субъектов Российской Федерации и муниципальных образований</t>
  </si>
  <si>
    <t>Условно утвержденные</t>
  </si>
  <si>
    <t>Начальник финансового управления</t>
  </si>
  <si>
    <t>администрации муниципального образования</t>
  </si>
  <si>
    <t>Белореченский муниципальный район</t>
  </si>
  <si>
    <t>Краснодарского края</t>
  </si>
  <si>
    <t>Е.А. Греков</t>
  </si>
  <si>
    <t>Приложение 9</t>
  </si>
  <si>
    <t>Распределение бюджетных ассигнований по целевым статьям (муниципальным программам муниципального образования Белореченский муниципальный район Краснодарского края и непрограммным направлениям деятельности), группам видов расходов классификации расходов бюджетов на 2026 и 2027 годы</t>
  </si>
  <si>
    <t>КЦСР</t>
  </si>
  <si>
    <t>КВР</t>
  </si>
  <si>
    <t>3</t>
  </si>
  <si>
    <t>4</t>
  </si>
  <si>
    <t>ВСЕГО</t>
  </si>
  <si>
    <t>Муниципальная программа "Обеспечение деятельности органов местного самоуправления"</t>
  </si>
  <si>
    <t>Обеспечение деятельности высшего должностного лица муниципального образования</t>
  </si>
  <si>
    <t>Расходы на обеспечение функций органов местного самоуправления</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</si>
  <si>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</si>
  <si>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</si>
  <si>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Осуществление отдельного государственного полномочия Краснодарского края по формированию списков семей и граждан, жилые помещения которых утрачены, и (или) списков граждан, жилые помещения которых повреждены в результате чрезвычайных ситуаций природного и техногенного характера, а также в результате террористических актов и (или) при пресечении террористических актов правомерными действиями на территории Краснодарского края</t>
  </si>
  <si>
    <t>Закупка товаров, работ и услуг для обеспечения государственных (муниципальных) нужд</t>
  </si>
  <si>
    <t>200</t>
  </si>
  <si>
    <t>Обеспечение деятельности администрации муниципального образования</t>
  </si>
  <si>
    <t>Иные бюджетные ассигнования</t>
  </si>
  <si>
    <t>800</t>
  </si>
  <si>
    <t>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</si>
  <si>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Осуществление отдельных государственных полномочий Краснодарского края по поддержке сельскохозяйственного производства</t>
  </si>
  <si>
    <t>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</si>
  <si>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Расходы на выплату персоналу в целях обеспечения функций государственными (муниципальными) органами, казенными учреждениями, органами управления государственными внебюджетными фондами</t>
  </si>
  <si>
    <t>Осуществление отдельных государственных полномочий Краснодарского края по организации и обеспечению отдыха и оздоровления детей (за исключением организации отдыха детей в каникулярное время)</t>
  </si>
  <si>
    <t>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</si>
  <si>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Осуществление отдельных государственных полномочий по созданию и организации деятельности комиссий по делам несовершеннолетних и защите их прав</t>
  </si>
  <si>
    <t>0существление отдельных государственных полномочий по предоставлению лицам,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выплаты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</si>
  <si>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Укрепление материально-технической базы органов местного самоуправления</t>
  </si>
  <si>
    <t>Укрепление материально-технического оснащения для бесперебойного обеспечения бюджетного процесса</t>
  </si>
  <si>
    <t>Повышение информированности населения о деятельности органов власти</t>
  </si>
  <si>
    <t>Обеспечение информационной открытости органов власти</t>
  </si>
  <si>
    <t>Создание информационно-технической инфраструктуры администрации</t>
  </si>
  <si>
    <t>Информатизация администрации муниципального образования</t>
  </si>
  <si>
    <t>Муниципальная программа "Управление муниципальными финансами"</t>
  </si>
  <si>
    <t>Повышение уровня бюджетной обеспеченности муниципальных образований Белореченского района</t>
  </si>
  <si>
    <t>Дотации на выравнивание бюджетной обеспеченности поселений</t>
  </si>
  <si>
    <t>51100A0030</t>
  </si>
  <si>
    <t>Межбюджетные трансферты</t>
  </si>
  <si>
    <t>500</t>
  </si>
  <si>
    <t>Муниципальная программа "Обеспечение деятельности казенных учреждений"</t>
  </si>
  <si>
    <t>Централизованная бухгалтерия</t>
  </si>
  <si>
    <t>Расходы на обеспечение деятельности (оказание услуг) муниципальных учреждений</t>
  </si>
  <si>
    <t>Административно-хозяйственная часть</t>
  </si>
  <si>
    <t>Архитектура и градостроительство</t>
  </si>
  <si>
    <t>Служба ГО и ЧС</t>
  </si>
  <si>
    <t>ЦРО и МСКО</t>
  </si>
  <si>
    <t>Служба заказчика</t>
  </si>
  <si>
    <t>Новое поколение</t>
  </si>
  <si>
    <t>Центр военно-патриотического воспитания подростков и молодежи имени Героя Советского Союза С.Т.Голенева</t>
  </si>
  <si>
    <t>Расходы на обеспечение деятельности (оказания услуг) муниципальных учреждений</t>
  </si>
  <si>
    <t>Муниципальная программа "Молодежная политика, оздоровление, занятость детей и подростков"</t>
  </si>
  <si>
    <t>Мероприятия в области молодежной политики</t>
  </si>
  <si>
    <t>Реализация мероприятий для детей и молодежи</t>
  </si>
  <si>
    <t>Муниципальная программа "Социальное обеспечение и иные выплаты гражданам"</t>
  </si>
  <si>
    <t>Социальная поддержка семьи и детей</t>
  </si>
  <si>
    <t>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</si>
  <si>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Социальное обеспечение и иные выплаты населению</t>
  </si>
  <si>
    <t>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</si>
  <si>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и обратно</t>
  </si>
  <si>
    <t>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</si>
  <si>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</si>
  <si>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 xml:space="preserve">Муниципальная программа "Развитие сельского хозяйства и регулирование рынков сельскохозяйственной продукции, сырья и продовольствия" </t>
  </si>
  <si>
    <t>Развитие малых форм хозяйствования</t>
  </si>
  <si>
    <t>Осуществление отдельных государственных полномочий Краснодарского края по поддержке сельскохозяйственного производства (в части предоставления субсидий гражданам, ведущим личное подсобное хозяйство, крестьянским (фермерским) хозяйствам, индивидуальным предпринимателям, осуществляющим деятельность в области с/х)</t>
  </si>
  <si>
    <t>Предупреждение возникновения биолого-социальных чрезвычайных ситуаций</t>
  </si>
  <si>
    <t>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 и федеральной территории "Сириус"</t>
  </si>
  <si>
    <t>Муниципальная программа "Улучшение инвестиционного климата"</t>
  </si>
  <si>
    <t>Создание благоприятного инвестиционного климата, увеличение притока инвестиций в экономику Белореченского района</t>
  </si>
  <si>
    <t>Реализация мероприятий, направленных на улучшение инвестиционного климата</t>
  </si>
  <si>
    <t>Муниципальная программа "Содействие развитию малого и среднего предпринимательства"</t>
  </si>
  <si>
    <t>Создание условий для развития малого и среднего предпринимательства</t>
  </si>
  <si>
    <t>Реализация мероприятий, направленных на поддержку малого и среднего предпринимательства</t>
  </si>
  <si>
    <t>Муниципальная программа "Развитие образования"</t>
  </si>
  <si>
    <t>Развитие дошкольного и общего образования детей</t>
  </si>
  <si>
    <t xml:space="preserve">Предоставление субсидий бюджетным, автономным учреждениям и иным некоммерческим организациям </t>
  </si>
  <si>
    <t>Осуществление капитального ремонта</t>
  </si>
  <si>
    <t>Предоставление субсидий бюджетным, автономным учреждениям и иным некоммерческим организациям</t>
  </si>
  <si>
    <t>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</si>
  <si>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Осуществление отдельных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</si>
  <si>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Осуществление отдельных государственных полномочий по обеспечению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образования, обучающихся с ограниченными возможностями здоровья и детей-инвалидов (инвалидов), не являющихся обучающимися с ограниченными возможностями здоровья, получающих основное общее и среднее общее образование)</t>
  </si>
  <si>
    <t>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</si>
  <si>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Осуществление отдельных государственных полномочий по обеспечению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</si>
  <si>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дополнительного образования в муниципальных образовательных организациях (проведение капитальных ремонтов зданий, помещений, сооружений, благоустройство территорий, прилегающих к зданиям и сооружениям)</t>
  </si>
  <si>
    <t>58100S0100</t>
  </si>
  <si>
    <t>Реализация мероприятий муниципальной целевой программы "Развитие образования"</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</si>
  <si>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</si>
  <si>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58101L3040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</si>
  <si>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(субсидии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</si>
  <si>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58101L3042</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</si>
  <si>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(субвенции на осуществление отдельного государственного полномочия по обеспечению выплат ежемесячного денежного вознаграждения за классное руководство педагогическим работникам муниципальных общеобразовательных организаций)</t>
  </si>
  <si>
    <t>58101R3032</t>
  </si>
  <si>
    <t xml:space="preserve">Организация и обеспечение бесплатным горячим питанием обучающихся с ограниченными возможностями здоровья в муниципальных общеобразовательных организациях </t>
  </si>
  <si>
    <t>58101S3550</t>
  </si>
  <si>
    <t>Федеральный проект "Патриотическое воспитание граждан Российской Федерации"</t>
  </si>
  <si>
    <t>581EB00000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</si>
  <si>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</si>
  <si>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581EB51790</t>
  </si>
  <si>
    <t>Федеральный проект "Педагоги и наставники"</t>
  </si>
  <si>
    <t>581Ю600000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</si>
  <si>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</si>
  <si>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581Ю650500</t>
  </si>
  <si>
    <t>581Ю651790</t>
  </si>
  <si>
    <t>581Ю653032</t>
  </si>
  <si>
    <t>Развитие дополнительного образования</t>
  </si>
  <si>
    <t>Персонифицированное финансирование дополнительного образования детей</t>
  </si>
  <si>
    <t>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отрасли "Физическая культура и спорт" и муниципальных организаций дополнительного образования, реализующих дополнительные общеобразовательные программы в области физической культуры и спорта, отрасли "Образование"</t>
  </si>
  <si>
    <t>600</t>
  </si>
  <si>
    <t>Мероприятия по проведению углубленных медицинских осмотров занимающихся в муниципальных организациях дополнительного образования детей, осуществляющих деятельность в области физической культуры и спорта в отрасли "Образование"</t>
  </si>
  <si>
    <t>Другие мероприятия в области образования</t>
  </si>
  <si>
    <t>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</si>
  <si>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Участие в осуществлении мероприятий по предупреждению детского дорожно-транспортного травматизма на территории муниципальных образований Краснодарского края</t>
  </si>
  <si>
    <t>58300S2470</t>
  </si>
  <si>
    <t>Реализация мероприятий муниципальной программы "Развитие образования"</t>
  </si>
  <si>
    <t>Муниципальная программа "Организация досуга и обеспечение населения услугами учреждений культуры, сохранение, использование и популяризация объектов культурного наследия"</t>
  </si>
  <si>
    <t>Развитие культурно-досуговой деятельности</t>
  </si>
  <si>
    <t>Развитие библиотечного обслуживания населения</t>
  </si>
  <si>
    <t>Государственная поддержка отрасли культуры</t>
  </si>
  <si>
    <t>59300L5190</t>
  </si>
  <si>
    <t>Муниципальная программа "Обеспечение жильем молодых семей на территории поселений Белореченского района"</t>
  </si>
  <si>
    <t>Улучшение жилищных условий молодых семей</t>
  </si>
  <si>
    <t xml:space="preserve">Реализация мероприятий по обеспечению жильем молодых семей </t>
  </si>
  <si>
    <t>300</t>
  </si>
  <si>
    <t>Реализация мероприятий по обеспечению жильем молодых семей</t>
  </si>
  <si>
    <t>60100L4970</t>
  </si>
  <si>
    <t>10.</t>
  </si>
  <si>
    <t>Муниципальная программа "Развитие физической культуры и спорта"</t>
  </si>
  <si>
    <t>Основные мероприятия муниципальной программы</t>
  </si>
  <si>
    <t>Обеспечение условий для развития физической культуры и массового спорта в части оплаты труда инструкторов по спорту</t>
  </si>
  <si>
    <t>61100S2820</t>
  </si>
  <si>
    <t>Мероприятия, связанные с участием спортсменов в спартакиадах, первенствах и других соревнованиях</t>
  </si>
  <si>
    <t>Мероприятия в области спорта и физической культуры</t>
  </si>
  <si>
    <t>Реализация мероприятий в области спорта и физической культуры</t>
  </si>
  <si>
    <t>11.</t>
  </si>
  <si>
    <t>Муниципальная программа "Развитие жилищно-коммунального хозяйства и транспорта"</t>
  </si>
  <si>
    <t>Повышение доступности транспортных услуг для жителей удаленных населенных пунктов</t>
  </si>
  <si>
    <t>Осуществление пассажирских перевозок автомобильным транспортом по муниципальным пригородным маршрутам Белореченского района</t>
  </si>
  <si>
    <t>12.</t>
  </si>
  <si>
    <t>Муниципальная программа "Поддержка социально ориентированных некоммерческих организаций"</t>
  </si>
  <si>
    <t>Формирование благоприятных условий для осуществления деятельности социально ориентированных некоммерческих организаций</t>
  </si>
  <si>
    <t>Реализация мероприятий по поддержке социально ориентированных некоммерческих организаций</t>
  </si>
  <si>
    <t>13.</t>
  </si>
  <si>
    <t>Муниципальная программа "Дорожная деятельность в отношении автомобильных дорог общего пользования местного значения"</t>
  </si>
  <si>
    <t>Поддержка надлежащего технического состояния автомобильных дорог общего пользования местного значения</t>
  </si>
  <si>
    <t>Проектирование, строительство, реконструкция, капитальный ремонт, ремонт и содержание автомобильных дорог общего пользования межмуниципального значения, местного значения и искусственных дорожных сооружений на них</t>
  </si>
  <si>
    <t>641009Д000</t>
  </si>
  <si>
    <t>14.</t>
  </si>
  <si>
    <t>Муниципальная программа "Капитальные вложения (бюджетные инвестиции) в объекты муниципальной собственности"</t>
  </si>
  <si>
    <t>Капитальные вложения в области жилищного хозяйства</t>
  </si>
  <si>
    <t>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</si>
  <si>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65200R0820</t>
  </si>
  <si>
    <t>Капитальные вложения в объекты государственной (муниципальной) собственности</t>
  </si>
  <si>
    <t>400</t>
  </si>
  <si>
    <t>65200A0820</t>
  </si>
  <si>
    <t>Капитальные вложения в области коммунального хозяйства</t>
  </si>
  <si>
    <t>Организация водоснабжения населения</t>
  </si>
  <si>
    <t xml:space="preserve">65400S0330              </t>
  </si>
  <si>
    <t>Капитальные вложения в области газификации</t>
  </si>
  <si>
    <t>Организация газоснабжения населения (поселений) (строительство подводящих газопроводов, распределительных газопроводов)</t>
  </si>
  <si>
    <t>65500S0620</t>
  </si>
  <si>
    <t>15.</t>
  </si>
  <si>
    <t>Муниципальная программа "Защита населения от чрезвычайных ситуаций природного и техногенного характера, построение (развитие) аппаратно-программного комплекса "Безопасный город"</t>
  </si>
  <si>
    <t>Предупреждение и ликвидация чрезвычайных ситуаций, стихийных бедствий и их последствий</t>
  </si>
  <si>
    <t>Реализация мероприятий муниципальной программы " "Защита населения от чрезвычайных ситуаций природного и техногенного характера, построение (развитие) аппаратно-программного комплекса "Безопасный город"</t>
  </si>
  <si>
    <t>16.</t>
  </si>
  <si>
    <t>Муниципальная программа "Профилактика терроризма, экстремизма и правонарушений, укрепление правопорядка, усиление борьбы с преступностью"</t>
  </si>
  <si>
    <t>Профилактика террористических и экстремистских проявлений на территории муниципального образования</t>
  </si>
  <si>
    <t>Мероприятия по профилактике терроризма и экстремизма</t>
  </si>
  <si>
    <t>Создание условий для укрепления правопорядка, обеспечения общественной безопасности и профилактике правонарушений</t>
  </si>
  <si>
    <t>Мероприятия по укреплению правопорядка, профилактике правонарушений, усилению борьбы с преступностью</t>
  </si>
  <si>
    <t>17.</t>
  </si>
  <si>
    <t>Муниципальная программа "Противодействие коррупции"</t>
  </si>
  <si>
    <t>Повышение эффективности системы противодействия коррупции</t>
  </si>
  <si>
    <t>Мероприятия по противодействию коррупции</t>
  </si>
  <si>
    <t>18.</t>
  </si>
  <si>
    <t>Муниципальная программа "Укрепление межнационального и межконфессионального согласия, развитие культуры народов, проживающих на территории муниципального образования Белореченский район, профилактика межнациональных (межэтнических) конфликтов"</t>
  </si>
  <si>
    <t>Сохранение стабильной общественно-политической обстановки на территории Белореченского района</t>
  </si>
  <si>
    <t>Реализация мероприятий муниципальной программы  "Укрепление межнационального и межконфессионального согласия, развитие культуры народов, проживающих на территории муниципального образования Белореченский район, профилактика межнациональных (межэтнических) конфликтов"</t>
  </si>
  <si>
    <t>19.</t>
  </si>
  <si>
    <t>Муниципальная программа "Дети Кубани"</t>
  </si>
  <si>
    <t>Обеспечение отдыха и оздоровления детей в Краснодарском крае</t>
  </si>
  <si>
    <t>Осуществление отдельных государственных полномочий Краснодарского края по обеспечению отдыха детей в каникулярное время в профильных лагерях, организованных муниципальными общеобразовательными организациями Краснодарского края</t>
  </si>
  <si>
    <t>Обеспечение организации отдыха детей-инвалидов и детей с ограниченными возможностями здоровья в каникулярное время</t>
  </si>
  <si>
    <t>70100S0280</t>
  </si>
  <si>
    <t>Обеспечение организации отдыха детей в каникулярное время на базе муниципальных учреждений, осуществляющих организацию отдыха детей в Краснодарском крае</t>
  </si>
  <si>
    <t>70100S0590</t>
  </si>
  <si>
    <t>20.</t>
  </si>
  <si>
    <t>Муниципальная программа "Патриотическое воспитание населения"</t>
  </si>
  <si>
    <t>Создание условий для повышения гражданской ответственности и формирования высокого патриотического сознания населения</t>
  </si>
  <si>
    <t>Реализация мероприятий муниципальной программы "Патриотическое воспитание населения"</t>
  </si>
  <si>
    <t>21.</t>
  </si>
  <si>
    <t>Муниципальная программа "Устойчивое развитие территории муниципального образования Белореченский район в сфере градостроительства и землепользования"</t>
  </si>
  <si>
    <t>Внесение изменений в документы территориального планирования поселений Белореченского района</t>
  </si>
  <si>
    <t>Организация выполнения комплексных кадастровых работ и утверждения карты-плана территорий</t>
  </si>
  <si>
    <t>72100S3500</t>
  </si>
  <si>
    <t>22.</t>
  </si>
  <si>
    <t>Муниципальная программа "Охрана окружающей среды"</t>
  </si>
  <si>
    <t>Создание системы обращения с твердыми коммунальными отходами</t>
  </si>
  <si>
    <t>Приобретение контейнеров и обустройство контейнерных площадок на территории сельских поселений</t>
  </si>
  <si>
    <t>Содержание контейнерных площадок на территории сельских поселений</t>
  </si>
  <si>
    <t>Экологическое просвещение и формирование экологической культуры</t>
  </si>
  <si>
    <t>Осуществление экологического просвещения, а также организация экологического воспитания и формирование экологической культуры в области обращения с твердыми коммунальными отходами</t>
  </si>
  <si>
    <t>Повышение экологической безопасности в сфере обращения с отходами производства и потребления</t>
  </si>
  <si>
    <t>Рекультивация свалки, расположенной  на территории Родниковского сельского поселения</t>
  </si>
  <si>
    <t>Реализация мероприятий по владению имуществом, находящимся в муниципальной собственности (рекультивация земельных участков, находящихся в муниципальной собственности и не предоставленных гражданам или юридическим лицам)</t>
  </si>
  <si>
    <t>73300S3150</t>
  </si>
  <si>
    <t>23.</t>
  </si>
  <si>
    <t>Другие непрограммные направления деятельности органов местного самоуправления</t>
  </si>
  <si>
    <t xml:space="preserve">Управление муниципальным имуществом, связанное с оценкой недвижимости, признанием прав и регулированием отношений в сфере собственности </t>
  </si>
  <si>
    <t>Реализация мероприятий по выполнению наказов избирателей депутатам представительного органа</t>
  </si>
  <si>
    <t>Выплата пенсий за выслугу лет лицам, замещавшим муниципальные должности и должности муниципальной службы в органах местного самоуправления</t>
  </si>
  <si>
    <t>Исполнение судебных решений</t>
  </si>
  <si>
    <t xml:space="preserve">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</si>
  <si>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Мероприятия по предупреждению и ликвидации чрезвычайных ситуаций, стихийных бедствий и их последствий, выполняемые в рамках специальных решений</t>
  </si>
  <si>
    <t>Подготовка населения и организаций к действиям в чрезвычайной ситуации в мирное и военное время</t>
  </si>
  <si>
    <t>Обеспечение деятельности лиц, замещающих муниципальные должности в представительных органах, контрольно-счетных органах муниципальных образований</t>
  </si>
  <si>
    <t>Обеспечение деятельности муниципальных и немуниципальных служащих в представительных органах, контрольно-счетных органах муниципальных образований</t>
  </si>
  <si>
    <t>Финансовое обеспечение непредвиденных расходов</t>
  </si>
  <si>
    <t>Резервные фонды администрации</t>
  </si>
  <si>
    <t>Непрограммные мероприятия в области архитектуры и управления муниципальным имуществом</t>
  </si>
  <si>
    <t>Мероприятия в области подготовительных работ и ввода в эксплуатацию объектов строительства</t>
  </si>
  <si>
    <t>Условно утвержденные расходы</t>
  </si>
  <si>
    <t>Белореченский район</t>
  </si>
  <si>
    <t>Приложение 11</t>
  </si>
  <si>
    <t xml:space="preserve"> </t>
  </si>
  <si>
    <t>Ведомственная структура расходов   бюджета муниципального образования Белореченский муниципальный район Краснодарского края  на 2026 и 2027 годы</t>
  </si>
  <si>
    <t>№ п\п</t>
  </si>
  <si>
    <t>Первоначальный бюджет</t>
  </si>
  <si>
    <t>00.12.2024</t>
  </si>
  <si>
    <t>Формулы не заполнять</t>
  </si>
  <si>
    <t>Вед</t>
  </si>
  <si>
    <t>7</t>
  </si>
  <si>
    <t>8</t>
  </si>
  <si>
    <t xml:space="preserve">ВСЕГО </t>
  </si>
  <si>
    <t>Совет муниципального образования Белореченский муниципальный район Краснодарского края</t>
  </si>
  <si>
    <t>Функционирование законодательных (представительных) органов государственной власти и представительных органов муниципальных образований</t>
  </si>
  <si>
    <t>901</t>
  </si>
  <si>
    <t xml:space="preserve">01 </t>
  </si>
  <si>
    <t>Администрация муниципального образования Белореченский муниципальный район Краснодарского края</t>
  </si>
  <si>
    <t>902</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</si>
  <si>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</si>
  <si>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Финансовое обеспечение непредвиденных расходов </t>
  </si>
  <si>
    <t xml:space="preserve">Административно-хозяйственная часть </t>
  </si>
  <si>
    <t>Обеспечение деятельности лиц, замещающих муниципальные должности</t>
  </si>
  <si>
    <t>Реализация мероприятий муниципальной программы  "Защита населения от чрезвычайных ситуаций природного и техногенного характера, построение (развитие) аппаратно-программного комплекса "Безопасный город"</t>
  </si>
  <si>
    <t>Капитальные вложения в области жилишного хозяйства</t>
  </si>
  <si>
    <t>Финансовое управление администрации муниципального образования Белореченский муниципальный район Краснодарского края</t>
  </si>
  <si>
    <t xml:space="preserve">Обеспечение деятельности финансовых, налоговых и таможенных органов и органов финансового </t>
  </si>
  <si>
    <t>Контрольно-счетная палата  муниципального образования Белореченский муниципальный район Краснодарского края</t>
  </si>
  <si>
    <t>Управление сельского хозяйства администрации муниципального образования Белореченский муниципальный район Краснодарского края</t>
  </si>
  <si>
    <t>Управление имущественных отношений администрации  муниципального образования Белореченский муниципальный район Краснодарского края</t>
  </si>
  <si>
    <t xml:space="preserve">13 </t>
  </si>
  <si>
    <t>Муниципальная программа "Устойчивое развитие территории муниципального образования Белореченский  район в сфере градостроительства и землепользования"</t>
  </si>
  <si>
    <t>Управление образованием администрации муниципального образования Белореченский муниципальный район Краснодарского края</t>
  </si>
  <si>
    <t xml:space="preserve">Дополнительное образование </t>
  </si>
  <si>
    <t>Реализация мероприятий по социальному обеспечению и иным выплатам гражданам</t>
  </si>
  <si>
    <t>Управление культуры администрации муниципального образования Белореченский муниципальный район Краснодарского края</t>
  </si>
  <si>
    <t>Муниципальная программа "Укрепление межнационального и межконфессионального согласия, развитие культуры народов, проживающих на территории муниципального образования Белореченский муниципальный район, профилактика межнациональных (межэтнических) конфликтов"</t>
  </si>
  <si>
    <t>Реализация мероприятий муниципальной программы  "Укрепление межнационального и межконфессионального согласия, развитие культуры народов, проживающих на территории муниципального образования Белореченский муниципальный район, профилактика межнациональных (межэтнических) конфликтов"</t>
  </si>
  <si>
    <t>Управление по физкультуре и спорту администрации муниципального образования Белореченский муниципальный район Краснодарского края</t>
  </si>
  <si>
    <t>Физическая культура и спорт</t>
  </si>
  <si>
    <t xml:space="preserve">Физическая культура </t>
  </si>
  <si>
    <t xml:space="preserve">Расходы на обеспечение функций органов местного самоуправления </t>
  </si>
  <si>
    <t>Управление по делам молодежи администрации  муниципального образования Белореченский муниципальный район Краснодарского края</t>
  </si>
  <si>
    <t>Управление опеки и попечительства в отношении несовершеннолетних администрации муниципального образования Белореченский муниципальный район Краснодарского края</t>
  </si>
  <si>
    <t>к  решению Совета муниципального образования Белореченский муниципальный район Краснодарского края  от 27 марта 2025 г. № 165</t>
  </si>
  <si>
    <t xml:space="preserve">к  решению Совета муниципального образования Белореченский муниципальный район Краснодарского края от 27 марта 2025 г. № 165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</si>
</sst>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000"/>
    <numFmt numFmtId="166" formatCode="#,##0,000,000,000"/>
    <numFmt numFmtId="167" formatCode="0000000"/>
    <numFmt numFmtId="168" formatCode="#,##0.00;[Red]\-#,##0.00;0.00"/>
    <numFmt numFmtId="169" formatCode="#,##0,000,000"/>
    <numFmt numFmtId="170" formatCode="dd/mm/yy"/>
    <numFmt numFmtId="171" formatCode="#,###.00"/>
  </numFmts>
  <fonts count="24">
    <font>
      <sz val="10"/>
      <name val="Arial Cyr"/>
      <charset val="1"/>
    </font>
    <font>
      <sz val="14"/>
      <name val="Times New Roman"/>
      <charset val="1"/>
    </font>
    <font>
      <sz val="14"/>
      <color rgb="FF000000"/>
      <name val="Times New Roman"/>
      <charset val="1"/>
    </font>
    <font>
      <sz val="14"/>
      <name val="Arial Cyr"/>
      <charset val="1"/>
    </font>
    <font>
      <sz val="13"/>
      <name val="Times New Roman"/>
      <charset val="1"/>
    </font>
    <font>
      <b/>
      <sz val="14"/>
      <name val="Times New Roman"/>
      <charset val="1"/>
    </font>
    <font>
      <b/>
      <sz val="14"/>
      <color rgb="FFFF0000"/>
      <name val="Times New Roman"/>
      <charset val="1"/>
    </font>
    <font>
      <b/>
      <sz val="10"/>
      <name val="Arial Cyr"/>
      <charset val="1"/>
    </font>
    <font>
      <sz val="14"/>
      <name val="Times New Roman"/>
      <family val="1"/>
      <charset val="1"/>
    </font>
    <font>
      <sz val="12"/>
      <color rgb="FF000000"/>
      <name val="Arial Cyr"/>
      <charset val="1"/>
    </font>
    <font>
      <sz val="14"/>
      <color rgb="FF000000"/>
      <name val="Arial Cyr"/>
      <charset val="1"/>
    </font>
    <font>
      <sz val="10"/>
      <color rgb="FF000000"/>
      <name val="Arial Cyr"/>
      <charset val="1"/>
    </font>
    <font>
      <b/>
      <sz val="14"/>
      <color rgb="FF000000"/>
      <name val="Times New Roman"/>
      <charset val="1"/>
    </font>
    <font>
      <b/>
      <sz val="10"/>
      <color rgb="FF000000"/>
      <name val="Arial Cyr"/>
      <charset val="1"/>
    </font>
    <font>
      <sz val="12"/>
      <name val="Times New Roman"/>
      <charset val="1"/>
    </font>
    <font>
      <sz val="10"/>
      <color rgb="FFCE181E"/>
      <name val="Arial Cyr"/>
      <charset val="1"/>
    </font>
    <font>
      <sz val="12"/>
      <color rgb="FF000000"/>
      <name val="Times New Roman"/>
      <charset val="1"/>
    </font>
    <font>
      <sz val="12"/>
      <color rgb="FFCE181E"/>
      <name val="Times New Roman"/>
      <charset val="1"/>
    </font>
    <font>
      <sz val="14"/>
      <color rgb="FFCE181E"/>
      <name val="Times New Roman"/>
      <charset val="1"/>
    </font>
    <font>
      <b/>
      <sz val="12"/>
      <name val="Times New Roman"/>
      <charset val="1"/>
    </font>
    <font>
      <u/>
      <sz val="12"/>
      <color rgb="FF000000"/>
      <name val="Times New Roman"/>
      <charset val="1"/>
    </font>
    <font>
      <b/>
      <u/>
      <sz val="12"/>
      <color rgb="FF000000"/>
      <name val="Times New Roman"/>
      <charset val="1"/>
    </font>
    <font>
      <b/>
      <u/>
      <sz val="12"/>
      <color rgb="FFCE181E"/>
      <name val="Times New Roman"/>
      <charset val="1"/>
    </font>
    <font>
      <b/>
      <sz val="14"/>
      <color rgb="FFCE181E"/>
      <name val="Times New Roman"/>
      <charset val="1"/>
    </font>
  </fonts>
  <fills count="2">
    <fill>
      <patternFill patternType="none"/>
    </fill>
    <fill>
      <patternFill patternType="gray125"/>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67">
    <xf numFmtId="0" fontId="0" fillId="0" borderId="0" xfId="0"/>
    <xf numFmtId="49" fontId="19" fillId="0" borderId="2" xfId="0" applyNumberFormat="1" applyFont="1" applyBorder="1" applyAlignment="1">
      <alignment horizontal="center" vertical="top" wrapText="1"/>
    </xf>
    <xf numFmtId="0" fontId="1" fillId="0" borderId="0" xfId="0" applyFont="1" applyAlignment="1">
      <alignment horizontal="center" vertical="center" wrapText="1"/>
    </xf>
    <xf numFmtId="0" fontId="2" fillId="0" borderId="0" xfId="0" applyFont="1" applyAlignment="1">
      <alignment horizontal="right"/>
    </xf>
    <xf numFmtId="0" fontId="2" fillId="0" borderId="0" xfId="0" applyFont="1" applyAlignment="1">
      <alignment horizontal="center" wrapText="1"/>
    </xf>
    <xf numFmtId="0" fontId="2" fillId="0" borderId="0" xfId="0" applyFont="1" applyAlignment="1">
      <alignment horizontal="left" vertical="top"/>
    </xf>
    <xf numFmtId="0" fontId="1" fillId="0" borderId="0" xfId="0" applyFont="1" applyAlignment="1">
      <alignment horizontal="left" wrapText="1"/>
    </xf>
    <xf numFmtId="0" fontId="1" fillId="0" borderId="0" xfId="0" applyFont="1" applyAlignment="1">
      <alignment horizontal="left" vertical="center"/>
    </xf>
    <xf numFmtId="0" fontId="1" fillId="0" borderId="2" xfId="0" applyFont="1" applyBorder="1" applyAlignment="1">
      <alignment horizontal="center" vertical="center"/>
    </xf>
    <xf numFmtId="0" fontId="4" fillId="0" borderId="2"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right"/>
    </xf>
    <xf numFmtId="0" fontId="1" fillId="0" borderId="0" xfId="0" applyFont="1" applyAlignment="1">
      <alignment horizontal="center" wrapText="1"/>
    </xf>
    <xf numFmtId="0" fontId="2" fillId="0" borderId="0" xfId="0" applyFont="1" applyAlignment="1">
      <alignment horizontal="left" vertical="center" wrapText="1"/>
    </xf>
    <xf numFmtId="0" fontId="1" fillId="0" borderId="0" xfId="0" applyFont="1" applyAlignment="1">
      <alignment horizontal="left"/>
    </xf>
    <xf numFmtId="0" fontId="1" fillId="0" borderId="0" xfId="0" applyFont="1"/>
    <xf numFmtId="0" fontId="1" fillId="0" borderId="0" xfId="0" applyFont="1" applyAlignment="1">
      <alignment horizontal="left"/>
    </xf>
    <xf numFmtId="0" fontId="2" fillId="0" borderId="0" xfId="0" applyFont="1" applyAlignment="1">
      <alignment horizontal="left" vertical="center" wrapText="1"/>
    </xf>
    <xf numFmtId="0" fontId="1" fillId="0" borderId="0" xfId="0" applyFont="1" applyAlignment="1">
      <alignment horizontal="center" wrapText="1"/>
    </xf>
    <xf numFmtId="0" fontId="3" fillId="0" borderId="0" xfId="0" applyFont="1"/>
    <xf numFmtId="0" fontId="1" fillId="0" borderId="0" xfId="0" applyFont="1" applyAlignment="1">
      <alignment horizontal="right"/>
    </xf>
    <xf numFmtId="0" fontId="1" fillId="0" borderId="2" xfId="0" applyFont="1" applyBorder="1" applyAlignment="1">
      <alignment horizontal="center" vertical="center" wrapText="1"/>
    </xf>
    <xf numFmtId="0" fontId="1" fillId="0" borderId="2" xfId="0" applyFont="1" applyBorder="1" applyAlignment="1">
      <alignment horizontal="center" vertical="center"/>
    </xf>
    <xf numFmtId="49" fontId="1" fillId="0" borderId="2" xfId="0" applyNumberFormat="1" applyFont="1" applyBorder="1" applyAlignment="1">
      <alignment horizontal="center" vertical="center" wrapText="1"/>
    </xf>
    <xf numFmtId="0" fontId="1" fillId="0" borderId="2" xfId="0" applyFont="1" applyBorder="1" applyAlignment="1">
      <alignment horizontal="center"/>
    </xf>
    <xf numFmtId="0" fontId="5" fillId="0" borderId="0" xfId="0" applyFont="1" applyAlignment="1">
      <alignment horizontal="left" vertical="center" wrapText="1"/>
    </xf>
    <xf numFmtId="0" fontId="5" fillId="0" borderId="0" xfId="0" applyFont="1" applyAlignment="1">
      <alignment horizontal="center" vertical="center" wrapText="1"/>
    </xf>
    <xf numFmtId="49" fontId="5" fillId="0" borderId="0" xfId="0" applyNumberFormat="1" applyFont="1" applyAlignment="1">
      <alignment horizontal="center" vertical="center" wrapText="1"/>
    </xf>
    <xf numFmtId="4" fontId="5" fillId="0" borderId="0" xfId="0" applyNumberFormat="1" applyFont="1" applyAlignment="1">
      <alignment horizontal="right" vertical="center"/>
    </xf>
    <xf numFmtId="0" fontId="5" fillId="0" borderId="0" xfId="0" applyFont="1" applyAlignment="1">
      <alignment horizontal="center" vertical="top"/>
    </xf>
    <xf numFmtId="0" fontId="5" fillId="0" borderId="0" xfId="0" applyFont="1" applyAlignment="1">
      <alignment horizontal="left" vertical="top" wrapText="1"/>
    </xf>
    <xf numFmtId="49" fontId="5" fillId="0" borderId="0" xfId="0" applyNumberFormat="1" applyFont="1" applyAlignment="1">
      <alignment horizontal="center" wrapText="1"/>
    </xf>
    <xf numFmtId="164" fontId="6" fillId="0" borderId="0" xfId="0" applyNumberFormat="1" applyFont="1"/>
    <xf numFmtId="164" fontId="5" fillId="0" borderId="0" xfId="0" applyNumberFormat="1" applyFont="1"/>
    <xf numFmtId="4" fontId="5" fillId="0" borderId="0" xfId="0" applyNumberFormat="1" applyFont="1"/>
    <xf numFmtId="0" fontId="1" fillId="0" borderId="0" xfId="0" applyFont="1" applyAlignment="1">
      <alignment horizontal="center" vertical="top"/>
    </xf>
    <xf numFmtId="0" fontId="1" fillId="0" borderId="0" xfId="0" applyFont="1" applyAlignment="1">
      <alignment horizontal="left" wrapText="1"/>
    </xf>
    <xf numFmtId="49" fontId="1" fillId="0" borderId="0" xfId="0" applyNumberFormat="1" applyFont="1" applyAlignment="1">
      <alignment horizontal="center"/>
    </xf>
    <xf numFmtId="4" fontId="1" fillId="0" borderId="0" xfId="0" applyNumberFormat="1" applyFont="1"/>
    <xf numFmtId="0" fontId="1" fillId="0" borderId="0" xfId="0" applyFont="1" applyAlignment="1">
      <alignment horizontal="left" vertical="top" wrapText="1"/>
    </xf>
    <xf numFmtId="0" fontId="5" fillId="0" borderId="0" xfId="0" applyFont="1" applyAlignment="1">
      <alignment horizontal="left" wrapText="1"/>
    </xf>
    <xf numFmtId="49" fontId="5" fillId="0" borderId="0" xfId="0" applyNumberFormat="1" applyFont="1" applyAlignment="1">
      <alignment horizontal="center"/>
    </xf>
    <xf numFmtId="0" fontId="7" fillId="0" borderId="0" xfId="0" applyFont="1"/>
    <xf numFmtId="0" fontId="2" fillId="0" borderId="0" xfId="0" applyFont="1" applyAlignment="1">
      <alignment horizontal="left" vertical="top" wrapText="1"/>
    </xf>
    <xf numFmtId="49" fontId="2" fillId="0" borderId="0" xfId="0" applyNumberFormat="1" applyFont="1" applyAlignment="1">
      <alignment horizontal="center"/>
    </xf>
    <xf numFmtId="0" fontId="1" fillId="0" borderId="0" xfId="0" applyFont="1" applyAlignment="1">
      <alignment wrapText="1"/>
    </xf>
    <xf numFmtId="165" fontId="5" fillId="0" borderId="0" xfId="0" applyNumberFormat="1" applyFont="1" applyAlignment="1">
      <alignment horizontal="left" vertical="center" wrapText="1"/>
    </xf>
    <xf numFmtId="165" fontId="1" fillId="0" borderId="0" xfId="0" applyNumberFormat="1" applyFont="1" applyAlignment="1">
      <alignment horizontal="left" vertical="center" wrapText="1"/>
    </xf>
    <xf numFmtId="165" fontId="2" fillId="0" borderId="0" xfId="0" applyNumberFormat="1" applyFont="1" applyAlignment="1">
      <alignment horizontal="left" wrapText="1"/>
    </xf>
    <xf numFmtId="0" fontId="5" fillId="0" borderId="0" xfId="0" applyFont="1" applyAlignment="1">
      <alignment vertical="center"/>
    </xf>
    <xf numFmtId="0" fontId="8" fillId="0" borderId="0" xfId="0" applyFont="1"/>
    <xf numFmtId="0" fontId="9" fillId="0" borderId="0" xfId="0" applyFont="1"/>
    <xf numFmtId="0" fontId="9" fillId="0" borderId="0" xfId="0" applyFont="1" applyAlignment="1">
      <alignment horizontal="left" vertical="top"/>
    </xf>
    <xf numFmtId="0" fontId="9" fillId="0" borderId="0" xfId="0" applyFont="1" applyAlignment="1">
      <alignment horizontal="center"/>
    </xf>
    <xf numFmtId="0" fontId="10" fillId="0" borderId="0" xfId="0" applyFont="1" applyAlignment="1">
      <alignment horizontal="right"/>
    </xf>
    <xf numFmtId="0" fontId="11" fillId="0" borderId="0" xfId="0" applyFont="1" applyAlignment="1">
      <alignment horizontal="right"/>
    </xf>
    <xf numFmtId="0" fontId="11" fillId="0" borderId="0" xfId="0" applyFont="1"/>
    <xf numFmtId="0" fontId="2" fillId="0" borderId="0" xfId="0" applyFont="1"/>
    <xf numFmtId="0" fontId="2" fillId="0" borderId="0" xfId="0" applyFont="1" applyAlignment="1">
      <alignment horizontal="left" vertical="top"/>
    </xf>
    <xf numFmtId="0" fontId="2" fillId="0" borderId="0" xfId="0" applyFont="1" applyAlignment="1">
      <alignment horizontal="center"/>
    </xf>
    <xf numFmtId="0" fontId="2" fillId="0" borderId="0" xfId="0" applyFont="1" applyAlignment="1">
      <alignment horizontal="right"/>
    </xf>
    <xf numFmtId="0" fontId="0" fillId="0" borderId="0" xfId="0" applyAlignment="1">
      <alignment vertical="top" wrapText="1"/>
    </xf>
    <xf numFmtId="0" fontId="2" fillId="0" borderId="2" xfId="0" applyFont="1" applyBorder="1" applyAlignment="1">
      <alignment horizontal="center" vertical="top" wrapText="1"/>
    </xf>
    <xf numFmtId="166" fontId="2" fillId="0" borderId="2" xfId="0" applyNumberFormat="1" applyFont="1" applyBorder="1" applyAlignment="1">
      <alignment horizontal="left" vertical="top"/>
    </xf>
    <xf numFmtId="0" fontId="2" fillId="0" borderId="2" xfId="0" applyFont="1" applyBorder="1" applyAlignment="1">
      <alignment horizontal="center"/>
    </xf>
    <xf numFmtId="0" fontId="2" fillId="0" borderId="2" xfId="0" applyFont="1" applyBorder="1" applyAlignment="1">
      <alignment horizontal="center" vertical="center"/>
    </xf>
    <xf numFmtId="49" fontId="2" fillId="0" borderId="2" xfId="0" applyNumberFormat="1" applyFont="1" applyBorder="1" applyAlignment="1">
      <alignment horizontal="center" vertical="center"/>
    </xf>
    <xf numFmtId="0" fontId="12" fillId="0" borderId="0" xfId="0" applyFont="1" applyAlignment="1">
      <alignment horizontal="left" vertical="top" wrapText="1"/>
    </xf>
    <xf numFmtId="166" fontId="12" fillId="0" borderId="0" xfId="0" applyNumberFormat="1" applyFont="1" applyAlignment="1">
      <alignment horizontal="left" vertical="top" wrapText="1"/>
    </xf>
    <xf numFmtId="49" fontId="12" fillId="0" borderId="0" xfId="0" applyNumberFormat="1" applyFont="1" applyAlignment="1">
      <alignment horizontal="center" wrapText="1"/>
    </xf>
    <xf numFmtId="4" fontId="12" fillId="0" borderId="0" xfId="0" applyNumberFormat="1" applyFont="1" applyAlignment="1">
      <alignment horizontal="right" wrapText="1"/>
    </xf>
    <xf numFmtId="0" fontId="13" fillId="0" borderId="0" xfId="0" applyFont="1"/>
    <xf numFmtId="0" fontId="12" fillId="0" borderId="0" xfId="0" applyFont="1" applyAlignment="1">
      <alignment horizontal="left" vertical="top"/>
    </xf>
    <xf numFmtId="0" fontId="12" fillId="0" borderId="0" xfId="0" applyFont="1" applyAlignment="1">
      <alignment horizontal="center" vertical="top"/>
    </xf>
    <xf numFmtId="4" fontId="12" fillId="0" borderId="0" xfId="0" applyNumberFormat="1" applyFont="1" applyAlignment="1">
      <alignment horizontal="right" vertical="top"/>
    </xf>
    <xf numFmtId="49" fontId="2" fillId="0" borderId="0" xfId="0" applyNumberFormat="1" applyFont="1" applyAlignment="1">
      <alignment horizontal="center" vertical="top"/>
    </xf>
    <xf numFmtId="4" fontId="2" fillId="0" borderId="0" xfId="0" applyNumberFormat="1" applyFont="1" applyAlignment="1">
      <alignment horizontal="right" vertical="top"/>
    </xf>
    <xf numFmtId="167" fontId="2" fillId="0" borderId="0" xfId="0" applyNumberFormat="1" applyFont="1" applyAlignment="1">
      <alignment horizontal="left" vertical="top" wrapText="1"/>
    </xf>
    <xf numFmtId="49" fontId="2" fillId="0" borderId="0" xfId="0" applyNumberFormat="1" applyFont="1" applyAlignment="1">
      <alignment horizontal="left" vertical="top" wrapText="1"/>
    </xf>
    <xf numFmtId="1" fontId="2" fillId="0" borderId="0" xfId="0" applyNumberFormat="1" applyFont="1" applyAlignment="1">
      <alignment horizontal="center" vertical="top"/>
    </xf>
    <xf numFmtId="0" fontId="2" fillId="0" borderId="0" xfId="0" applyFont="1" applyAlignment="1">
      <alignment horizontal="center" vertical="top"/>
    </xf>
    <xf numFmtId="0" fontId="1" fillId="0" borderId="0" xfId="0" applyFont="1" applyAlignment="1">
      <alignment horizontal="left" vertical="top"/>
    </xf>
    <xf numFmtId="49" fontId="1" fillId="0" borderId="0" xfId="0" applyNumberFormat="1" applyFont="1" applyAlignment="1">
      <alignment horizontal="center" vertical="top"/>
    </xf>
    <xf numFmtId="49" fontId="12" fillId="0" borderId="0" xfId="0" applyNumberFormat="1" applyFont="1" applyAlignment="1">
      <alignment horizontal="center" vertical="top"/>
    </xf>
    <xf numFmtId="168" fontId="2" fillId="0" borderId="0" xfId="0" applyNumberFormat="1" applyFont="1" applyAlignment="1">
      <alignment horizontal="left" vertical="top" wrapText="1"/>
    </xf>
    <xf numFmtId="1" fontId="12" fillId="0" borderId="0" xfId="0" applyNumberFormat="1" applyFont="1" applyAlignment="1">
      <alignment horizontal="center" vertical="top"/>
    </xf>
    <xf numFmtId="1" fontId="1" fillId="0" borderId="0" xfId="0" applyNumberFormat="1" applyFont="1" applyAlignment="1">
      <alignment horizontal="center" vertical="top"/>
    </xf>
    <xf numFmtId="0" fontId="5" fillId="0" borderId="0" xfId="0" applyFont="1" applyAlignment="1">
      <alignment horizontal="left" vertical="top"/>
    </xf>
    <xf numFmtId="49" fontId="5" fillId="0" borderId="0" xfId="0" applyNumberFormat="1" applyFont="1" applyAlignment="1">
      <alignment horizontal="center" vertical="top"/>
    </xf>
    <xf numFmtId="167" fontId="12" fillId="0" borderId="0" xfId="0" applyNumberFormat="1" applyFont="1" applyAlignment="1">
      <alignment horizontal="left" vertical="top" wrapText="1"/>
    </xf>
    <xf numFmtId="167" fontId="1" fillId="0" borderId="0" xfId="0" applyNumberFormat="1" applyFont="1" applyAlignment="1">
      <alignment horizontal="left" vertical="top" wrapText="1"/>
    </xf>
    <xf numFmtId="166" fontId="2" fillId="0" borderId="0" xfId="0" applyNumberFormat="1" applyFont="1" applyAlignment="1">
      <alignment horizontal="left" vertical="top"/>
    </xf>
    <xf numFmtId="4" fontId="2" fillId="0" borderId="0" xfId="0" applyNumberFormat="1" applyFont="1" applyAlignment="1">
      <alignment horizontal="right"/>
    </xf>
    <xf numFmtId="169" fontId="2" fillId="0" borderId="0" xfId="0" applyNumberFormat="1" applyFont="1" applyAlignment="1">
      <alignment horizontal="left" vertical="top"/>
    </xf>
    <xf numFmtId="0" fontId="13" fillId="0" borderId="0" xfId="0" applyFont="1" applyAlignment="1">
      <alignment horizontal="right"/>
    </xf>
    <xf numFmtId="0" fontId="11" fillId="0" borderId="0" xfId="0" applyFont="1" applyAlignment="1">
      <alignment horizontal="left" vertical="top" wrapText="1"/>
    </xf>
    <xf numFmtId="0" fontId="11" fillId="0" borderId="0" xfId="0" applyFont="1" applyAlignment="1">
      <alignment horizontal="left" vertical="top"/>
    </xf>
    <xf numFmtId="0" fontId="11" fillId="0" borderId="0" xfId="0" applyFont="1" applyAlignment="1">
      <alignment horizontal="center"/>
    </xf>
    <xf numFmtId="2" fontId="11" fillId="0" borderId="0" xfId="0" applyNumberFormat="1" applyFont="1" applyAlignment="1">
      <alignment horizontal="right"/>
    </xf>
    <xf numFmtId="2" fontId="11" fillId="0" borderId="0" xfId="0" applyNumberFormat="1" applyFont="1"/>
    <xf numFmtId="0" fontId="14" fillId="0" borderId="0" xfId="0" applyFont="1" applyAlignment="1">
      <alignment horizontal="center" vertical="top"/>
    </xf>
    <xf numFmtId="0" fontId="14" fillId="0" borderId="0" xfId="0" applyFont="1" applyAlignment="1">
      <alignment horizontal="center"/>
    </xf>
    <xf numFmtId="164" fontId="14" fillId="0" borderId="0" xfId="0" applyNumberFormat="1" applyFont="1" applyAlignment="1">
      <alignment horizontal="center" wrapText="1"/>
    </xf>
    <xf numFmtId="0" fontId="14" fillId="0" borderId="0" xfId="0" applyFont="1"/>
    <xf numFmtId="166" fontId="14" fillId="0" borderId="0" xfId="0" applyNumberFormat="1" applyFont="1" applyAlignment="1">
      <alignment horizontal="right"/>
    </xf>
    <xf numFmtId="0" fontId="14" fillId="0" borderId="0" xfId="0" applyFont="1" applyAlignment="1">
      <alignment horizontal="right"/>
    </xf>
    <xf numFmtId="0" fontId="15" fillId="0" borderId="0" xfId="0" applyFont="1"/>
    <xf numFmtId="0" fontId="14" fillId="0" borderId="0" xfId="0" applyFont="1" applyAlignment="1">
      <alignment vertical="top"/>
    </xf>
    <xf numFmtId="0" fontId="16" fillId="0" borderId="0" xfId="0" applyFont="1" applyAlignment="1">
      <alignment horizontal="right"/>
    </xf>
    <xf numFmtId="0" fontId="17" fillId="0" borderId="0" xfId="0" applyFont="1" applyAlignment="1">
      <alignment horizontal="right"/>
    </xf>
    <xf numFmtId="0" fontId="1" fillId="0" borderId="0" xfId="0" applyFont="1" applyAlignment="1">
      <alignment horizontal="center"/>
    </xf>
    <xf numFmtId="166" fontId="0" fillId="0" borderId="0" xfId="0" applyNumberFormat="1" applyAlignment="1">
      <alignment horizontal="right"/>
    </xf>
    <xf numFmtId="0" fontId="14" fillId="0" borderId="0" xfId="0" applyFont="1" applyAlignment="1">
      <alignment horizontal="left" vertical="top"/>
    </xf>
    <xf numFmtId="0" fontId="2" fillId="0" borderId="0" xfId="0" applyFont="1" applyAlignment="1">
      <alignment vertical="top" wrapText="1"/>
    </xf>
    <xf numFmtId="0" fontId="18" fillId="0" borderId="0" xfId="0" applyFont="1" applyAlignment="1">
      <alignment horizontal="left" vertical="center" wrapText="1"/>
    </xf>
    <xf numFmtId="0" fontId="14" fillId="0" borderId="0" xfId="0" applyFont="1" applyAlignment="1">
      <alignment horizontal="left"/>
    </xf>
    <xf numFmtId="0" fontId="19" fillId="0" borderId="0" xfId="0" applyFont="1" applyAlignment="1">
      <alignment horizontal="center" vertical="top"/>
    </xf>
    <xf numFmtId="0" fontId="1" fillId="0" borderId="0" xfId="0" applyFont="1" applyAlignment="1">
      <alignment vertical="top" wrapText="1"/>
    </xf>
    <xf numFmtId="0" fontId="2" fillId="0" borderId="0" xfId="0" applyFont="1" applyAlignment="1">
      <alignment horizontal="center" vertical="center" wrapText="1"/>
    </xf>
    <xf numFmtId="0" fontId="18" fillId="0" borderId="0" xfId="0" applyFont="1" applyAlignment="1">
      <alignment horizontal="center" vertical="center" wrapText="1"/>
    </xf>
    <xf numFmtId="0" fontId="19" fillId="0" borderId="0" xfId="0" applyFont="1"/>
    <xf numFmtId="49" fontId="5" fillId="0" borderId="0" xfId="0" applyNumberFormat="1" applyFont="1" applyAlignment="1">
      <alignment horizontal="center" vertical="top" wrapText="1"/>
    </xf>
    <xf numFmtId="167" fontId="1" fillId="0" borderId="0" xfId="0" applyNumberFormat="1" applyFont="1" applyAlignment="1">
      <alignment wrapText="1"/>
    </xf>
    <xf numFmtId="166" fontId="1" fillId="0" borderId="0" xfId="0" applyNumberFormat="1" applyFont="1" applyAlignment="1">
      <alignment horizontal="right"/>
    </xf>
    <xf numFmtId="1" fontId="1" fillId="0" borderId="0" xfId="0" applyNumberFormat="1" applyFont="1" applyAlignment="1">
      <alignment horizontal="center"/>
    </xf>
    <xf numFmtId="4" fontId="5" fillId="0" borderId="0" xfId="0" applyNumberFormat="1" applyFont="1" applyAlignment="1">
      <alignment horizontal="right"/>
    </xf>
    <xf numFmtId="0" fontId="1" fillId="0" borderId="0" xfId="0" applyFont="1" applyAlignment="1">
      <alignment vertical="top"/>
    </xf>
    <xf numFmtId="0" fontId="14" fillId="0" borderId="2" xfId="0" applyFont="1" applyBorder="1" applyAlignment="1">
      <alignment horizontal="center" vertical="top" wrapText="1"/>
    </xf>
    <xf numFmtId="49" fontId="14" fillId="0" borderId="2" xfId="0" applyNumberFormat="1" applyFont="1" applyBorder="1" applyAlignment="1">
      <alignment horizontal="center" vertical="top" wrapText="1"/>
    </xf>
    <xf numFmtId="166" fontId="14" fillId="0" borderId="2" xfId="0" applyNumberFormat="1" applyFont="1" applyBorder="1" applyAlignment="1">
      <alignment horizontal="right" vertical="top" wrapText="1"/>
    </xf>
    <xf numFmtId="1" fontId="14" fillId="0" borderId="2" xfId="0" applyNumberFormat="1" applyFont="1" applyBorder="1" applyAlignment="1">
      <alignment horizontal="center" vertical="top" wrapText="1"/>
    </xf>
    <xf numFmtId="0" fontId="14" fillId="0" borderId="2" xfId="0" applyFont="1" applyBorder="1" applyAlignment="1">
      <alignment horizontal="center" vertical="center" wrapText="1"/>
    </xf>
    <xf numFmtId="166" fontId="14" fillId="0" borderId="2" xfId="0" applyNumberFormat="1" applyFont="1" applyBorder="1" applyAlignment="1">
      <alignment horizontal="center" vertical="center" wrapText="1"/>
    </xf>
    <xf numFmtId="49" fontId="14" fillId="0" borderId="2" xfId="0" applyNumberFormat="1" applyFont="1" applyBorder="1" applyAlignment="1">
      <alignment horizontal="center" vertical="center" wrapText="1"/>
    </xf>
    <xf numFmtId="0" fontId="5" fillId="0" borderId="0" xfId="0" applyFont="1" applyAlignment="1">
      <alignment horizontal="center" vertical="top" wrapText="1"/>
    </xf>
    <xf numFmtId="166" fontId="5" fillId="0" borderId="0" xfId="0" applyNumberFormat="1" applyFont="1" applyAlignment="1">
      <alignment horizontal="left" vertical="top" wrapText="1"/>
    </xf>
    <xf numFmtId="4" fontId="5" fillId="0" borderId="0" xfId="0" applyNumberFormat="1" applyFont="1" applyAlignment="1">
      <alignment horizontal="right" vertical="top"/>
    </xf>
    <xf numFmtId="4" fontId="23" fillId="0" borderId="0" xfId="0" applyNumberFormat="1" applyFont="1" applyAlignment="1">
      <alignment horizontal="right" vertical="top"/>
    </xf>
    <xf numFmtId="49" fontId="1" fillId="0" borderId="0" xfId="0" applyNumberFormat="1" applyFont="1" applyAlignment="1">
      <alignment horizontal="left" vertical="top" wrapText="1"/>
    </xf>
    <xf numFmtId="166" fontId="1" fillId="0" borderId="0" xfId="0" applyNumberFormat="1" applyFont="1" applyAlignment="1">
      <alignment horizontal="left" vertical="top" wrapText="1"/>
    </xf>
    <xf numFmtId="49" fontId="1" fillId="0" borderId="0" xfId="0" applyNumberFormat="1" applyFont="1" applyAlignment="1">
      <alignment horizontal="center" vertical="top" wrapText="1"/>
    </xf>
    <xf numFmtId="4" fontId="1" fillId="0" borderId="0" xfId="0" applyNumberFormat="1" applyFont="1" applyAlignment="1">
      <alignment horizontal="right" vertical="top"/>
    </xf>
    <xf numFmtId="4" fontId="18" fillId="0" borderId="0" xfId="0" applyNumberFormat="1" applyFont="1" applyAlignment="1">
      <alignment horizontal="right" vertical="top"/>
    </xf>
    <xf numFmtId="49" fontId="1" fillId="0" borderId="0" xfId="0" applyNumberFormat="1" applyFont="1" applyAlignment="1">
      <alignment horizontal="left" vertical="top"/>
    </xf>
    <xf numFmtId="166" fontId="1" fillId="0" borderId="0" xfId="0" applyNumberFormat="1" applyFont="1" applyAlignment="1">
      <alignment horizontal="left" vertical="top"/>
    </xf>
    <xf numFmtId="4" fontId="14" fillId="0" borderId="0" xfId="0" applyNumberFormat="1" applyFont="1"/>
    <xf numFmtId="49" fontId="5" fillId="0" borderId="0" xfId="0" applyNumberFormat="1" applyFont="1" applyAlignment="1">
      <alignment horizontal="left" vertical="top" wrapText="1"/>
    </xf>
    <xf numFmtId="49" fontId="5" fillId="0" borderId="0" xfId="0" applyNumberFormat="1" applyFont="1" applyAlignment="1">
      <alignment horizontal="left" vertical="top"/>
    </xf>
    <xf numFmtId="171" fontId="4" fillId="0" borderId="0" xfId="0" applyNumberFormat="1" applyFont="1"/>
    <xf numFmtId="168" fontId="1" fillId="0" borderId="0" xfId="0" applyNumberFormat="1" applyFont="1" applyAlignment="1">
      <alignment horizontal="left" vertical="top" wrapText="1"/>
    </xf>
    <xf numFmtId="4" fontId="14" fillId="0" borderId="0" xfId="0" applyNumberFormat="1" applyFont="1" applyAlignment="1">
      <alignment horizontal="right" vertical="top"/>
    </xf>
    <xf numFmtId="4" fontId="16" fillId="0" borderId="0" xfId="0" applyNumberFormat="1" applyFont="1" applyAlignment="1">
      <alignment horizontal="right" vertical="top"/>
    </xf>
    <xf numFmtId="4" fontId="17" fillId="0" borderId="0" xfId="0" applyNumberFormat="1" applyFont="1" applyAlignment="1">
      <alignment horizontal="right" vertical="top"/>
    </xf>
    <xf numFmtId="4" fontId="1" fillId="0" borderId="0" xfId="0" applyNumberFormat="1" applyFont="1" applyAlignment="1">
      <alignment horizontal="right"/>
    </xf>
    <xf numFmtId="4" fontId="14" fillId="0" borderId="0" xfId="0" applyNumberFormat="1" applyFont="1" applyAlignment="1">
      <alignment horizontal="right"/>
    </xf>
    <xf numFmtId="4" fontId="1" fillId="0" borderId="0" xfId="0" applyNumberFormat="1" applyFont="1" applyAlignment="1">
      <alignment vertical="top"/>
    </xf>
    <xf numFmtId="4" fontId="16" fillId="0" borderId="0" xfId="0" applyNumberFormat="1" applyFont="1" applyAlignment="1">
      <alignment horizontal="right"/>
    </xf>
    <xf numFmtId="4" fontId="17" fillId="0" borderId="0" xfId="0" applyNumberFormat="1" applyFont="1" applyAlignment="1">
      <alignment horizontal="right"/>
    </xf>
    <xf numFmtId="164" fontId="1" fillId="0" borderId="0" xfId="0" applyNumberFormat="1" applyFont="1" applyAlignment="1">
      <alignment horizontal="center" wrapText="1"/>
    </xf>
    <xf numFmtId="167" fontId="14" fillId="0" borderId="2" xfId="0" applyNumberFormat="1" applyFont="1" applyBorder="1" applyAlignment="1">
      <alignment horizontal="center" vertical="top" wrapText="1"/>
    </xf>
    <xf numFmtId="0" fontId="14" fillId="0" borderId="2" xfId="0" applyFont="1" applyBorder="1" applyAlignment="1">
      <alignment horizontal="center" vertical="top" wrapText="1"/>
    </xf>
    <xf numFmtId="49" fontId="1" fillId="0" borderId="2" xfId="0" applyNumberFormat="1" applyFont="1" applyBorder="1" applyAlignment="1">
      <alignment horizontal="center" vertical="center"/>
    </xf>
    <xf numFmtId="170" fontId="20" fillId="0" borderId="2" xfId="0" applyNumberFormat="1" applyFont="1" applyBorder="1" applyAlignment="1">
      <alignment horizontal="center" vertical="center" wrapText="1"/>
    </xf>
    <xf numFmtId="0" fontId="20" fillId="0" borderId="2" xfId="0" applyFont="1" applyBorder="1" applyAlignment="1">
      <alignment horizontal="center" vertical="center" wrapText="1"/>
    </xf>
    <xf numFmtId="170" fontId="21" fillId="0" borderId="2" xfId="0" applyNumberFormat="1" applyFont="1" applyBorder="1" applyAlignment="1">
      <alignment horizontal="center" vertical="center" wrapText="1"/>
    </xf>
    <xf numFmtId="0" fontId="22" fillId="0" borderId="2" xfId="0" applyFont="1" applyBorder="1" applyAlignment="1">
      <alignment horizontal="center" vertical="center" wrapText="1"/>
    </xf>
    <xf numFmtId="170" fontId="16" fillId="0" borderId="2" xfId="0" applyNumberFormat="1"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CE181E"/>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42"/>
  <sheetViews>
    <sheetView view="pageBreakPreview" zoomScale="65" zoomScaleNormal="60" zoomScalePageLayoutView="65" workbookViewId="0">
      <selection activeCell="B3" sqref="B3:H3"/>
    </sheetView>
  </sheetViews>
  <sheetFormatPr defaultRowHeight="12.75"/>
  <cols>
    <col min="1" max="1" width="4.42578125" customWidth="1"/>
    <col min="2" max="2" width="61" customWidth="1"/>
    <col min="3" max="3" width="4.42578125" customWidth="1"/>
    <col min="4" max="4" width="7.28515625" customWidth="1"/>
    <col min="5" max="5" width="8.140625" hidden="1" customWidth="1"/>
    <col min="6" max="6" width="5.28515625" hidden="1" customWidth="1"/>
    <col min="7" max="7" width="20.7109375" customWidth="1"/>
    <col min="8" max="8" width="19.7109375" customWidth="1"/>
    <col min="9" max="1025" width="7.28515625" customWidth="1"/>
  </cols>
  <sheetData>
    <row r="1" spans="1:10" ht="31.35" customHeight="1">
      <c r="A1" s="15"/>
      <c r="B1" s="15"/>
      <c r="C1" s="14" t="s">
        <v>0</v>
      </c>
      <c r="D1" s="14"/>
      <c r="E1" s="14"/>
      <c r="F1" s="14"/>
      <c r="G1" s="14"/>
    </row>
    <row r="2" spans="1:10" ht="83.25" customHeight="1">
      <c r="A2" s="15"/>
      <c r="B2" s="15"/>
      <c r="C2" s="13" t="s">
        <v>353</v>
      </c>
      <c r="D2" s="13"/>
      <c r="E2" s="13"/>
      <c r="F2" s="13"/>
      <c r="G2" s="13"/>
      <c r="H2" s="13"/>
    </row>
    <row r="3" spans="1:10" ht="57.75" customHeight="1">
      <c r="B3" s="12" t="s">
        <v>1</v>
      </c>
      <c r="C3" s="12"/>
      <c r="D3" s="12"/>
      <c r="E3" s="12"/>
      <c r="F3" s="12"/>
      <c r="G3" s="12"/>
      <c r="H3" s="12"/>
    </row>
    <row r="4" spans="1:10" ht="22.35" customHeight="1">
      <c r="A4" s="19"/>
      <c r="B4" s="19"/>
      <c r="C4" s="19"/>
      <c r="D4" s="11"/>
      <c r="E4" s="11"/>
      <c r="F4" s="11"/>
      <c r="G4" s="11"/>
      <c r="H4" s="20" t="s">
        <v>2</v>
      </c>
      <c r="I4" s="15"/>
      <c r="J4" s="15"/>
    </row>
    <row r="5" spans="1:10" ht="72.2" customHeight="1">
      <c r="A5" s="10" t="s">
        <v>3</v>
      </c>
      <c r="B5" s="10" t="s">
        <v>4</v>
      </c>
      <c r="C5" s="9" t="s">
        <v>5</v>
      </c>
      <c r="D5" s="9"/>
      <c r="E5" s="9"/>
      <c r="F5" s="9"/>
      <c r="G5" s="8" t="s">
        <v>6</v>
      </c>
      <c r="H5" s="8" t="s">
        <v>7</v>
      </c>
    </row>
    <row r="6" spans="1:10" ht="36" customHeight="1">
      <c r="A6" s="10"/>
      <c r="B6" s="10"/>
      <c r="C6" s="21" t="s">
        <v>8</v>
      </c>
      <c r="D6" s="21" t="s">
        <v>9</v>
      </c>
      <c r="E6" s="23" t="s">
        <v>10</v>
      </c>
      <c r="F6" s="23" t="s">
        <v>11</v>
      </c>
      <c r="G6" s="8"/>
      <c r="H6" s="8"/>
    </row>
    <row r="7" spans="1:10" ht="18.75">
      <c r="A7" s="24">
        <v>1</v>
      </c>
      <c r="B7" s="21">
        <v>2</v>
      </c>
      <c r="C7" s="21">
        <v>3</v>
      </c>
      <c r="D7" s="21">
        <v>4</v>
      </c>
      <c r="E7" s="23" t="s">
        <v>12</v>
      </c>
      <c r="F7" s="23" t="s">
        <v>13</v>
      </c>
      <c r="G7" s="22">
        <v>5</v>
      </c>
      <c r="H7" s="22">
        <v>6</v>
      </c>
    </row>
    <row r="8" spans="1:10" ht="18.75">
      <c r="A8" s="18"/>
      <c r="B8" s="25" t="s">
        <v>14</v>
      </c>
      <c r="C8" s="26"/>
      <c r="D8" s="26"/>
      <c r="E8" s="27"/>
      <c r="F8" s="27"/>
      <c r="G8" s="28">
        <f>G9+G17+G21+G26+G28+G34+G37+G41+G46+G48</f>
        <v>4360965200</v>
      </c>
      <c r="H8" s="28">
        <f>H9+H17+H21+H26+H28+H34+H37+H41+H46+H48</f>
        <v>4322907500</v>
      </c>
    </row>
    <row r="9" spans="1:10" ht="18.75">
      <c r="A9" s="29" t="s">
        <v>15</v>
      </c>
      <c r="B9" s="30" t="s">
        <v>16</v>
      </c>
      <c r="C9" s="31" t="s">
        <v>17</v>
      </c>
      <c r="D9" s="32"/>
      <c r="E9" s="33"/>
      <c r="F9" s="33"/>
      <c r="G9" s="34">
        <f>G10+G11+G12+G14+G15+G16+G13</f>
        <v>305563500</v>
      </c>
      <c r="H9" s="34">
        <f>H10+H11+H12+H14+H15+H16+H13</f>
        <v>305095400</v>
      </c>
    </row>
    <row r="10" spans="1:10" ht="56.25">
      <c r="A10" s="35"/>
      <c r="B10" s="36" t="s">
        <v>18</v>
      </c>
      <c r="C10" s="37" t="s">
        <v>17</v>
      </c>
      <c r="D10" s="37" t="s">
        <v>19</v>
      </c>
      <c r="E10" s="37"/>
      <c r="F10" s="37"/>
      <c r="G10" s="38">
        <f>'приложение 11'!I27</f>
        <v>2171800</v>
      </c>
      <c r="H10" s="38">
        <f>'приложение 11'!P27</f>
        <v>2089200</v>
      </c>
    </row>
    <row r="11" spans="1:10" ht="75">
      <c r="A11" s="35"/>
      <c r="B11" s="36" t="s">
        <v>20</v>
      </c>
      <c r="C11" s="37" t="s">
        <v>17</v>
      </c>
      <c r="D11" s="37" t="s">
        <v>21</v>
      </c>
      <c r="E11" s="37" t="s">
        <v>22</v>
      </c>
      <c r="F11" s="37"/>
      <c r="G11" s="38">
        <f>'приложение 11'!I11</f>
        <v>5950500</v>
      </c>
      <c r="H11" s="38">
        <f>'приложение 11'!P11</f>
        <v>5724100</v>
      </c>
    </row>
    <row r="12" spans="1:10" ht="75">
      <c r="A12" s="35"/>
      <c r="B12" s="36" t="s">
        <v>23</v>
      </c>
      <c r="C12" s="37" t="s">
        <v>17</v>
      </c>
      <c r="D12" s="37" t="s">
        <v>24</v>
      </c>
      <c r="E12" s="37"/>
      <c r="F12" s="37"/>
      <c r="G12" s="38">
        <f>'приложение 11'!I32</f>
        <v>76239500</v>
      </c>
      <c r="H12" s="38">
        <f>'приложение 11'!P32</f>
        <v>84918300</v>
      </c>
    </row>
    <row r="13" spans="1:10" ht="18.75">
      <c r="A13" s="35"/>
      <c r="B13" s="39" t="s">
        <v>25</v>
      </c>
      <c r="C13" s="37" t="s">
        <v>17</v>
      </c>
      <c r="D13" s="37" t="s">
        <v>26</v>
      </c>
      <c r="E13" s="37"/>
      <c r="F13" s="37"/>
      <c r="G13" s="38">
        <f>'приложение 11'!I46</f>
        <v>83300</v>
      </c>
      <c r="H13" s="38">
        <f>'приложение 11'!P46</f>
        <v>9200</v>
      </c>
    </row>
    <row r="14" spans="1:10" ht="56.25">
      <c r="A14" s="35"/>
      <c r="B14" s="36" t="s">
        <v>27</v>
      </c>
      <c r="C14" s="37" t="s">
        <v>17</v>
      </c>
      <c r="D14" s="37" t="s">
        <v>28</v>
      </c>
      <c r="E14" s="37" t="s">
        <v>22</v>
      </c>
      <c r="F14" s="37"/>
      <c r="G14" s="38">
        <f>'приложение 11'!I209+'приложение 11'!I229</f>
        <v>28552300</v>
      </c>
      <c r="H14" s="38">
        <f>'приложение 11'!P209+'приложение 11'!P229</f>
        <v>27465300</v>
      </c>
    </row>
    <row r="15" spans="1:10" ht="18.75">
      <c r="A15" s="35"/>
      <c r="B15" s="36" t="s">
        <v>29</v>
      </c>
      <c r="C15" s="37" t="s">
        <v>17</v>
      </c>
      <c r="D15" s="37" t="s">
        <v>30</v>
      </c>
      <c r="E15" s="37" t="s">
        <v>31</v>
      </c>
      <c r="F15" s="37"/>
      <c r="G15" s="38">
        <f>'приложение 11'!I50</f>
        <v>5000000</v>
      </c>
      <c r="H15" s="38">
        <f>'приложение 11'!P50</f>
        <v>5000000</v>
      </c>
    </row>
    <row r="16" spans="1:10" ht="18.75">
      <c r="A16" s="35"/>
      <c r="B16" s="36" t="s">
        <v>32</v>
      </c>
      <c r="C16" s="37" t="s">
        <v>17</v>
      </c>
      <c r="D16" s="37" t="s">
        <v>33</v>
      </c>
      <c r="E16" s="37" t="s">
        <v>31</v>
      </c>
      <c r="F16" s="37" t="s">
        <v>34</v>
      </c>
      <c r="G16" s="38">
        <f>'приложение 11'!I55+'приложение 11'!I269+'приложение 11'!I215+'приложение 11'!I470+'приложение 11'!I290+'приложение 11'!I419+'приложение 11'!I238+'приложение 11'!I20+'приложение 11'!I245+'приложение 11'!I506</f>
        <v>187566100</v>
      </c>
      <c r="H16" s="38">
        <f>'приложение 11'!P55+'приложение 11'!P269+'приложение 11'!P215+'приложение 11'!P470+'приложение 11'!P290+'приложение 11'!P419+'приложение 11'!P238+'приложение 11'!P20+'приложение 11'!P245+'приложение 11'!P506</f>
        <v>179889300</v>
      </c>
    </row>
    <row r="17" spans="1:8" s="42" customFormat="1" ht="37.5">
      <c r="A17" s="29" t="s">
        <v>35</v>
      </c>
      <c r="B17" s="40" t="s">
        <v>36</v>
      </c>
      <c r="C17" s="41" t="s">
        <v>21</v>
      </c>
      <c r="D17" s="41"/>
      <c r="E17" s="41"/>
      <c r="F17" s="41"/>
      <c r="G17" s="34">
        <f>G18+G20+G19</f>
        <v>42296100</v>
      </c>
      <c r="H17" s="34">
        <f>H18+H20+H19</f>
        <v>45744800</v>
      </c>
    </row>
    <row r="18" spans="1:8" ht="18.75">
      <c r="A18" s="35"/>
      <c r="B18" s="36" t="s">
        <v>37</v>
      </c>
      <c r="C18" s="37" t="s">
        <v>21</v>
      </c>
      <c r="D18" s="37" t="s">
        <v>38</v>
      </c>
      <c r="E18" s="37"/>
      <c r="F18" s="37"/>
      <c r="G18" s="38">
        <f>'приложение 11'!I100</f>
        <v>35524100</v>
      </c>
      <c r="H18" s="38">
        <f>'приложение 11'!P100</f>
        <v>34742800</v>
      </c>
    </row>
    <row r="19" spans="1:8" ht="56.25">
      <c r="A19" s="35"/>
      <c r="B19" s="43" t="s">
        <v>39</v>
      </c>
      <c r="C19" s="44" t="s">
        <v>21</v>
      </c>
      <c r="D19" s="44" t="s">
        <v>40</v>
      </c>
      <c r="E19" s="37"/>
      <c r="F19" s="37"/>
      <c r="G19" s="38">
        <f>'приложение 11'!I114</f>
        <v>252000</v>
      </c>
      <c r="H19" s="38">
        <f>'приложение 11'!P114</f>
        <v>252000</v>
      </c>
    </row>
    <row r="20" spans="1:8" ht="56.25">
      <c r="A20" s="35"/>
      <c r="B20" s="36" t="s">
        <v>41</v>
      </c>
      <c r="C20" s="37" t="s">
        <v>21</v>
      </c>
      <c r="D20" s="37" t="s">
        <v>42</v>
      </c>
      <c r="E20" s="37"/>
      <c r="F20" s="37"/>
      <c r="G20" s="38">
        <f>'приложение 11'!I119</f>
        <v>6520000</v>
      </c>
      <c r="H20" s="38">
        <f>'приложение 11'!P119</f>
        <v>10750000</v>
      </c>
    </row>
    <row r="21" spans="1:8" s="42" customFormat="1" ht="18.75">
      <c r="A21" s="29" t="s">
        <v>43</v>
      </c>
      <c r="B21" s="40" t="s">
        <v>44</v>
      </c>
      <c r="C21" s="41" t="s">
        <v>24</v>
      </c>
      <c r="D21" s="41"/>
      <c r="E21" s="41"/>
      <c r="F21" s="41"/>
      <c r="G21" s="34">
        <f>G22+G24+G25+G23</f>
        <v>44985000</v>
      </c>
      <c r="H21" s="34">
        <f>H22+H24+H25+H23</f>
        <v>42072600</v>
      </c>
    </row>
    <row r="22" spans="1:8" ht="18.75">
      <c r="A22" s="35"/>
      <c r="B22" s="36" t="s">
        <v>45</v>
      </c>
      <c r="C22" s="37" t="s">
        <v>24</v>
      </c>
      <c r="D22" s="37" t="s">
        <v>26</v>
      </c>
      <c r="E22" s="37"/>
      <c r="F22" s="37"/>
      <c r="G22" s="38">
        <f>'приложение 11'!I251</f>
        <v>29053300</v>
      </c>
      <c r="H22" s="38">
        <f>'приложение 11'!P251</f>
        <v>28721000</v>
      </c>
    </row>
    <row r="23" spans="1:8" ht="18.75">
      <c r="A23" s="35"/>
      <c r="B23" s="39" t="s">
        <v>46</v>
      </c>
      <c r="C23" s="37" t="s">
        <v>24</v>
      </c>
      <c r="D23" s="37" t="s">
        <v>47</v>
      </c>
      <c r="E23" s="37"/>
      <c r="F23" s="37"/>
      <c r="G23" s="38">
        <f>'приложение 11'!I136</f>
        <v>1250000</v>
      </c>
      <c r="H23" s="38">
        <f>'приложение 11'!P136</f>
        <v>1250000</v>
      </c>
    </row>
    <row r="24" spans="1:8" ht="18.75">
      <c r="A24" s="35"/>
      <c r="B24" s="36" t="s">
        <v>48</v>
      </c>
      <c r="C24" s="37" t="s">
        <v>24</v>
      </c>
      <c r="D24" s="37" t="s">
        <v>38</v>
      </c>
      <c r="E24" s="37"/>
      <c r="F24" s="37"/>
      <c r="G24" s="38">
        <f>'приложение 11'!I141</f>
        <v>8466000</v>
      </c>
      <c r="H24" s="38">
        <f>'приложение 11'!P141</f>
        <v>11231600</v>
      </c>
    </row>
    <row r="25" spans="1:8" ht="37.5">
      <c r="A25" s="35"/>
      <c r="B25" s="39" t="s">
        <v>49</v>
      </c>
      <c r="C25" s="37" t="s">
        <v>24</v>
      </c>
      <c r="D25" s="37" t="s">
        <v>50</v>
      </c>
      <c r="E25" s="37"/>
      <c r="F25" s="37"/>
      <c r="G25" s="38">
        <f>'приложение 11'!I146+'приложение 11'!I283</f>
        <v>6215700</v>
      </c>
      <c r="H25" s="38">
        <f>'приложение 11'!P146+'приложение 11'!P283</f>
        <v>870000</v>
      </c>
    </row>
    <row r="26" spans="1:8" s="42" customFormat="1" ht="18.75">
      <c r="A26" s="29" t="s">
        <v>51</v>
      </c>
      <c r="B26" s="40" t="s">
        <v>52</v>
      </c>
      <c r="C26" s="41" t="s">
        <v>26</v>
      </c>
      <c r="D26" s="41"/>
      <c r="E26" s="41"/>
      <c r="F26" s="41"/>
      <c r="G26" s="34">
        <f>G27</f>
        <v>113440100</v>
      </c>
      <c r="H26" s="34">
        <f>H27</f>
        <v>50516600</v>
      </c>
    </row>
    <row r="27" spans="1:8" ht="18.75">
      <c r="A27" s="29"/>
      <c r="B27" s="36" t="s">
        <v>53</v>
      </c>
      <c r="C27" s="37" t="s">
        <v>26</v>
      </c>
      <c r="D27" s="37" t="s">
        <v>19</v>
      </c>
      <c r="E27" s="41"/>
      <c r="F27" s="41"/>
      <c r="G27" s="38">
        <f>'приложение 11'!I156</f>
        <v>113440100</v>
      </c>
      <c r="H27" s="38">
        <f>'приложение 11'!P156</f>
        <v>50516600</v>
      </c>
    </row>
    <row r="28" spans="1:8" s="42" customFormat="1" ht="18.75">
      <c r="A28" s="29" t="s">
        <v>54</v>
      </c>
      <c r="B28" s="40" t="s">
        <v>55</v>
      </c>
      <c r="C28" s="41" t="s">
        <v>56</v>
      </c>
      <c r="D28" s="41"/>
      <c r="E28" s="41"/>
      <c r="F28" s="41"/>
      <c r="G28" s="34">
        <f>G29+G30+G32+G33+G31</f>
        <v>3320532600</v>
      </c>
      <c r="H28" s="34">
        <f>H29+H30+H32+H33+H31</f>
        <v>3306303000</v>
      </c>
    </row>
    <row r="29" spans="1:8" ht="18.75">
      <c r="A29" s="35"/>
      <c r="B29" s="36" t="s">
        <v>57</v>
      </c>
      <c r="C29" s="37" t="s">
        <v>56</v>
      </c>
      <c r="D29" s="37" t="s">
        <v>17</v>
      </c>
      <c r="E29" s="37"/>
      <c r="F29" s="37"/>
      <c r="G29" s="38">
        <f>'приложение 11'!I297</f>
        <v>991538300</v>
      </c>
      <c r="H29" s="38">
        <f>'приложение 11'!P297</f>
        <v>1018435000</v>
      </c>
    </row>
    <row r="30" spans="1:8" ht="18.75">
      <c r="A30" s="35"/>
      <c r="B30" s="36" t="s">
        <v>58</v>
      </c>
      <c r="C30" s="37" t="s">
        <v>56</v>
      </c>
      <c r="D30" s="37" t="s">
        <v>19</v>
      </c>
      <c r="E30" s="37"/>
      <c r="F30" s="37"/>
      <c r="G30" s="38">
        <f>'приложение 11'!I314</f>
        <v>1892494100</v>
      </c>
      <c r="H30" s="38">
        <f>'приложение 11'!P314</f>
        <v>1875715300</v>
      </c>
    </row>
    <row r="31" spans="1:8" ht="18.75">
      <c r="A31" s="35"/>
      <c r="B31" s="43" t="s">
        <v>59</v>
      </c>
      <c r="C31" s="37" t="s">
        <v>56</v>
      </c>
      <c r="D31" s="37" t="s">
        <v>21</v>
      </c>
      <c r="E31" s="37"/>
      <c r="F31" s="37"/>
      <c r="G31" s="38">
        <f>'приложение 11'!I355+'приложение 11'!I425</f>
        <v>335374000</v>
      </c>
      <c r="H31" s="38">
        <f>'приложение 11'!P355+'приложение 11'!P425</f>
        <v>324833800</v>
      </c>
    </row>
    <row r="32" spans="1:8" ht="18.75">
      <c r="A32" s="35"/>
      <c r="B32" s="36" t="s">
        <v>60</v>
      </c>
      <c r="C32" s="37" t="s">
        <v>56</v>
      </c>
      <c r="D32" s="37" t="s">
        <v>56</v>
      </c>
      <c r="E32" s="37"/>
      <c r="F32" s="37"/>
      <c r="G32" s="38">
        <f>'приложение 11'!I512+'приложение 11'!I549</f>
        <v>17352200</v>
      </c>
      <c r="H32" s="38">
        <f>'приложение 11'!P512+'приложение 11'!P549</f>
        <v>16243000</v>
      </c>
    </row>
    <row r="33" spans="1:8" ht="18.75">
      <c r="A33" s="35"/>
      <c r="B33" s="36" t="s">
        <v>61</v>
      </c>
      <c r="C33" s="37" t="s">
        <v>56</v>
      </c>
      <c r="D33" s="37" t="s">
        <v>38</v>
      </c>
      <c r="E33" s="37"/>
      <c r="F33" s="37"/>
      <c r="G33" s="38">
        <f>'приложение 11'!I373+'приложение 11'!I181+'приложение 11'!I541+'приложение 11'!I432</f>
        <v>83774000</v>
      </c>
      <c r="H33" s="38">
        <f>'приложение 11'!P373+'приложение 11'!P181+'приложение 11'!P541+'приложение 11'!P432</f>
        <v>71075900</v>
      </c>
    </row>
    <row r="34" spans="1:8" s="42" customFormat="1" ht="18.75">
      <c r="A34" s="29" t="s">
        <v>62</v>
      </c>
      <c r="B34" s="40" t="s">
        <v>63</v>
      </c>
      <c r="C34" s="41" t="s">
        <v>47</v>
      </c>
      <c r="D34" s="41"/>
      <c r="E34" s="41"/>
      <c r="F34" s="41"/>
      <c r="G34" s="34">
        <f>G35+G36</f>
        <v>98683400</v>
      </c>
      <c r="H34" s="34">
        <f>H35+H36</f>
        <v>95242300</v>
      </c>
    </row>
    <row r="35" spans="1:8" ht="18.75">
      <c r="A35" s="35"/>
      <c r="B35" s="36" t="s">
        <v>64</v>
      </c>
      <c r="C35" s="37" t="s">
        <v>47</v>
      </c>
      <c r="D35" s="37" t="s">
        <v>17</v>
      </c>
      <c r="E35" s="37"/>
      <c r="F35" s="37"/>
      <c r="G35" s="38">
        <f>'приложение 11'!I438</f>
        <v>82661700</v>
      </c>
      <c r="H35" s="38">
        <f>'приложение 11'!P438</f>
        <v>79603300</v>
      </c>
    </row>
    <row r="36" spans="1:8" ht="37.5">
      <c r="A36" s="35"/>
      <c r="B36" s="36" t="s">
        <v>65</v>
      </c>
      <c r="C36" s="37" t="s">
        <v>47</v>
      </c>
      <c r="D36" s="37" t="s">
        <v>24</v>
      </c>
      <c r="E36" s="37" t="s">
        <v>66</v>
      </c>
      <c r="F36" s="37" t="s">
        <v>67</v>
      </c>
      <c r="G36" s="38">
        <f>'приложение 11'!I448</f>
        <v>16021700</v>
      </c>
      <c r="H36" s="38">
        <f>'приложение 11'!P448</f>
        <v>15639000</v>
      </c>
    </row>
    <row r="37" spans="1:8" s="42" customFormat="1" ht="18.75">
      <c r="A37" s="29" t="s">
        <v>68</v>
      </c>
      <c r="B37" s="40" t="s">
        <v>69</v>
      </c>
      <c r="C37" s="41" t="s">
        <v>40</v>
      </c>
      <c r="D37" s="41"/>
      <c r="E37" s="41"/>
      <c r="F37" s="41"/>
      <c r="G37" s="34">
        <f>G38+G39+G40</f>
        <v>211267300</v>
      </c>
      <c r="H37" s="34">
        <f>H38+H39+H40</f>
        <v>217093900</v>
      </c>
    </row>
    <row r="38" spans="1:8" ht="18.75">
      <c r="A38" s="35"/>
      <c r="B38" s="36" t="s">
        <v>70</v>
      </c>
      <c r="C38" s="37" t="s">
        <v>40</v>
      </c>
      <c r="D38" s="37" t="s">
        <v>21</v>
      </c>
      <c r="E38" s="37"/>
      <c r="F38" s="37"/>
      <c r="G38" s="38">
        <f>'приложение 11'!I189</f>
        <v>5970700</v>
      </c>
      <c r="H38" s="38">
        <f>'приложение 11'!P189</f>
        <v>5743400</v>
      </c>
    </row>
    <row r="39" spans="1:8" ht="18.75">
      <c r="A39" s="35"/>
      <c r="B39" s="36" t="s">
        <v>71</v>
      </c>
      <c r="C39" s="37" t="s">
        <v>40</v>
      </c>
      <c r="D39" s="37" t="s">
        <v>24</v>
      </c>
      <c r="E39" s="37"/>
      <c r="F39" s="37"/>
      <c r="G39" s="38">
        <f>'приложение 11'!I412+'приложение 11'!I555+'приложение 11'!I193</f>
        <v>191011000</v>
      </c>
      <c r="H39" s="38">
        <f>'приложение 11'!P412+'приложение 11'!P555+'приложение 11'!P193</f>
        <v>197064900</v>
      </c>
    </row>
    <row r="40" spans="1:8" ht="18.75">
      <c r="A40" s="35"/>
      <c r="B40" s="36" t="s">
        <v>72</v>
      </c>
      <c r="C40" s="37" t="s">
        <v>40</v>
      </c>
      <c r="D40" s="37" t="s">
        <v>28</v>
      </c>
      <c r="E40" s="37"/>
      <c r="F40" s="37"/>
      <c r="G40" s="38">
        <f>'приложение 11'!I566</f>
        <v>14285600</v>
      </c>
      <c r="H40" s="38">
        <f>'приложение 11'!P566</f>
        <v>14285600</v>
      </c>
    </row>
    <row r="41" spans="1:8" s="42" customFormat="1" ht="18.75">
      <c r="A41" s="29" t="s">
        <v>73</v>
      </c>
      <c r="B41" s="40" t="s">
        <v>74</v>
      </c>
      <c r="C41" s="41" t="s">
        <v>30</v>
      </c>
      <c r="D41" s="41"/>
      <c r="E41" s="41"/>
      <c r="F41" s="41"/>
      <c r="G41" s="34">
        <f>G42+G45+G44+G43</f>
        <v>162197200</v>
      </c>
      <c r="H41" s="34">
        <f>H42+H45+H44+H43</f>
        <v>156838900</v>
      </c>
    </row>
    <row r="42" spans="1:8" ht="18.75">
      <c r="A42" s="35"/>
      <c r="B42" s="36" t="s">
        <v>75</v>
      </c>
      <c r="C42" s="37" t="s">
        <v>30</v>
      </c>
      <c r="D42" s="37" t="s">
        <v>17</v>
      </c>
      <c r="E42" s="37"/>
      <c r="F42" s="37"/>
      <c r="G42" s="38">
        <f>'приложение 11'!I476</f>
        <v>2449500</v>
      </c>
      <c r="H42" s="38">
        <f>'приложение 11'!P476</f>
        <v>2356300</v>
      </c>
    </row>
    <row r="43" spans="1:8" ht="18.75">
      <c r="A43" s="35"/>
      <c r="B43" s="39" t="s">
        <v>76</v>
      </c>
      <c r="C43" s="37" t="s">
        <v>30</v>
      </c>
      <c r="D43" s="37" t="s">
        <v>19</v>
      </c>
      <c r="E43" s="37"/>
      <c r="F43" s="37"/>
      <c r="G43" s="38">
        <f>'приложение 11'!I483</f>
        <v>30800</v>
      </c>
      <c r="H43" s="38">
        <f>'приложение 11'!P483</f>
        <v>32100</v>
      </c>
    </row>
    <row r="44" spans="1:8" ht="18.75">
      <c r="A44" s="35"/>
      <c r="B44" s="45" t="s">
        <v>77</v>
      </c>
      <c r="C44" s="37" t="s">
        <v>30</v>
      </c>
      <c r="D44" s="37" t="s">
        <v>21</v>
      </c>
      <c r="E44" s="37"/>
      <c r="F44" s="37"/>
      <c r="G44" s="38">
        <f>'приложение 11'!I488</f>
        <v>156672000</v>
      </c>
      <c r="H44" s="38">
        <f>'приложение 11'!P488</f>
        <v>151521400</v>
      </c>
    </row>
    <row r="45" spans="1:8" ht="37.5">
      <c r="A45" s="35"/>
      <c r="B45" s="36" t="s">
        <v>78</v>
      </c>
      <c r="C45" s="37" t="s">
        <v>30</v>
      </c>
      <c r="D45" s="37" t="s">
        <v>26</v>
      </c>
      <c r="E45" s="37" t="s">
        <v>79</v>
      </c>
      <c r="F45" s="37"/>
      <c r="G45" s="38">
        <f>'приложение 11'!I498</f>
        <v>3044900</v>
      </c>
      <c r="H45" s="38">
        <f>'приложение 11'!P498</f>
        <v>2929100</v>
      </c>
    </row>
    <row r="46" spans="1:8" s="42" customFormat="1" ht="56.25">
      <c r="A46" s="29" t="s">
        <v>80</v>
      </c>
      <c r="B46" s="46" t="s">
        <v>81</v>
      </c>
      <c r="C46" s="41" t="s">
        <v>42</v>
      </c>
      <c r="D46" s="41" t="s">
        <v>82</v>
      </c>
      <c r="E46" s="41"/>
      <c r="F46" s="41"/>
      <c r="G46" s="34">
        <f>G47</f>
        <v>20000000</v>
      </c>
      <c r="H46" s="34">
        <f>H47</f>
        <v>20000000</v>
      </c>
    </row>
    <row r="47" spans="1:8" ht="56.25">
      <c r="A47" s="29"/>
      <c r="B47" s="47" t="s">
        <v>83</v>
      </c>
      <c r="C47" s="37" t="s">
        <v>42</v>
      </c>
      <c r="D47" s="37" t="s">
        <v>17</v>
      </c>
      <c r="E47" s="41"/>
      <c r="F47" s="41"/>
      <c r="G47" s="38">
        <f>'приложение 11'!I221</f>
        <v>20000000</v>
      </c>
      <c r="H47" s="38">
        <f>'приложение 11'!P221</f>
        <v>20000000</v>
      </c>
    </row>
    <row r="48" spans="1:8" ht="18.75">
      <c r="A48" s="29"/>
      <c r="B48" s="47" t="s">
        <v>84</v>
      </c>
      <c r="C48" s="37"/>
      <c r="D48" s="37"/>
      <c r="E48" s="41"/>
      <c r="F48" s="41"/>
      <c r="G48" s="38">
        <f>'приложение 11'!I226</f>
        <v>42000000</v>
      </c>
      <c r="H48" s="38">
        <f>'приложение 11'!P226</f>
        <v>84000000</v>
      </c>
    </row>
    <row r="49" spans="1:7" ht="18.75">
      <c r="A49" s="29"/>
      <c r="B49" s="48"/>
      <c r="C49" s="37"/>
      <c r="D49" s="37"/>
      <c r="E49" s="41"/>
      <c r="F49" s="41"/>
      <c r="G49" s="38"/>
    </row>
    <row r="50" spans="1:7" ht="19.350000000000001" customHeight="1">
      <c r="A50" s="49"/>
      <c r="B50" s="7"/>
      <c r="C50" s="7"/>
      <c r="D50" s="37"/>
      <c r="E50" s="41"/>
      <c r="F50" s="41"/>
    </row>
    <row r="51" spans="1:7" ht="18.75">
      <c r="B51" s="15" t="s">
        <v>85</v>
      </c>
      <c r="C51" s="36"/>
    </row>
    <row r="52" spans="1:7" ht="19.350000000000001" customHeight="1">
      <c r="B52" s="6" t="s">
        <v>86</v>
      </c>
      <c r="C52" s="6"/>
    </row>
    <row r="53" spans="1:7" ht="19.350000000000001" customHeight="1">
      <c r="B53" s="6" t="s">
        <v>87</v>
      </c>
      <c r="C53" s="6"/>
      <c r="G53" s="20"/>
    </row>
    <row r="54" spans="1:7" ht="18.75">
      <c r="B54" s="50" t="s">
        <v>88</v>
      </c>
      <c r="G54" s="20" t="s">
        <v>89</v>
      </c>
    </row>
    <row r="103" ht="47.25" customHeight="1"/>
    <row r="142" ht="70.5" customHeight="1"/>
  </sheetData>
  <mergeCells count="12">
    <mergeCell ref="B50:C50"/>
    <mergeCell ref="B52:C52"/>
    <mergeCell ref="B53:C53"/>
    <mergeCell ref="C1:G1"/>
    <mergeCell ref="C2:H2"/>
    <mergeCell ref="B3:H3"/>
    <mergeCell ref="D4:G4"/>
    <mergeCell ref="A5:A6"/>
    <mergeCell ref="B5:B6"/>
    <mergeCell ref="C5:F5"/>
    <mergeCell ref="G5:G6"/>
    <mergeCell ref="H5:H6"/>
  </mergeCells>
  <pageMargins left="0.78749999999999998" right="0.196527777777778" top="0.78749999999999998" bottom="0.44722222222222202" header="0.51180555555555496" footer="0.51180555555555496"/>
  <pageSetup paperSize="9" scale="74" firstPageNumber="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K562"/>
  <sheetViews>
    <sheetView view="pageBreakPreview" zoomScale="65" zoomScaleNormal="60" zoomScalePageLayoutView="65" workbookViewId="0">
      <selection activeCell="C3" sqref="C3:F3"/>
    </sheetView>
  </sheetViews>
  <sheetFormatPr defaultRowHeight="18.75"/>
  <cols>
    <col min="1" max="1" width="4.42578125" style="51" customWidth="1"/>
    <col min="2" max="2" width="58.140625" style="43" customWidth="1"/>
    <col min="3" max="3" width="16.85546875" style="52" customWidth="1"/>
    <col min="4" max="4" width="11.140625" style="53" customWidth="1"/>
    <col min="5" max="5" width="20.7109375" style="54" customWidth="1"/>
    <col min="6" max="6" width="19.7109375" style="55" customWidth="1"/>
    <col min="7" max="7" width="0.42578125" style="56" customWidth="1"/>
    <col min="8" max="8" width="10.140625" style="56" customWidth="1"/>
    <col min="9" max="9" width="11.140625" style="56" customWidth="1"/>
    <col min="10" max="1025" width="7.28515625" style="56" customWidth="1"/>
  </cols>
  <sheetData>
    <row r="1" spans="1:7">
      <c r="A1" s="57"/>
      <c r="C1" s="58"/>
      <c r="D1" s="59"/>
      <c r="E1" s="60"/>
    </row>
    <row r="2" spans="1:7" ht="27.95" customHeight="1">
      <c r="A2" s="57"/>
      <c r="C2" s="5" t="s">
        <v>90</v>
      </c>
      <c r="D2" s="5"/>
      <c r="E2" s="5"/>
    </row>
    <row r="3" spans="1:7" ht="64.5" customHeight="1">
      <c r="A3" s="57"/>
      <c r="C3" s="13" t="s">
        <v>354</v>
      </c>
      <c r="D3" s="13"/>
      <c r="E3" s="13"/>
      <c r="F3" s="13"/>
      <c r="G3" s="61"/>
    </row>
    <row r="4" spans="1:7" ht="57.2" customHeight="1">
      <c r="A4" s="43"/>
      <c r="B4" s="4" t="s">
        <v>91</v>
      </c>
      <c r="C4" s="4"/>
      <c r="D4" s="4"/>
      <c r="E4" s="4"/>
      <c r="F4" s="4"/>
    </row>
    <row r="5" spans="1:7" ht="19.350000000000001" customHeight="1">
      <c r="A5" s="43"/>
      <c r="C5" s="58"/>
      <c r="D5" s="59"/>
      <c r="E5" s="60"/>
      <c r="F5" s="3" t="s">
        <v>2</v>
      </c>
      <c r="G5" s="3"/>
    </row>
    <row r="6" spans="1:7">
      <c r="A6" s="62"/>
      <c r="B6" s="62" t="s">
        <v>4</v>
      </c>
      <c r="C6" s="63" t="s">
        <v>92</v>
      </c>
      <c r="D6" s="64" t="s">
        <v>93</v>
      </c>
      <c r="E6" s="64" t="s">
        <v>6</v>
      </c>
      <c r="F6" s="64" t="s">
        <v>7</v>
      </c>
    </row>
    <row r="7" spans="1:7">
      <c r="A7" s="65">
        <v>1</v>
      </c>
      <c r="B7" s="62">
        <v>2</v>
      </c>
      <c r="C7" s="63" t="s">
        <v>94</v>
      </c>
      <c r="D7" s="66" t="s">
        <v>95</v>
      </c>
      <c r="E7" s="65">
        <v>5</v>
      </c>
      <c r="F7" s="65">
        <v>6</v>
      </c>
    </row>
    <row r="8" spans="1:7" s="71" customFormat="1">
      <c r="A8" s="67"/>
      <c r="B8" s="67" t="s">
        <v>96</v>
      </c>
      <c r="C8" s="68"/>
      <c r="D8" s="69"/>
      <c r="E8" s="70">
        <f>E9+E53+E57+E99+E104+E116+E131+E199+E214+E237+E241+E306+E274+E335+E233+E258+E270+E282+E254+E266+E290+E208+E229+E123+E127+E286</f>
        <v>4360965200</v>
      </c>
      <c r="F8" s="70">
        <f>F9+F53+F57+F99+F104+F116+F131+F199+F214+F237+F241+F306+F274+F335+F233+F258+F270+F282+F254+F266+F290+F208+F229+F123+F127+F286</f>
        <v>4322907500</v>
      </c>
    </row>
    <row r="9" spans="1:7" s="71" customFormat="1" ht="56.25">
      <c r="A9" s="67" t="s">
        <v>15</v>
      </c>
      <c r="B9" s="67" t="s">
        <v>97</v>
      </c>
      <c r="C9" s="72">
        <v>5000000000</v>
      </c>
      <c r="D9" s="73"/>
      <c r="E9" s="74">
        <f>E10+E15+E43+E47+E50</f>
        <v>185949100</v>
      </c>
      <c r="F9" s="74">
        <f>F10+F15+F43+F47+F50</f>
        <v>190374500</v>
      </c>
    </row>
    <row r="10" spans="1:7" ht="56.25">
      <c r="A10" s="43"/>
      <c r="B10" s="43" t="s">
        <v>98</v>
      </c>
      <c r="C10" s="58">
        <v>5010000000</v>
      </c>
      <c r="D10" s="75"/>
      <c r="E10" s="76">
        <f>E11+E13</f>
        <v>2423800</v>
      </c>
      <c r="F10" s="76">
        <f>F11+F13</f>
        <v>2341200</v>
      </c>
    </row>
    <row r="11" spans="1:7" ht="37.5">
      <c r="A11" s="43"/>
      <c r="B11" s="77" t="s">
        <v>99</v>
      </c>
      <c r="C11" s="58">
        <v>5010000190</v>
      </c>
      <c r="D11" s="75"/>
      <c r="E11" s="76">
        <f>E12</f>
        <v>2171800</v>
      </c>
      <c r="F11" s="76">
        <f>F12</f>
        <v>2089200</v>
      </c>
    </row>
    <row r="12" spans="1:7" ht="112.5">
      <c r="A12" s="43"/>
      <c r="B12" s="43" t="s">
        <v>100</v>
      </c>
      <c r="C12" s="58">
        <v>5010000190</v>
      </c>
      <c r="D12" s="75" t="s">
        <v>101</v>
      </c>
      <c r="E12" s="76">
        <f>'приложение 11'!I31</f>
        <v>2171800</v>
      </c>
      <c r="F12" s="76">
        <f>'приложение 11'!P31</f>
        <v>2089200</v>
      </c>
    </row>
    <row r="13" spans="1:7" ht="225">
      <c r="A13" s="43"/>
      <c r="B13" s="43" t="s">
        <v>102</v>
      </c>
      <c r="C13" s="58">
        <v>5010060070</v>
      </c>
      <c r="D13" s="75"/>
      <c r="E13" s="76">
        <f>E14</f>
        <v>252000</v>
      </c>
      <c r="F13" s="76">
        <f>F14</f>
        <v>252000</v>
      </c>
    </row>
    <row r="14" spans="1:7" ht="56.25">
      <c r="A14" s="43"/>
      <c r="B14" s="43" t="s">
        <v>103</v>
      </c>
      <c r="C14" s="58">
        <v>5010060070</v>
      </c>
      <c r="D14" s="75" t="s">
        <v>104</v>
      </c>
      <c r="E14" s="76">
        <f>'приложение 11'!I118</f>
        <v>252000</v>
      </c>
      <c r="F14" s="76">
        <f>'приложение 11'!P118</f>
        <v>252000</v>
      </c>
    </row>
    <row r="15" spans="1:7" ht="37.5">
      <c r="A15" s="43"/>
      <c r="B15" s="43" t="s">
        <v>105</v>
      </c>
      <c r="C15" s="58">
        <v>5020000000</v>
      </c>
      <c r="D15" s="75"/>
      <c r="E15" s="76">
        <f>E16+E20+E23+E26+E34+E30+E38+E41</f>
        <v>155884800</v>
      </c>
      <c r="F15" s="76">
        <f>F16+F20+F23+F26+F34+F30+F38+F41</f>
        <v>162149900</v>
      </c>
    </row>
    <row r="16" spans="1:7" ht="37.5">
      <c r="A16" s="43"/>
      <c r="B16" s="77" t="s">
        <v>99</v>
      </c>
      <c r="C16" s="58">
        <v>5020000190</v>
      </c>
      <c r="D16" s="75"/>
      <c r="E16" s="76">
        <f>E17+E18+E19</f>
        <v>132332000</v>
      </c>
      <c r="F16" s="76">
        <f>F17+F18+F19</f>
        <v>138597100</v>
      </c>
    </row>
    <row r="17" spans="1:6" ht="112.5">
      <c r="A17" s="43"/>
      <c r="B17" s="43" t="s">
        <v>100</v>
      </c>
      <c r="C17" s="58">
        <v>5020000190</v>
      </c>
      <c r="D17" s="75" t="s">
        <v>101</v>
      </c>
      <c r="E17" s="76">
        <f>'приложение 11'!I36+'приложение 11'!I213+'приложение 11'!I255+'приложение 11'!I273+'приложение 11'!I377+'приложение 11'!I452+'приложение 11'!I502+'приложение 11'!I545</f>
        <v>132316300</v>
      </c>
      <c r="F17" s="76">
        <f>'приложение 11'!P36+'приложение 11'!P213+'приложение 11'!P255+'приложение 11'!P273+'приложение 11'!P377+'приложение 11'!P452+'приложение 11'!P502+'приложение 11'!P545</f>
        <v>138582000</v>
      </c>
    </row>
    <row r="18" spans="1:6" ht="56.25" hidden="1">
      <c r="A18" s="43"/>
      <c r="B18" s="43" t="s">
        <v>103</v>
      </c>
      <c r="C18" s="58">
        <v>5020000190</v>
      </c>
      <c r="D18" s="75" t="s">
        <v>104</v>
      </c>
      <c r="E18" s="76">
        <f>'приложение 11'!I274+'приложение 11'!I378</f>
        <v>0</v>
      </c>
      <c r="F18" s="76">
        <f>'приложение 11'!P274+'приложение 11'!P378</f>
        <v>0</v>
      </c>
    </row>
    <row r="19" spans="1:6">
      <c r="A19" s="43"/>
      <c r="B19" s="43" t="s">
        <v>106</v>
      </c>
      <c r="C19" s="58">
        <v>5020000190</v>
      </c>
      <c r="D19" s="75" t="s">
        <v>107</v>
      </c>
      <c r="E19" s="76">
        <f>'приложение 11'!I37+'приложение 11'!I214+'приложение 11'!I256+'приложение 11'!I275+'приложение 11'!I379+'приложение 11'!I453+'приложение 11'!I503+'приложение 11'!I546</f>
        <v>15700</v>
      </c>
      <c r="F19" s="76">
        <f>'приложение 11'!P37+'приложение 11'!P214+'приложение 11'!P256+'приложение 11'!P275+'приложение 11'!P379+'приложение 11'!P453+'приложение 11'!P503+'приложение 11'!P546</f>
        <v>15100</v>
      </c>
    </row>
    <row r="20" spans="1:6" ht="206.25">
      <c r="A20" s="43"/>
      <c r="B20" s="43" t="s">
        <v>108</v>
      </c>
      <c r="C20" s="58">
        <v>5020060870</v>
      </c>
      <c r="D20" s="75"/>
      <c r="E20" s="76">
        <f>E21+E22</f>
        <v>979700</v>
      </c>
      <c r="F20" s="76">
        <f>F21+F22</f>
        <v>979700</v>
      </c>
    </row>
    <row r="21" spans="1:6" ht="112.5">
      <c r="A21" s="43"/>
      <c r="B21" s="43" t="s">
        <v>100</v>
      </c>
      <c r="C21" s="58">
        <v>5020060870</v>
      </c>
      <c r="D21" s="75" t="s">
        <v>101</v>
      </c>
      <c r="E21" s="76">
        <f>'приложение 11'!I39</f>
        <v>979700</v>
      </c>
      <c r="F21" s="76">
        <f>'приложение 11'!P39</f>
        <v>979700</v>
      </c>
    </row>
    <row r="22" spans="1:6" ht="56.25" hidden="1">
      <c r="A22" s="43"/>
      <c r="B22" s="43" t="s">
        <v>103</v>
      </c>
      <c r="C22" s="58">
        <v>5020060870</v>
      </c>
      <c r="D22" s="75" t="s">
        <v>104</v>
      </c>
      <c r="E22" s="76">
        <f>'приложение 11'!I40</f>
        <v>0</v>
      </c>
      <c r="F22" s="76">
        <f>'приложение 11'!P40</f>
        <v>0</v>
      </c>
    </row>
    <row r="23" spans="1:6" ht="75">
      <c r="A23" s="43"/>
      <c r="B23" s="78" t="s">
        <v>109</v>
      </c>
      <c r="C23" s="58">
        <v>5020060910</v>
      </c>
      <c r="D23" s="79"/>
      <c r="E23" s="76">
        <f>E24+E25</f>
        <v>1953400</v>
      </c>
      <c r="F23" s="76">
        <f>F24+F25</f>
        <v>1953400</v>
      </c>
    </row>
    <row r="24" spans="1:6" ht="112.5">
      <c r="A24" s="43"/>
      <c r="B24" s="43" t="s">
        <v>100</v>
      </c>
      <c r="C24" s="58">
        <v>5020060910</v>
      </c>
      <c r="D24" s="75" t="s">
        <v>101</v>
      </c>
      <c r="E24" s="76">
        <f>'приложение 11'!I258</f>
        <v>1953400</v>
      </c>
      <c r="F24" s="76">
        <f>'приложение 11'!P258</f>
        <v>1953400</v>
      </c>
    </row>
    <row r="25" spans="1:6" ht="56.25" hidden="1">
      <c r="A25" s="43"/>
      <c r="B25" s="43" t="s">
        <v>103</v>
      </c>
      <c r="C25" s="58">
        <v>5020060910</v>
      </c>
      <c r="D25" s="75" t="s">
        <v>104</v>
      </c>
      <c r="E25" s="76">
        <f>'приложение 11'!I259</f>
        <v>0</v>
      </c>
      <c r="F25" s="76">
        <f>'приложение 11'!P259</f>
        <v>0</v>
      </c>
    </row>
    <row r="26" spans="1:6" ht="281.25">
      <c r="A26" s="43"/>
      <c r="B26" s="43" t="s">
        <v>110</v>
      </c>
      <c r="C26" s="58">
        <v>5020069170</v>
      </c>
      <c r="D26" s="80"/>
      <c r="E26" s="76">
        <f>E27+E28+E29</f>
        <v>1314600</v>
      </c>
      <c r="F26" s="76">
        <f>F27+F28+F29</f>
        <v>1314600</v>
      </c>
    </row>
    <row r="27" spans="1:6" ht="93.75">
      <c r="A27" s="43"/>
      <c r="B27" s="43" t="s">
        <v>111</v>
      </c>
      <c r="C27" s="58">
        <v>5020069170</v>
      </c>
      <c r="D27" s="80">
        <v>100</v>
      </c>
      <c r="E27" s="76">
        <f>'приложение 11'!I570</f>
        <v>1314600</v>
      </c>
      <c r="F27" s="76">
        <f>'приложение 11'!P570</f>
        <v>1314600</v>
      </c>
    </row>
    <row r="28" spans="1:6" ht="56.25" hidden="1">
      <c r="A28" s="43"/>
      <c r="B28" s="43" t="s">
        <v>103</v>
      </c>
      <c r="C28" s="58">
        <v>5020069170</v>
      </c>
      <c r="D28" s="75" t="s">
        <v>104</v>
      </c>
      <c r="E28" s="76">
        <f>'приложение 11'!I571</f>
        <v>0</v>
      </c>
      <c r="F28" s="76">
        <f>'приложение 11'!P571</f>
        <v>0</v>
      </c>
    </row>
    <row r="29" spans="1:6" hidden="1">
      <c r="A29" s="43"/>
      <c r="B29" s="43" t="s">
        <v>106</v>
      </c>
      <c r="C29" s="58">
        <v>5020069170</v>
      </c>
      <c r="D29" s="75" t="s">
        <v>107</v>
      </c>
      <c r="E29" s="76">
        <f>'приложение 11'!I572</f>
        <v>0</v>
      </c>
      <c r="F29" s="76">
        <f>'приложение 11'!P572</f>
        <v>0</v>
      </c>
    </row>
    <row r="30" spans="1:6" ht="112.5">
      <c r="A30" s="43"/>
      <c r="B30" s="43" t="s">
        <v>112</v>
      </c>
      <c r="C30" s="58">
        <v>5020069180</v>
      </c>
      <c r="D30" s="79"/>
      <c r="E30" s="76">
        <f>E31+E32+E33</f>
        <v>979900</v>
      </c>
      <c r="F30" s="76">
        <f>F31+F32+F33</f>
        <v>979900</v>
      </c>
    </row>
    <row r="31" spans="1:6" ht="93.75">
      <c r="A31" s="43"/>
      <c r="B31" s="43" t="s">
        <v>111</v>
      </c>
      <c r="C31" s="58">
        <v>5020069180</v>
      </c>
      <c r="D31" s="79">
        <v>100</v>
      </c>
      <c r="E31" s="76">
        <f>'приложение 11'!I574</f>
        <v>979900</v>
      </c>
      <c r="F31" s="76">
        <f>'приложение 11'!P574</f>
        <v>979900</v>
      </c>
    </row>
    <row r="32" spans="1:6" ht="56.25" hidden="1">
      <c r="A32" s="43"/>
      <c r="B32" s="43" t="s">
        <v>103</v>
      </c>
      <c r="C32" s="58">
        <v>5020069180</v>
      </c>
      <c r="D32" s="79">
        <v>200</v>
      </c>
      <c r="E32" s="76">
        <f>'приложение 11'!I575</f>
        <v>0</v>
      </c>
      <c r="F32" s="76">
        <f>'приложение 11'!P575</f>
        <v>0</v>
      </c>
    </row>
    <row r="33" spans="1:6" hidden="1">
      <c r="A33" s="43"/>
      <c r="B33" s="43" t="s">
        <v>106</v>
      </c>
      <c r="C33" s="58">
        <v>5020069180</v>
      </c>
      <c r="D33" s="79">
        <v>800</v>
      </c>
      <c r="E33" s="76">
        <f>'приложение 11'!I576</f>
        <v>0</v>
      </c>
      <c r="F33" s="76">
        <f>'приложение 11'!P576</f>
        <v>0</v>
      </c>
    </row>
    <row r="34" spans="1:6" ht="75">
      <c r="A34" s="43"/>
      <c r="B34" s="43" t="s">
        <v>113</v>
      </c>
      <c r="C34" s="58">
        <v>5020069190</v>
      </c>
      <c r="D34" s="79"/>
      <c r="E34" s="76">
        <f>E35+E36+E37</f>
        <v>11991100</v>
      </c>
      <c r="F34" s="76">
        <f>F35+F36+F37</f>
        <v>11991100</v>
      </c>
    </row>
    <row r="35" spans="1:6" ht="93.75">
      <c r="A35" s="43"/>
      <c r="B35" s="43" t="s">
        <v>111</v>
      </c>
      <c r="C35" s="58">
        <v>5020069190</v>
      </c>
      <c r="D35" s="79">
        <v>100</v>
      </c>
      <c r="E35" s="76">
        <f>'приложение 11'!I578</f>
        <v>11290600</v>
      </c>
      <c r="F35" s="76">
        <f>'приложение 11'!P578</f>
        <v>11290600</v>
      </c>
    </row>
    <row r="36" spans="1:6" ht="56.25">
      <c r="A36" s="43"/>
      <c r="B36" s="43" t="s">
        <v>103</v>
      </c>
      <c r="C36" s="58">
        <v>5020069190</v>
      </c>
      <c r="D36" s="79">
        <v>200</v>
      </c>
      <c r="E36" s="76">
        <f>'приложение 11'!I579</f>
        <v>700000</v>
      </c>
      <c r="F36" s="76">
        <f>'приложение 11'!P579</f>
        <v>700000</v>
      </c>
    </row>
    <row r="37" spans="1:6">
      <c r="A37" s="43"/>
      <c r="B37" s="43" t="s">
        <v>106</v>
      </c>
      <c r="C37" s="58">
        <v>5020069190</v>
      </c>
      <c r="D37" s="79">
        <v>800</v>
      </c>
      <c r="E37" s="76">
        <f>'приложение 11'!I580</f>
        <v>500</v>
      </c>
      <c r="F37" s="76">
        <f>'приложение 11'!P580</f>
        <v>500</v>
      </c>
    </row>
    <row r="38" spans="1:6" ht="75">
      <c r="A38" s="43"/>
      <c r="B38" s="43" t="s">
        <v>114</v>
      </c>
      <c r="C38" s="58">
        <v>5020069200</v>
      </c>
      <c r="D38" s="75"/>
      <c r="E38" s="76">
        <f>E39+E40</f>
        <v>5354400</v>
      </c>
      <c r="F38" s="76">
        <f>F39+F40</f>
        <v>5354400</v>
      </c>
    </row>
    <row r="39" spans="1:6" ht="112.5">
      <c r="A39" s="43"/>
      <c r="B39" s="43" t="s">
        <v>100</v>
      </c>
      <c r="C39" s="58">
        <v>5020069200</v>
      </c>
      <c r="D39" s="75" t="s">
        <v>101</v>
      </c>
      <c r="E39" s="76">
        <f>'приложение 11'!I42</f>
        <v>5254400</v>
      </c>
      <c r="F39" s="76">
        <f>'приложение 11'!P42</f>
        <v>5254400</v>
      </c>
    </row>
    <row r="40" spans="1:6" ht="56.25">
      <c r="A40" s="43"/>
      <c r="B40" s="43" t="s">
        <v>103</v>
      </c>
      <c r="C40" s="58">
        <v>5020069200</v>
      </c>
      <c r="D40" s="75" t="s">
        <v>104</v>
      </c>
      <c r="E40" s="76">
        <f>'приложение 11'!I43</f>
        <v>100000</v>
      </c>
      <c r="F40" s="76">
        <f>'приложение 11'!P43</f>
        <v>100000</v>
      </c>
    </row>
    <row r="41" spans="1:6" ht="243.75">
      <c r="A41" s="43"/>
      <c r="B41" s="39" t="s">
        <v>115</v>
      </c>
      <c r="C41" s="81">
        <v>5020069210</v>
      </c>
      <c r="D41" s="82"/>
      <c r="E41" s="76">
        <f>E42</f>
        <v>979700</v>
      </c>
      <c r="F41" s="76">
        <f>F42</f>
        <v>979700</v>
      </c>
    </row>
    <row r="42" spans="1:6" ht="112.5">
      <c r="A42" s="43"/>
      <c r="B42" s="39" t="s">
        <v>100</v>
      </c>
      <c r="C42" s="81">
        <v>5020069210</v>
      </c>
      <c r="D42" s="82" t="s">
        <v>101</v>
      </c>
      <c r="E42" s="76">
        <f>'приложение 11'!I45</f>
        <v>979700</v>
      </c>
      <c r="F42" s="76">
        <f>'приложение 11'!P45</f>
        <v>979700</v>
      </c>
    </row>
    <row r="43" spans="1:6" ht="37.5">
      <c r="A43" s="43"/>
      <c r="B43" s="43" t="s">
        <v>116</v>
      </c>
      <c r="C43" s="58">
        <v>5030000000</v>
      </c>
      <c r="D43" s="75"/>
      <c r="E43" s="76">
        <f>E44</f>
        <v>21140500</v>
      </c>
      <c r="F43" s="76">
        <f>F44</f>
        <v>19383400</v>
      </c>
    </row>
    <row r="44" spans="1:6" ht="56.25">
      <c r="A44" s="43"/>
      <c r="B44" s="43" t="s">
        <v>117</v>
      </c>
      <c r="C44" s="58">
        <v>5030010030</v>
      </c>
      <c r="D44" s="75"/>
      <c r="E44" s="76">
        <f>E45+E46</f>
        <v>21140500</v>
      </c>
      <c r="F44" s="76">
        <f>F45+F46</f>
        <v>19383400</v>
      </c>
    </row>
    <row r="45" spans="1:6" ht="56.25">
      <c r="A45" s="43"/>
      <c r="B45" s="43" t="s">
        <v>103</v>
      </c>
      <c r="C45" s="58">
        <v>5030010030</v>
      </c>
      <c r="D45" s="75" t="s">
        <v>104</v>
      </c>
      <c r="E45" s="76">
        <f>'приложение 11'!I24+'приложение 11'!I242+'приложение 11'!I249+'приложение 11'!I278+'приложение 11'!I510+'приложение 11'!I294+'приложение 11'!I219+'приложение 11'!I423+'приложение 11'!I474+'приложение 11'!I59</f>
        <v>21125500</v>
      </c>
      <c r="F45" s="76">
        <f>'приложение 11'!P24+'приложение 11'!P242+'приложение 11'!P249+'приложение 11'!P278+'приложение 11'!P510+'приложение 11'!P294+'приложение 11'!P219+'приложение 11'!P423+'приложение 11'!P474+'приложение 11'!P59</f>
        <v>19368400</v>
      </c>
    </row>
    <row r="46" spans="1:6">
      <c r="A46" s="43"/>
      <c r="B46" s="43" t="s">
        <v>106</v>
      </c>
      <c r="C46" s="58">
        <v>5030010030</v>
      </c>
      <c r="D46" s="75" t="s">
        <v>107</v>
      </c>
      <c r="E46" s="76">
        <f>'приложение 11'!I295</f>
        <v>15000</v>
      </c>
      <c r="F46" s="76">
        <f>'приложение 11'!P295</f>
        <v>15000</v>
      </c>
    </row>
    <row r="47" spans="1:6" ht="37.5">
      <c r="A47" s="43"/>
      <c r="B47" s="39" t="s">
        <v>118</v>
      </c>
      <c r="C47" s="81">
        <v>5040000000</v>
      </c>
      <c r="D47" s="82"/>
      <c r="E47" s="76">
        <f>E48</f>
        <v>1500000</v>
      </c>
      <c r="F47" s="76">
        <f>F48</f>
        <v>1500000</v>
      </c>
    </row>
    <row r="48" spans="1:6" ht="37.5">
      <c r="A48" s="43"/>
      <c r="B48" s="39" t="s">
        <v>119</v>
      </c>
      <c r="C48" s="81">
        <v>5040010560</v>
      </c>
      <c r="D48" s="82"/>
      <c r="E48" s="76">
        <f>E49</f>
        <v>1500000</v>
      </c>
      <c r="F48" s="76">
        <f>F49</f>
        <v>1500000</v>
      </c>
    </row>
    <row r="49" spans="1:6" ht="56.25">
      <c r="A49" s="43"/>
      <c r="B49" s="39" t="s">
        <v>103</v>
      </c>
      <c r="C49" s="81">
        <v>5040010560</v>
      </c>
      <c r="D49" s="82" t="s">
        <v>104</v>
      </c>
      <c r="E49" s="76">
        <f>'приложение 11'!I62</f>
        <v>1500000</v>
      </c>
      <c r="F49" s="76">
        <f>'приложение 11'!P62</f>
        <v>1500000</v>
      </c>
    </row>
    <row r="50" spans="1:6" ht="37.5">
      <c r="A50" s="43"/>
      <c r="B50" s="39" t="s">
        <v>120</v>
      </c>
      <c r="C50" s="81">
        <v>5050000000</v>
      </c>
      <c r="D50" s="82"/>
      <c r="E50" s="76">
        <f>E51</f>
        <v>5000000</v>
      </c>
      <c r="F50" s="76">
        <f>F51</f>
        <v>5000000</v>
      </c>
    </row>
    <row r="51" spans="1:6" ht="37.5">
      <c r="A51" s="43"/>
      <c r="B51" s="39" t="s">
        <v>121</v>
      </c>
      <c r="C51" s="81">
        <v>5050010780</v>
      </c>
      <c r="D51" s="82"/>
      <c r="E51" s="76">
        <f>E52</f>
        <v>5000000</v>
      </c>
      <c r="F51" s="76">
        <f>F52</f>
        <v>5000000</v>
      </c>
    </row>
    <row r="52" spans="1:6" ht="56.25">
      <c r="A52" s="43"/>
      <c r="B52" s="39" t="s">
        <v>103</v>
      </c>
      <c r="C52" s="81">
        <v>5050010780</v>
      </c>
      <c r="D52" s="82" t="s">
        <v>104</v>
      </c>
      <c r="E52" s="76">
        <f>'приложение 11'!I65</f>
        <v>5000000</v>
      </c>
      <c r="F52" s="76">
        <f>'приложение 11'!P65</f>
        <v>5000000</v>
      </c>
    </row>
    <row r="53" spans="1:6" s="71" customFormat="1" ht="37.5">
      <c r="A53" s="67" t="s">
        <v>35</v>
      </c>
      <c r="B53" s="67" t="s">
        <v>122</v>
      </c>
      <c r="C53" s="72">
        <v>5100000000</v>
      </c>
      <c r="D53" s="83"/>
      <c r="E53" s="74">
        <f t="shared" ref="E53:F55" si="0">E54</f>
        <v>20000000</v>
      </c>
      <c r="F53" s="74">
        <f t="shared" si="0"/>
        <v>20000000</v>
      </c>
    </row>
    <row r="54" spans="1:6" ht="56.25">
      <c r="A54" s="43"/>
      <c r="B54" s="39" t="s">
        <v>123</v>
      </c>
      <c r="C54" s="81">
        <v>5110000000</v>
      </c>
      <c r="D54" s="82"/>
      <c r="E54" s="76">
        <f t="shared" si="0"/>
        <v>20000000</v>
      </c>
      <c r="F54" s="76">
        <f t="shared" si="0"/>
        <v>20000000</v>
      </c>
    </row>
    <row r="55" spans="1:6" ht="37.5">
      <c r="A55" s="43"/>
      <c r="B55" s="39" t="s">
        <v>124</v>
      </c>
      <c r="C55" s="81" t="s">
        <v>125</v>
      </c>
      <c r="D55" s="82"/>
      <c r="E55" s="76">
        <f t="shared" si="0"/>
        <v>20000000</v>
      </c>
      <c r="F55" s="76">
        <f t="shared" si="0"/>
        <v>20000000</v>
      </c>
    </row>
    <row r="56" spans="1:6">
      <c r="A56" s="43"/>
      <c r="B56" s="39" t="s">
        <v>126</v>
      </c>
      <c r="C56" s="81" t="s">
        <v>125</v>
      </c>
      <c r="D56" s="82" t="s">
        <v>127</v>
      </c>
      <c r="E56" s="76">
        <f>'приложение 11'!I225</f>
        <v>20000000</v>
      </c>
      <c r="F56" s="76">
        <f>'приложение 11'!P225</f>
        <v>20000000</v>
      </c>
    </row>
    <row r="57" spans="1:6" s="71" customFormat="1" ht="37.5">
      <c r="A57" s="67" t="s">
        <v>43</v>
      </c>
      <c r="B57" s="67" t="s">
        <v>128</v>
      </c>
      <c r="C57" s="72">
        <v>5200000000</v>
      </c>
      <c r="D57" s="83"/>
      <c r="E57" s="74">
        <f>E58+E63+E73+E79+E89+E94+E84+E68</f>
        <v>233437800</v>
      </c>
      <c r="F57" s="74">
        <f>F58+F63+F73+F79+F89+F94+F84+F68</f>
        <v>227424000</v>
      </c>
    </row>
    <row r="58" spans="1:6">
      <c r="A58" s="43"/>
      <c r="B58" s="43" t="s">
        <v>129</v>
      </c>
      <c r="C58" s="58">
        <v>5210000000</v>
      </c>
      <c r="D58" s="75"/>
      <c r="E58" s="76">
        <f>E59</f>
        <v>113933900</v>
      </c>
      <c r="F58" s="76">
        <f>F59</f>
        <v>112303100</v>
      </c>
    </row>
    <row r="59" spans="1:6" ht="37.5">
      <c r="A59" s="43"/>
      <c r="B59" s="77" t="s">
        <v>130</v>
      </c>
      <c r="C59" s="58">
        <v>5210000590</v>
      </c>
      <c r="D59" s="75"/>
      <c r="E59" s="76">
        <f>E60+E61+E62</f>
        <v>113933900</v>
      </c>
      <c r="F59" s="76">
        <f>F60+F61+F62</f>
        <v>112303100</v>
      </c>
    </row>
    <row r="60" spans="1:6" ht="112.5">
      <c r="A60" s="43"/>
      <c r="B60" s="43" t="s">
        <v>100</v>
      </c>
      <c r="C60" s="58">
        <v>5210000590</v>
      </c>
      <c r="D60" s="75" t="s">
        <v>101</v>
      </c>
      <c r="E60" s="76">
        <f>'приложение 11'!I185+'приложение 11'!I69</f>
        <v>99078500</v>
      </c>
      <c r="F60" s="76">
        <f>'приложение 11'!P185+'приложение 11'!P69</f>
        <v>97442700</v>
      </c>
    </row>
    <row r="61" spans="1:6" ht="56.25">
      <c r="A61" s="43"/>
      <c r="B61" s="43" t="s">
        <v>103</v>
      </c>
      <c r="C61" s="58">
        <v>5210000590</v>
      </c>
      <c r="D61" s="75" t="s">
        <v>104</v>
      </c>
      <c r="E61" s="76">
        <f>'приложение 11'!I186+'приложение 11'!I70</f>
        <v>14730600</v>
      </c>
      <c r="F61" s="76">
        <f>'приложение 11'!P186+'приложение 11'!P70</f>
        <v>14740300</v>
      </c>
    </row>
    <row r="62" spans="1:6">
      <c r="A62" s="43"/>
      <c r="B62" s="43" t="s">
        <v>106</v>
      </c>
      <c r="C62" s="58">
        <v>5210000590</v>
      </c>
      <c r="D62" s="75" t="s">
        <v>107</v>
      </c>
      <c r="E62" s="76">
        <f>'приложение 11'!I187+'приложение 11'!I71</f>
        <v>124800</v>
      </c>
      <c r="F62" s="76">
        <f>'приложение 11'!P187+'приложение 11'!P71</f>
        <v>120100</v>
      </c>
    </row>
    <row r="63" spans="1:6">
      <c r="A63" s="43"/>
      <c r="B63" s="84" t="s">
        <v>131</v>
      </c>
      <c r="C63" s="58">
        <v>5220000000</v>
      </c>
      <c r="D63" s="75"/>
      <c r="E63" s="76">
        <f>E64</f>
        <v>25470700</v>
      </c>
      <c r="F63" s="76">
        <f>F64</f>
        <v>24210800</v>
      </c>
    </row>
    <row r="64" spans="1:6" ht="37.5">
      <c r="A64" s="43"/>
      <c r="B64" s="77" t="s">
        <v>130</v>
      </c>
      <c r="C64" s="58">
        <v>5220000590</v>
      </c>
      <c r="D64" s="75"/>
      <c r="E64" s="76">
        <f>E65+E66+E67</f>
        <v>25470700</v>
      </c>
      <c r="F64" s="76">
        <f>F65+F66+F67</f>
        <v>24210800</v>
      </c>
    </row>
    <row r="65" spans="1:6" ht="112.5">
      <c r="A65" s="43"/>
      <c r="B65" s="43" t="s">
        <v>100</v>
      </c>
      <c r="C65" s="58">
        <v>5220000590</v>
      </c>
      <c r="D65" s="75" t="s">
        <v>101</v>
      </c>
      <c r="E65" s="76">
        <f>'приложение 11'!I74</f>
        <v>14029500</v>
      </c>
      <c r="F65" s="76">
        <f>'приложение 11'!P74</f>
        <v>13495600</v>
      </c>
    </row>
    <row r="66" spans="1:6" ht="56.25">
      <c r="A66" s="43"/>
      <c r="B66" s="43" t="s">
        <v>103</v>
      </c>
      <c r="C66" s="58">
        <v>5220000590</v>
      </c>
      <c r="D66" s="75" t="s">
        <v>104</v>
      </c>
      <c r="E66" s="76">
        <f>'приложение 11'!I75</f>
        <v>11315700</v>
      </c>
      <c r="F66" s="76">
        <f>'приложение 11'!P75</f>
        <v>10594400</v>
      </c>
    </row>
    <row r="67" spans="1:6">
      <c r="A67" s="43"/>
      <c r="B67" s="43" t="s">
        <v>106</v>
      </c>
      <c r="C67" s="58">
        <v>5220000590</v>
      </c>
      <c r="D67" s="75" t="s">
        <v>107</v>
      </c>
      <c r="E67" s="76">
        <f>'приложение 11'!I76</f>
        <v>125500</v>
      </c>
      <c r="F67" s="76">
        <f>'приложение 11'!P76</f>
        <v>120800</v>
      </c>
    </row>
    <row r="68" spans="1:6">
      <c r="A68" s="43"/>
      <c r="B68" s="39" t="s">
        <v>132</v>
      </c>
      <c r="C68" s="81">
        <v>5230000000</v>
      </c>
      <c r="D68" s="82"/>
      <c r="E68" s="76">
        <f>E69</f>
        <v>5876800</v>
      </c>
      <c r="F68" s="76">
        <f>F69</f>
        <v>5653100</v>
      </c>
    </row>
    <row r="69" spans="1:6" ht="37.5">
      <c r="A69" s="43"/>
      <c r="B69" s="39" t="s">
        <v>130</v>
      </c>
      <c r="C69" s="81">
        <v>5230000590</v>
      </c>
      <c r="D69" s="82"/>
      <c r="E69" s="76">
        <f>E70+E71+E72</f>
        <v>5876800</v>
      </c>
      <c r="F69" s="76">
        <f>F70+F71+F72</f>
        <v>5653100</v>
      </c>
    </row>
    <row r="70" spans="1:6" ht="112.5">
      <c r="A70" s="43"/>
      <c r="B70" s="39" t="s">
        <v>100</v>
      </c>
      <c r="C70" s="81">
        <v>5230000590</v>
      </c>
      <c r="D70" s="82" t="s">
        <v>101</v>
      </c>
      <c r="E70" s="76">
        <f>'приложение 11'!I79</f>
        <v>5311900</v>
      </c>
      <c r="F70" s="76">
        <f>'приложение 11'!P79</f>
        <v>5109600</v>
      </c>
    </row>
    <row r="71" spans="1:6" ht="56.25">
      <c r="A71" s="43"/>
      <c r="B71" s="39" t="s">
        <v>103</v>
      </c>
      <c r="C71" s="81">
        <v>5230000590</v>
      </c>
      <c r="D71" s="82" t="s">
        <v>104</v>
      </c>
      <c r="E71" s="76">
        <f>'приложение 11'!I80</f>
        <v>370900</v>
      </c>
      <c r="F71" s="76">
        <f>'приложение 11'!P80</f>
        <v>356900</v>
      </c>
    </row>
    <row r="72" spans="1:6">
      <c r="A72" s="43"/>
      <c r="B72" s="39" t="s">
        <v>106</v>
      </c>
      <c r="C72" s="81">
        <v>5230000590</v>
      </c>
      <c r="D72" s="82" t="s">
        <v>107</v>
      </c>
      <c r="E72" s="76">
        <f>'приложение 11'!I81</f>
        <v>194000</v>
      </c>
      <c r="F72" s="76">
        <f>'приложение 11'!P81</f>
        <v>186600</v>
      </c>
    </row>
    <row r="73" spans="1:6">
      <c r="A73" s="43"/>
      <c r="B73" s="77" t="s">
        <v>133</v>
      </c>
      <c r="C73" s="58">
        <v>5240000000</v>
      </c>
      <c r="D73" s="75"/>
      <c r="E73" s="76">
        <f>E74</f>
        <v>32524100</v>
      </c>
      <c r="F73" s="76">
        <f>F74</f>
        <v>31742800</v>
      </c>
    </row>
    <row r="74" spans="1:6" ht="37.5">
      <c r="A74" s="43"/>
      <c r="B74" s="77" t="s">
        <v>130</v>
      </c>
      <c r="C74" s="58">
        <v>5240000590</v>
      </c>
      <c r="D74" s="75"/>
      <c r="E74" s="76">
        <f>E75+E76+E78+E77</f>
        <v>32524100</v>
      </c>
      <c r="F74" s="76">
        <f>F75+F76+F78+F77</f>
        <v>31742800</v>
      </c>
    </row>
    <row r="75" spans="1:6" ht="112.5">
      <c r="A75" s="43"/>
      <c r="B75" s="43" t="s">
        <v>100</v>
      </c>
      <c r="C75" s="58">
        <v>5240000590</v>
      </c>
      <c r="D75" s="75" t="s">
        <v>101</v>
      </c>
      <c r="E75" s="76">
        <f>'приложение 11'!I104</f>
        <v>18867600</v>
      </c>
      <c r="F75" s="76">
        <f>'приложение 11'!P104</f>
        <v>18149200</v>
      </c>
    </row>
    <row r="76" spans="1:6" ht="56.25">
      <c r="A76" s="43"/>
      <c r="B76" s="43" t="s">
        <v>103</v>
      </c>
      <c r="C76" s="58">
        <v>5240000590</v>
      </c>
      <c r="D76" s="75" t="s">
        <v>104</v>
      </c>
      <c r="E76" s="76">
        <f>'приложение 11'!I105</f>
        <v>1637400</v>
      </c>
      <c r="F76" s="76">
        <f>'приложение 11'!P105</f>
        <v>1575200</v>
      </c>
    </row>
    <row r="77" spans="1:6">
      <c r="A77" s="43"/>
      <c r="B77" s="43" t="s">
        <v>126</v>
      </c>
      <c r="C77" s="58">
        <v>5240000590</v>
      </c>
      <c r="D77" s="75" t="s">
        <v>127</v>
      </c>
      <c r="E77" s="76">
        <f>'приложение 11'!I106</f>
        <v>12000000</v>
      </c>
      <c r="F77" s="76">
        <f>'приложение 11'!P106</f>
        <v>12000000</v>
      </c>
    </row>
    <row r="78" spans="1:6">
      <c r="A78" s="43"/>
      <c r="B78" s="43" t="s">
        <v>106</v>
      </c>
      <c r="C78" s="58">
        <v>5240000590</v>
      </c>
      <c r="D78" s="75" t="s">
        <v>107</v>
      </c>
      <c r="E78" s="76">
        <f>'приложение 11'!I107</f>
        <v>19100</v>
      </c>
      <c r="F78" s="76">
        <f>'приложение 11'!P107</f>
        <v>18400</v>
      </c>
    </row>
    <row r="79" spans="1:6">
      <c r="A79" s="43"/>
      <c r="B79" s="43" t="s">
        <v>134</v>
      </c>
      <c r="C79" s="58">
        <v>5250000000</v>
      </c>
      <c r="D79" s="79"/>
      <c r="E79" s="76">
        <f>E80</f>
        <v>25693200</v>
      </c>
      <c r="F79" s="76">
        <f>F80</f>
        <v>24714900</v>
      </c>
    </row>
    <row r="80" spans="1:6" ht="37.5">
      <c r="A80" s="43"/>
      <c r="B80" s="43" t="s">
        <v>130</v>
      </c>
      <c r="C80" s="58">
        <v>5250000590</v>
      </c>
      <c r="D80" s="79"/>
      <c r="E80" s="76">
        <f>E81+E82+E83</f>
        <v>25693200</v>
      </c>
      <c r="F80" s="76">
        <f>F81+F82+F83</f>
        <v>24714900</v>
      </c>
    </row>
    <row r="81" spans="1:6" ht="112.5">
      <c r="A81" s="43"/>
      <c r="B81" s="43" t="s">
        <v>100</v>
      </c>
      <c r="C81" s="58">
        <v>5250000590</v>
      </c>
      <c r="D81" s="79">
        <v>100</v>
      </c>
      <c r="E81" s="76">
        <f>'приложение 11'!I383+'приложение 11'!I457</f>
        <v>21827900</v>
      </c>
      <c r="F81" s="76">
        <f>'приложение 11'!P383+'приложение 11'!P457</f>
        <v>20996900</v>
      </c>
    </row>
    <row r="82" spans="1:6" ht="56.25">
      <c r="A82" s="43"/>
      <c r="B82" s="43" t="s">
        <v>103</v>
      </c>
      <c r="C82" s="58">
        <v>5250000590</v>
      </c>
      <c r="D82" s="79">
        <v>200</v>
      </c>
      <c r="E82" s="76">
        <f>'приложение 11'!I384+'приложение 11'!I458</f>
        <v>3843900</v>
      </c>
      <c r="F82" s="76">
        <f>'приложение 11'!P384+'приложение 11'!P458</f>
        <v>3697400</v>
      </c>
    </row>
    <row r="83" spans="1:6">
      <c r="A83" s="43"/>
      <c r="B83" s="43" t="s">
        <v>106</v>
      </c>
      <c r="C83" s="58">
        <v>5250000590</v>
      </c>
      <c r="D83" s="79">
        <v>800</v>
      </c>
      <c r="E83" s="76">
        <f>'приложение 11'!I385+'приложение 11'!I459</f>
        <v>21400</v>
      </c>
      <c r="F83" s="76">
        <f>'приложение 11'!P385+'приложение 11'!P459</f>
        <v>20600</v>
      </c>
    </row>
    <row r="84" spans="1:6">
      <c r="A84" s="43"/>
      <c r="B84" s="43" t="s">
        <v>135</v>
      </c>
      <c r="C84" s="58">
        <v>5260000000</v>
      </c>
      <c r="D84" s="75"/>
      <c r="E84" s="76">
        <f>E85</f>
        <v>14633700</v>
      </c>
      <c r="F84" s="76">
        <f>F85</f>
        <v>14076600</v>
      </c>
    </row>
    <row r="85" spans="1:6" ht="37.5">
      <c r="A85" s="43"/>
      <c r="B85" s="43" t="s">
        <v>130</v>
      </c>
      <c r="C85" s="58">
        <v>5260000590</v>
      </c>
      <c r="D85" s="75"/>
      <c r="E85" s="76">
        <f>E86+E87+E88</f>
        <v>14633700</v>
      </c>
      <c r="F85" s="76">
        <f>F86+F87+F88</f>
        <v>14076600</v>
      </c>
    </row>
    <row r="86" spans="1:6" ht="112.5">
      <c r="A86" s="43"/>
      <c r="B86" s="43" t="s">
        <v>100</v>
      </c>
      <c r="C86" s="58">
        <v>5260000590</v>
      </c>
      <c r="D86" s="75" t="s">
        <v>101</v>
      </c>
      <c r="E86" s="76">
        <f>'приложение 11'!I84</f>
        <v>12609300</v>
      </c>
      <c r="F86" s="76">
        <f>'приложение 11'!P84</f>
        <v>12129200</v>
      </c>
    </row>
    <row r="87" spans="1:6" ht="56.25">
      <c r="A87" s="43"/>
      <c r="B87" s="43" t="s">
        <v>103</v>
      </c>
      <c r="C87" s="58">
        <v>5260000590</v>
      </c>
      <c r="D87" s="75" t="s">
        <v>104</v>
      </c>
      <c r="E87" s="76">
        <f>'приложение 11'!I85</f>
        <v>1580400</v>
      </c>
      <c r="F87" s="76">
        <f>'приложение 11'!P85</f>
        <v>1520300</v>
      </c>
    </row>
    <row r="88" spans="1:6">
      <c r="A88" s="43"/>
      <c r="B88" s="43" t="s">
        <v>106</v>
      </c>
      <c r="C88" s="58">
        <v>5260000590</v>
      </c>
      <c r="D88" s="75" t="s">
        <v>107</v>
      </c>
      <c r="E88" s="76">
        <f>'приложение 11'!I86</f>
        <v>444000</v>
      </c>
      <c r="F88" s="76">
        <f>'приложение 11'!P86</f>
        <v>427100</v>
      </c>
    </row>
    <row r="89" spans="1:6">
      <c r="A89" s="43"/>
      <c r="B89" s="43" t="s">
        <v>136</v>
      </c>
      <c r="C89" s="58">
        <v>5270000000</v>
      </c>
      <c r="D89" s="79"/>
      <c r="E89" s="76">
        <f>E90</f>
        <v>12093100</v>
      </c>
      <c r="F89" s="76">
        <f>F90</f>
        <v>11632800</v>
      </c>
    </row>
    <row r="90" spans="1:6" ht="37.5">
      <c r="A90" s="43"/>
      <c r="B90" s="43" t="s">
        <v>130</v>
      </c>
      <c r="C90" s="58">
        <v>5270000590</v>
      </c>
      <c r="D90" s="79"/>
      <c r="E90" s="76">
        <f>E91+E92+E93</f>
        <v>12093100</v>
      </c>
      <c r="F90" s="76">
        <f>F91+F92+F93</f>
        <v>11632800</v>
      </c>
    </row>
    <row r="91" spans="1:6" ht="112.5">
      <c r="A91" s="43"/>
      <c r="B91" s="43" t="s">
        <v>100</v>
      </c>
      <c r="C91" s="58">
        <v>5270000590</v>
      </c>
      <c r="D91" s="79">
        <v>100</v>
      </c>
      <c r="E91" s="76">
        <f>'приложение 11'!I516</f>
        <v>10385300</v>
      </c>
      <c r="F91" s="76">
        <f>'приложение 11'!P516</f>
        <v>9989900</v>
      </c>
    </row>
    <row r="92" spans="1:6" ht="56.25">
      <c r="A92" s="43"/>
      <c r="B92" s="43" t="s">
        <v>103</v>
      </c>
      <c r="C92" s="58">
        <v>5270000590</v>
      </c>
      <c r="D92" s="79">
        <v>200</v>
      </c>
      <c r="E92" s="76">
        <f>'приложение 11'!I517</f>
        <v>1704000</v>
      </c>
      <c r="F92" s="76">
        <f>'приложение 11'!P517</f>
        <v>1639200</v>
      </c>
    </row>
    <row r="93" spans="1:6">
      <c r="A93" s="43"/>
      <c r="B93" s="43" t="s">
        <v>106</v>
      </c>
      <c r="C93" s="58">
        <v>5270000590</v>
      </c>
      <c r="D93" s="79">
        <v>800</v>
      </c>
      <c r="E93" s="76">
        <f>'приложение 11'!I518</f>
        <v>3800</v>
      </c>
      <c r="F93" s="76">
        <f>'приложение 11'!P518</f>
        <v>3700</v>
      </c>
    </row>
    <row r="94" spans="1:6" ht="56.25">
      <c r="A94" s="43"/>
      <c r="B94" s="43" t="s">
        <v>137</v>
      </c>
      <c r="C94" s="58">
        <v>5280000000</v>
      </c>
      <c r="D94" s="75"/>
      <c r="E94" s="76">
        <f>E95</f>
        <v>3212300</v>
      </c>
      <c r="F94" s="76">
        <f>F95</f>
        <v>3089900</v>
      </c>
    </row>
    <row r="95" spans="1:6" ht="37.5">
      <c r="A95" s="43"/>
      <c r="B95" s="43" t="s">
        <v>138</v>
      </c>
      <c r="C95" s="58">
        <v>5280000590</v>
      </c>
      <c r="D95" s="75"/>
      <c r="E95" s="76">
        <f>E96+E97+E98</f>
        <v>3212300</v>
      </c>
      <c r="F95" s="76">
        <f>F96+F97+F98</f>
        <v>3089900</v>
      </c>
    </row>
    <row r="96" spans="1:6" ht="112.5">
      <c r="A96" s="43"/>
      <c r="B96" s="43" t="s">
        <v>100</v>
      </c>
      <c r="C96" s="58">
        <v>5280000590</v>
      </c>
      <c r="D96" s="75" t="s">
        <v>101</v>
      </c>
      <c r="E96" s="76">
        <f>'приложение 11'!I521</f>
        <v>3035500</v>
      </c>
      <c r="F96" s="76">
        <f>'приложение 11'!P521</f>
        <v>2919900</v>
      </c>
    </row>
    <row r="97" spans="1:6" ht="56.25">
      <c r="A97" s="43"/>
      <c r="B97" s="43" t="s">
        <v>103</v>
      </c>
      <c r="C97" s="58">
        <v>5280000590</v>
      </c>
      <c r="D97" s="75" t="s">
        <v>104</v>
      </c>
      <c r="E97" s="76">
        <f>'приложение 11'!I522</f>
        <v>176000</v>
      </c>
      <c r="F97" s="76">
        <f>'приложение 11'!P522</f>
        <v>169300</v>
      </c>
    </row>
    <row r="98" spans="1:6">
      <c r="A98" s="43"/>
      <c r="B98" s="43" t="s">
        <v>106</v>
      </c>
      <c r="C98" s="58">
        <v>5280000590</v>
      </c>
      <c r="D98" s="75" t="s">
        <v>107</v>
      </c>
      <c r="E98" s="76">
        <f>'приложение 11'!I523</f>
        <v>800</v>
      </c>
      <c r="F98" s="76">
        <f>'приложение 11'!P523</f>
        <v>700</v>
      </c>
    </row>
    <row r="99" spans="1:6" s="71" customFormat="1" ht="56.25">
      <c r="A99" s="67" t="s">
        <v>51</v>
      </c>
      <c r="B99" s="67" t="s">
        <v>139</v>
      </c>
      <c r="C99" s="72">
        <v>5300000000</v>
      </c>
      <c r="D99" s="83"/>
      <c r="E99" s="74">
        <f>E100</f>
        <v>551500</v>
      </c>
      <c r="F99" s="74">
        <f>F100</f>
        <v>0</v>
      </c>
    </row>
    <row r="100" spans="1:6">
      <c r="A100" s="43"/>
      <c r="B100" s="77" t="s">
        <v>140</v>
      </c>
      <c r="C100" s="58">
        <v>5310000000</v>
      </c>
      <c r="D100" s="75"/>
      <c r="E100" s="76">
        <f>E101</f>
        <v>551500</v>
      </c>
      <c r="F100" s="76">
        <f>F101</f>
        <v>0</v>
      </c>
    </row>
    <row r="101" spans="1:6" ht="37.5">
      <c r="A101" s="43"/>
      <c r="B101" s="39" t="s">
        <v>141</v>
      </c>
      <c r="C101" s="81">
        <v>5310010350</v>
      </c>
      <c r="D101" s="82"/>
      <c r="E101" s="76">
        <f>E102+E103</f>
        <v>551500</v>
      </c>
      <c r="F101" s="76">
        <f>F102+F103</f>
        <v>0</v>
      </c>
    </row>
    <row r="102" spans="1:6" ht="112.5">
      <c r="A102" s="43"/>
      <c r="B102" s="39" t="s">
        <v>100</v>
      </c>
      <c r="C102" s="81">
        <v>5310010350</v>
      </c>
      <c r="D102" s="82" t="s">
        <v>101</v>
      </c>
      <c r="E102" s="76">
        <f>'приложение 11'!I527</f>
        <v>551500</v>
      </c>
      <c r="F102" s="76">
        <f>'приложение 11'!P527</f>
        <v>0</v>
      </c>
    </row>
    <row r="103" spans="1:6" ht="56.25" hidden="1">
      <c r="A103" s="43"/>
      <c r="B103" s="39" t="s">
        <v>103</v>
      </c>
      <c r="C103" s="81">
        <v>5310010350</v>
      </c>
      <c r="D103" s="82" t="s">
        <v>104</v>
      </c>
      <c r="E103" s="76">
        <f>'приложение 11'!I528</f>
        <v>0</v>
      </c>
      <c r="F103" s="76">
        <f>'приложение 11'!P528</f>
        <v>0</v>
      </c>
    </row>
    <row r="104" spans="1:6" s="71" customFormat="1" ht="37.5">
      <c r="A104" s="67" t="s">
        <v>54</v>
      </c>
      <c r="B104" s="67" t="s">
        <v>142</v>
      </c>
      <c r="C104" s="72">
        <v>5400000000</v>
      </c>
      <c r="D104" s="85"/>
      <c r="E104" s="74">
        <f>E105</f>
        <v>96085200</v>
      </c>
      <c r="F104" s="74">
        <f>F105</f>
        <v>98263100</v>
      </c>
    </row>
    <row r="105" spans="1:6">
      <c r="A105" s="43"/>
      <c r="B105" s="43" t="s">
        <v>143</v>
      </c>
      <c r="C105" s="58">
        <v>5410000000</v>
      </c>
      <c r="D105" s="75"/>
      <c r="E105" s="76">
        <f>E110+E106+E108+E112+E114</f>
        <v>96085200</v>
      </c>
      <c r="F105" s="76">
        <f>F110+F106+F108+F112+F114</f>
        <v>98263100</v>
      </c>
    </row>
    <row r="106" spans="1:6" ht="150">
      <c r="A106" s="43"/>
      <c r="B106" s="39" t="s">
        <v>144</v>
      </c>
      <c r="C106" s="81">
        <v>5410069100</v>
      </c>
      <c r="D106" s="86"/>
      <c r="E106" s="76">
        <f>E107</f>
        <v>54038200</v>
      </c>
      <c r="F106" s="76">
        <f>F107</f>
        <v>56200400</v>
      </c>
    </row>
    <row r="107" spans="1:6" ht="37.5">
      <c r="A107" s="43"/>
      <c r="B107" s="39" t="s">
        <v>145</v>
      </c>
      <c r="C107" s="81">
        <v>5410069100</v>
      </c>
      <c r="D107" s="86">
        <v>300</v>
      </c>
      <c r="E107" s="76">
        <f>'приложение 11'!I559</f>
        <v>54038200</v>
      </c>
      <c r="F107" s="76">
        <f>'приложение 11'!P559</f>
        <v>56200400</v>
      </c>
    </row>
    <row r="108" spans="1:6" ht="93.75">
      <c r="A108" s="43"/>
      <c r="B108" s="39" t="s">
        <v>146</v>
      </c>
      <c r="C108" s="81">
        <v>5410069110</v>
      </c>
      <c r="D108" s="86"/>
      <c r="E108" s="76">
        <f>E109</f>
        <v>393600</v>
      </c>
      <c r="F108" s="76">
        <f>F109</f>
        <v>409300</v>
      </c>
    </row>
    <row r="109" spans="1:6" ht="37.5">
      <c r="A109" s="43"/>
      <c r="B109" s="39" t="s">
        <v>145</v>
      </c>
      <c r="C109" s="81">
        <v>5410069110</v>
      </c>
      <c r="D109" s="86">
        <v>300</v>
      </c>
      <c r="E109" s="76">
        <f>'приложение 11'!I561</f>
        <v>393600</v>
      </c>
      <c r="F109" s="76">
        <f>'приложение 11'!P561</f>
        <v>409300</v>
      </c>
    </row>
    <row r="110" spans="1:6" ht="150">
      <c r="A110" s="43"/>
      <c r="B110" s="39" t="s">
        <v>147</v>
      </c>
      <c r="C110" s="81">
        <v>5410069120</v>
      </c>
      <c r="D110" s="82"/>
      <c r="E110" s="76">
        <f>E111</f>
        <v>284300</v>
      </c>
      <c r="F110" s="76">
        <f>F111</f>
        <v>284300</v>
      </c>
    </row>
    <row r="111" spans="1:6" ht="56.25">
      <c r="A111" s="43"/>
      <c r="B111" s="39" t="s">
        <v>103</v>
      </c>
      <c r="C111" s="81">
        <v>5410069120</v>
      </c>
      <c r="D111" s="82" t="s">
        <v>104</v>
      </c>
      <c r="E111" s="76">
        <f>'приложение 11'!I553</f>
        <v>284300</v>
      </c>
      <c r="F111" s="76">
        <f>'приложение 11'!P553</f>
        <v>284300</v>
      </c>
    </row>
    <row r="112" spans="1:6" ht="93.75">
      <c r="A112" s="43"/>
      <c r="B112" s="39" t="s">
        <v>148</v>
      </c>
      <c r="C112" s="81">
        <v>5410069130</v>
      </c>
      <c r="D112" s="86"/>
      <c r="E112" s="76">
        <f>E113</f>
        <v>40961100</v>
      </c>
      <c r="F112" s="76">
        <f>F113</f>
        <v>40961100</v>
      </c>
    </row>
    <row r="113" spans="1:6" ht="37.5">
      <c r="A113" s="43"/>
      <c r="B113" s="39" t="s">
        <v>145</v>
      </c>
      <c r="C113" s="81">
        <v>5410069130</v>
      </c>
      <c r="D113" s="86">
        <v>300</v>
      </c>
      <c r="E113" s="76">
        <f>'приложение 11'!I563</f>
        <v>40961100</v>
      </c>
      <c r="F113" s="76">
        <f>'приложение 11'!P563</f>
        <v>40961100</v>
      </c>
    </row>
    <row r="114" spans="1:6" ht="112.5">
      <c r="A114" s="43"/>
      <c r="B114" s="39" t="s">
        <v>149</v>
      </c>
      <c r="C114" s="81">
        <v>5410069140</v>
      </c>
      <c r="D114" s="86"/>
      <c r="E114" s="76">
        <f>E115</f>
        <v>408000</v>
      </c>
      <c r="F114" s="76">
        <f>F115</f>
        <v>408000</v>
      </c>
    </row>
    <row r="115" spans="1:6" ht="37.5">
      <c r="A115" s="43"/>
      <c r="B115" s="39" t="s">
        <v>145</v>
      </c>
      <c r="C115" s="81">
        <v>5410069140</v>
      </c>
      <c r="D115" s="86">
        <v>300</v>
      </c>
      <c r="E115" s="76">
        <f>'приложение 11'!I565</f>
        <v>408000</v>
      </c>
      <c r="F115" s="76">
        <f>'приложение 11'!P565</f>
        <v>408000</v>
      </c>
    </row>
    <row r="116" spans="1:6" s="71" customFormat="1" ht="75">
      <c r="A116" s="67" t="s">
        <v>62</v>
      </c>
      <c r="B116" s="67" t="s">
        <v>150</v>
      </c>
      <c r="C116" s="72">
        <v>5500000000</v>
      </c>
      <c r="D116" s="83"/>
      <c r="E116" s="74">
        <f>E117+E120</f>
        <v>18369900</v>
      </c>
      <c r="F116" s="74">
        <f>F117+F120</f>
        <v>18369900</v>
      </c>
    </row>
    <row r="117" spans="1:6">
      <c r="A117" s="43"/>
      <c r="B117" s="39" t="s">
        <v>151</v>
      </c>
      <c r="C117" s="81">
        <v>5510000000</v>
      </c>
      <c r="D117" s="82"/>
      <c r="E117" s="76">
        <f>E118</f>
        <v>17683800</v>
      </c>
      <c r="F117" s="76">
        <f>F118</f>
        <v>17683800</v>
      </c>
    </row>
    <row r="118" spans="1:6" ht="168.75">
      <c r="A118" s="43"/>
      <c r="B118" s="39" t="s">
        <v>152</v>
      </c>
      <c r="C118" s="81">
        <v>5510060912</v>
      </c>
      <c r="D118" s="82"/>
      <c r="E118" s="76">
        <f>E119</f>
        <v>17683800</v>
      </c>
      <c r="F118" s="76">
        <f>F119</f>
        <v>17683800</v>
      </c>
    </row>
    <row r="119" spans="1:6">
      <c r="A119" s="43"/>
      <c r="B119" s="39" t="s">
        <v>106</v>
      </c>
      <c r="C119" s="81">
        <v>5510060912</v>
      </c>
      <c r="D119" s="82" t="s">
        <v>107</v>
      </c>
      <c r="E119" s="76">
        <f>'приложение 11'!I263</f>
        <v>17683800</v>
      </c>
      <c r="F119" s="76">
        <f>'приложение 11'!P263</f>
        <v>17683800</v>
      </c>
    </row>
    <row r="120" spans="1:6" ht="37.5">
      <c r="A120" s="43"/>
      <c r="B120" s="39" t="s">
        <v>153</v>
      </c>
      <c r="C120" s="81">
        <v>5520000000</v>
      </c>
      <c r="D120" s="82"/>
      <c r="E120" s="76">
        <f>E121</f>
        <v>686100</v>
      </c>
      <c r="F120" s="76">
        <f>F121</f>
        <v>686100</v>
      </c>
    </row>
    <row r="121" spans="1:6" ht="187.5">
      <c r="A121" s="43"/>
      <c r="B121" s="39" t="s">
        <v>154</v>
      </c>
      <c r="C121" s="81">
        <v>5520061650</v>
      </c>
      <c r="D121" s="82"/>
      <c r="E121" s="76">
        <f>E122</f>
        <v>686100</v>
      </c>
      <c r="F121" s="76">
        <f>F122</f>
        <v>686100</v>
      </c>
    </row>
    <row r="122" spans="1:6" ht="56.25">
      <c r="A122" s="43"/>
      <c r="B122" s="39" t="s">
        <v>103</v>
      </c>
      <c r="C122" s="81">
        <v>5520061650</v>
      </c>
      <c r="D122" s="82" t="s">
        <v>104</v>
      </c>
      <c r="E122" s="76">
        <f>'приложение 11'!I266</f>
        <v>686100</v>
      </c>
      <c r="F122" s="76">
        <f>'приложение 11'!P266</f>
        <v>686100</v>
      </c>
    </row>
    <row r="123" spans="1:6" s="71" customFormat="1" ht="37.5">
      <c r="A123" s="67"/>
      <c r="B123" s="30" t="s">
        <v>155</v>
      </c>
      <c r="C123" s="87">
        <v>5600000000</v>
      </c>
      <c r="D123" s="88"/>
      <c r="E123" s="74">
        <f t="shared" ref="E123:F125" si="1">E124</f>
        <v>520000</v>
      </c>
      <c r="F123" s="74">
        <f t="shared" si="1"/>
        <v>520000</v>
      </c>
    </row>
    <row r="124" spans="1:6" ht="56.25">
      <c r="A124" s="43"/>
      <c r="B124" s="39" t="s">
        <v>156</v>
      </c>
      <c r="C124" s="81">
        <v>5610000000</v>
      </c>
      <c r="D124" s="82"/>
      <c r="E124" s="76">
        <f t="shared" si="1"/>
        <v>520000</v>
      </c>
      <c r="F124" s="76">
        <f t="shared" si="1"/>
        <v>520000</v>
      </c>
    </row>
    <row r="125" spans="1:6" ht="37.5">
      <c r="A125" s="43"/>
      <c r="B125" s="39" t="s">
        <v>157</v>
      </c>
      <c r="C125" s="81">
        <v>5610010550</v>
      </c>
      <c r="D125" s="82"/>
      <c r="E125" s="76">
        <f t="shared" si="1"/>
        <v>520000</v>
      </c>
      <c r="F125" s="76">
        <f t="shared" si="1"/>
        <v>520000</v>
      </c>
    </row>
    <row r="126" spans="1:6" ht="56.25">
      <c r="A126" s="43"/>
      <c r="B126" s="39" t="s">
        <v>103</v>
      </c>
      <c r="C126" s="81">
        <v>5610010550</v>
      </c>
      <c r="D126" s="82" t="s">
        <v>104</v>
      </c>
      <c r="E126" s="76">
        <f>'приложение 11'!I150</f>
        <v>520000</v>
      </c>
      <c r="F126" s="76">
        <f>'приложение 11'!P150</f>
        <v>520000</v>
      </c>
    </row>
    <row r="127" spans="1:6" s="71" customFormat="1" ht="56.25">
      <c r="A127" s="67"/>
      <c r="B127" s="30" t="s">
        <v>158</v>
      </c>
      <c r="C127" s="87">
        <v>5700000000</v>
      </c>
      <c r="D127" s="88"/>
      <c r="E127" s="74">
        <f t="shared" ref="E127:F129" si="2">E128</f>
        <v>340000</v>
      </c>
      <c r="F127" s="74">
        <f t="shared" si="2"/>
        <v>350000</v>
      </c>
    </row>
    <row r="128" spans="1:6" ht="37.5">
      <c r="A128" s="43"/>
      <c r="B128" s="39" t="s">
        <v>159</v>
      </c>
      <c r="C128" s="81">
        <v>5710000000</v>
      </c>
      <c r="D128" s="82"/>
      <c r="E128" s="76">
        <f t="shared" si="2"/>
        <v>340000</v>
      </c>
      <c r="F128" s="76">
        <f t="shared" si="2"/>
        <v>350000</v>
      </c>
    </row>
    <row r="129" spans="1:6" ht="56.25">
      <c r="A129" s="43"/>
      <c r="B129" s="39" t="s">
        <v>160</v>
      </c>
      <c r="C129" s="81">
        <v>5710010400</v>
      </c>
      <c r="D129" s="82"/>
      <c r="E129" s="76">
        <f t="shared" si="2"/>
        <v>340000</v>
      </c>
      <c r="F129" s="76">
        <f t="shared" si="2"/>
        <v>350000</v>
      </c>
    </row>
    <row r="130" spans="1:6" ht="56.25">
      <c r="A130" s="43"/>
      <c r="B130" s="39" t="s">
        <v>103</v>
      </c>
      <c r="C130" s="81">
        <v>5710010400</v>
      </c>
      <c r="D130" s="82" t="s">
        <v>104</v>
      </c>
      <c r="E130" s="76">
        <f>'приложение 11'!I154</f>
        <v>340000</v>
      </c>
      <c r="F130" s="76">
        <f>'приложение 11'!P154</f>
        <v>350000</v>
      </c>
    </row>
    <row r="131" spans="1:6" s="71" customFormat="1" ht="37.5">
      <c r="A131" s="67" t="s">
        <v>68</v>
      </c>
      <c r="B131" s="67" t="s">
        <v>161</v>
      </c>
      <c r="C131" s="72">
        <v>5800000000</v>
      </c>
      <c r="D131" s="85"/>
      <c r="E131" s="74">
        <f>E132+E170+E188</f>
        <v>3240347100</v>
      </c>
      <c r="F131" s="74">
        <f>F132+F170+F188</f>
        <v>3243073700</v>
      </c>
    </row>
    <row r="132" spans="1:6" ht="37.5">
      <c r="A132" s="43"/>
      <c r="B132" s="43" t="s">
        <v>162</v>
      </c>
      <c r="C132" s="58">
        <v>5810000000</v>
      </c>
      <c r="D132" s="79"/>
      <c r="E132" s="76">
        <f>E137+E139+E141+E143+E133+E135+E149+E145+E163+E147</f>
        <v>2885532200</v>
      </c>
      <c r="F132" s="76">
        <f>F137+F139+F141+F143+F133+F135+F149+F145+F163+F147</f>
        <v>2895650100</v>
      </c>
    </row>
    <row r="133" spans="1:6" ht="37.5">
      <c r="A133" s="43"/>
      <c r="B133" s="43" t="s">
        <v>130</v>
      </c>
      <c r="C133" s="58">
        <v>5810000590</v>
      </c>
      <c r="D133" s="79"/>
      <c r="E133" s="76">
        <f>E134</f>
        <v>448249300</v>
      </c>
      <c r="F133" s="76">
        <f>F134</f>
        <v>437144300</v>
      </c>
    </row>
    <row r="134" spans="1:6" ht="56.25">
      <c r="A134" s="43"/>
      <c r="B134" s="43" t="s">
        <v>163</v>
      </c>
      <c r="C134" s="58">
        <v>5810000590</v>
      </c>
      <c r="D134" s="79">
        <v>600</v>
      </c>
      <c r="E134" s="76">
        <f>'приложение 11'!I301+'приложение 11'!I318</f>
        <v>448249300</v>
      </c>
      <c r="F134" s="76">
        <f>'приложение 11'!P301+'приложение 11'!P318</f>
        <v>437144300</v>
      </c>
    </row>
    <row r="135" spans="1:6" hidden="1">
      <c r="A135" s="43"/>
      <c r="B135" s="43" t="s">
        <v>164</v>
      </c>
      <c r="C135" s="58">
        <v>5810009020</v>
      </c>
      <c r="D135" s="79"/>
      <c r="E135" s="76">
        <f>E136</f>
        <v>0</v>
      </c>
      <c r="F135" s="76">
        <f>F136</f>
        <v>0</v>
      </c>
    </row>
    <row r="136" spans="1:6" ht="56.25" hidden="1">
      <c r="A136" s="43"/>
      <c r="B136" s="43" t="s">
        <v>165</v>
      </c>
      <c r="C136" s="58">
        <v>5810009020</v>
      </c>
      <c r="D136" s="79">
        <v>600</v>
      </c>
      <c r="E136" s="76">
        <f>'приложение 11'!I303+'приложение 11'!I320</f>
        <v>0</v>
      </c>
      <c r="F136" s="76">
        <f>'приложение 11'!P303+'приложение 11'!P320</f>
        <v>0</v>
      </c>
    </row>
    <row r="137" spans="1:6" ht="187.5">
      <c r="A137" s="43"/>
      <c r="B137" s="43" t="s">
        <v>166</v>
      </c>
      <c r="C137" s="58">
        <v>5810060820</v>
      </c>
      <c r="D137" s="79"/>
      <c r="E137" s="76">
        <f>E138</f>
        <v>2695900</v>
      </c>
      <c r="F137" s="76">
        <f>F138</f>
        <v>2800900</v>
      </c>
    </row>
    <row r="138" spans="1:6" ht="56.25">
      <c r="A138" s="43"/>
      <c r="B138" s="43" t="s">
        <v>165</v>
      </c>
      <c r="C138" s="58">
        <v>5810060820</v>
      </c>
      <c r="D138" s="79">
        <v>600</v>
      </c>
      <c r="E138" s="76">
        <f>'приложение 11'!I305+'приложение 11'!I322</f>
        <v>2695900</v>
      </c>
      <c r="F138" s="76">
        <f>'приложение 11'!P305+'приложение 11'!P322</f>
        <v>2800900</v>
      </c>
    </row>
    <row r="139" spans="1:6" ht="112.5">
      <c r="A139" s="43"/>
      <c r="B139" s="43" t="s">
        <v>167</v>
      </c>
      <c r="C139" s="58">
        <v>5810060860</v>
      </c>
      <c r="D139" s="79"/>
      <c r="E139" s="76">
        <f>E140</f>
        <v>2010771400</v>
      </c>
      <c r="F139" s="76">
        <f>F140</f>
        <v>2086761000</v>
      </c>
    </row>
    <row r="140" spans="1:6" ht="56.25">
      <c r="A140" s="43"/>
      <c r="B140" s="43" t="s">
        <v>165</v>
      </c>
      <c r="C140" s="58">
        <v>5810060860</v>
      </c>
      <c r="D140" s="79">
        <v>600</v>
      </c>
      <c r="E140" s="76">
        <f>'приложение 11'!I307+'приложение 11'!I324</f>
        <v>2010771400</v>
      </c>
      <c r="F140" s="76">
        <f>'приложение 11'!P307+'приложение 11'!P324</f>
        <v>2086761000</v>
      </c>
    </row>
    <row r="141" spans="1:6" ht="243.75">
      <c r="A141" s="43"/>
      <c r="B141" s="43" t="s">
        <v>168</v>
      </c>
      <c r="C141" s="58">
        <v>5810062370</v>
      </c>
      <c r="D141" s="79"/>
      <c r="E141" s="76">
        <f>E142</f>
        <v>54474500</v>
      </c>
      <c r="F141" s="76">
        <f>F142</f>
        <v>56643300</v>
      </c>
    </row>
    <row r="142" spans="1:6" ht="56.25">
      <c r="A142" s="43"/>
      <c r="B142" s="43" t="s">
        <v>165</v>
      </c>
      <c r="C142" s="58">
        <v>5810062370</v>
      </c>
      <c r="D142" s="79">
        <v>600</v>
      </c>
      <c r="E142" s="76">
        <f>'приложение 11'!I326</f>
        <v>54474500</v>
      </c>
      <c r="F142" s="76">
        <f>'приложение 11'!P326</f>
        <v>56643300</v>
      </c>
    </row>
    <row r="143" spans="1:6" ht="262.5">
      <c r="A143" s="43"/>
      <c r="B143" s="43" t="s">
        <v>169</v>
      </c>
      <c r="C143" s="58">
        <v>5810062500</v>
      </c>
      <c r="D143" s="79"/>
      <c r="E143" s="76">
        <f>E144</f>
        <v>8412400</v>
      </c>
      <c r="F143" s="76">
        <f>F144</f>
        <v>8990800</v>
      </c>
    </row>
    <row r="144" spans="1:6" ht="56.25">
      <c r="A144" s="43"/>
      <c r="B144" s="43" t="s">
        <v>165</v>
      </c>
      <c r="C144" s="58">
        <v>5810062500</v>
      </c>
      <c r="D144" s="79">
        <v>600</v>
      </c>
      <c r="E144" s="76">
        <f>'приложение 11'!I328</f>
        <v>8412400</v>
      </c>
      <c r="F144" s="76">
        <f>'приложение 11'!P328</f>
        <v>8990800</v>
      </c>
    </row>
    <row r="145" spans="1:6" ht="168.75">
      <c r="A145" s="43"/>
      <c r="B145" s="43" t="s">
        <v>170</v>
      </c>
      <c r="C145" s="58">
        <v>5810063540</v>
      </c>
      <c r="D145" s="79"/>
      <c r="E145" s="76">
        <f>E146</f>
        <v>2401100</v>
      </c>
      <c r="F145" s="76">
        <f>F146</f>
        <v>2497100</v>
      </c>
    </row>
    <row r="146" spans="1:6" ht="56.25">
      <c r="A146" s="43"/>
      <c r="B146" s="43" t="s">
        <v>165</v>
      </c>
      <c r="C146" s="58">
        <v>5810063540</v>
      </c>
      <c r="D146" s="79">
        <v>600</v>
      </c>
      <c r="E146" s="76">
        <f>'приложение 11'!I330</f>
        <v>2401100</v>
      </c>
      <c r="F146" s="76">
        <f>'приложение 11'!P330</f>
        <v>2497100</v>
      </c>
    </row>
    <row r="147" spans="1:6" ht="206.25">
      <c r="A147" s="43"/>
      <c r="B147" s="39" t="s">
        <v>171</v>
      </c>
      <c r="C147" s="81" t="s">
        <v>172</v>
      </c>
      <c r="D147" s="86"/>
      <c r="E147" s="76">
        <f>E148</f>
        <v>43063800</v>
      </c>
      <c r="F147" s="76">
        <f>F148</f>
        <v>0</v>
      </c>
    </row>
    <row r="148" spans="1:6" ht="56.25">
      <c r="A148" s="43"/>
      <c r="B148" s="39" t="s">
        <v>165</v>
      </c>
      <c r="C148" s="81" t="s">
        <v>172</v>
      </c>
      <c r="D148" s="86">
        <v>600</v>
      </c>
      <c r="E148" s="76">
        <f>'приложение 11'!I332</f>
        <v>43063800</v>
      </c>
      <c r="F148" s="76">
        <f>'приложение 11'!P332</f>
        <v>0</v>
      </c>
    </row>
    <row r="149" spans="1:6" ht="37.5">
      <c r="A149" s="43"/>
      <c r="B149" s="43" t="s">
        <v>173</v>
      </c>
      <c r="C149" s="58">
        <v>5810100000</v>
      </c>
      <c r="D149" s="79"/>
      <c r="E149" s="76">
        <f>E150+E152+E158+E156+E154</f>
        <v>205477400</v>
      </c>
      <c r="F149" s="76">
        <f>F152+F150+F158+F156+F154</f>
        <v>190679100</v>
      </c>
    </row>
    <row r="150" spans="1:6" ht="37.5">
      <c r="A150" s="43"/>
      <c r="B150" s="43" t="s">
        <v>173</v>
      </c>
      <c r="C150" s="58">
        <v>5810100590</v>
      </c>
      <c r="D150" s="79"/>
      <c r="E150" s="76">
        <f>E151</f>
        <v>63270300</v>
      </c>
      <c r="F150" s="76">
        <f>F151</f>
        <v>65215800</v>
      </c>
    </row>
    <row r="151" spans="1:6" ht="56.25">
      <c r="A151" s="43"/>
      <c r="B151" s="43" t="s">
        <v>165</v>
      </c>
      <c r="C151" s="58">
        <v>5810100590</v>
      </c>
      <c r="D151" s="79">
        <v>600</v>
      </c>
      <c r="E151" s="76">
        <f>'приложение 11'!I335+'приложение 11'!I310</f>
        <v>63270300</v>
      </c>
      <c r="F151" s="76">
        <f>'приложение 11'!P335+'приложение 11'!P310</f>
        <v>65215800</v>
      </c>
    </row>
    <row r="152" spans="1:6" ht="93.75" hidden="1">
      <c r="A152" s="43"/>
      <c r="B152" s="43" t="s">
        <v>174</v>
      </c>
      <c r="C152" s="58" t="s">
        <v>175</v>
      </c>
      <c r="D152" s="79"/>
      <c r="E152" s="76">
        <f>E153</f>
        <v>0</v>
      </c>
      <c r="F152" s="76">
        <f>F153</f>
        <v>0</v>
      </c>
    </row>
    <row r="153" spans="1:6" ht="56.25" hidden="1">
      <c r="A153" s="43"/>
      <c r="B153" s="43" t="s">
        <v>165</v>
      </c>
      <c r="C153" s="58" t="s">
        <v>175</v>
      </c>
      <c r="D153" s="79">
        <v>600</v>
      </c>
      <c r="E153" s="76">
        <f>'приложение 11'!I337</f>
        <v>0</v>
      </c>
      <c r="F153" s="76">
        <f>'приложение 11'!P337</f>
        <v>0</v>
      </c>
    </row>
    <row r="154" spans="1:6" ht="168.75">
      <c r="A154" s="43"/>
      <c r="B154" s="39" t="s">
        <v>176</v>
      </c>
      <c r="C154" s="81" t="s">
        <v>177</v>
      </c>
      <c r="D154" s="86"/>
      <c r="E154" s="76">
        <f>E155</f>
        <v>128432800</v>
      </c>
      <c r="F154" s="76">
        <f>F155</f>
        <v>111138100</v>
      </c>
    </row>
    <row r="155" spans="1:6" ht="56.25">
      <c r="A155" s="43"/>
      <c r="B155" s="39" t="s">
        <v>165</v>
      </c>
      <c r="C155" s="81" t="s">
        <v>177</v>
      </c>
      <c r="D155" s="86">
        <v>600</v>
      </c>
      <c r="E155" s="76">
        <f>'приложение 11'!I339</f>
        <v>128432800</v>
      </c>
      <c r="F155" s="76">
        <f>'приложение 11'!P339</f>
        <v>111138100</v>
      </c>
    </row>
    <row r="156" spans="1:6" ht="281.25" hidden="1">
      <c r="A156" s="43"/>
      <c r="B156" s="39" t="s">
        <v>178</v>
      </c>
      <c r="C156" s="81" t="s">
        <v>179</v>
      </c>
      <c r="D156" s="86"/>
      <c r="E156" s="76">
        <f>E157</f>
        <v>0</v>
      </c>
      <c r="F156" s="76">
        <f>F157</f>
        <v>0</v>
      </c>
    </row>
    <row r="157" spans="1:6" ht="56.25" hidden="1">
      <c r="A157" s="43"/>
      <c r="B157" s="39" t="s">
        <v>165</v>
      </c>
      <c r="C157" s="81" t="s">
        <v>179</v>
      </c>
      <c r="D157" s="86">
        <v>600</v>
      </c>
      <c r="E157" s="76">
        <f>'приложение 11'!I341</f>
        <v>0</v>
      </c>
      <c r="F157" s="76">
        <f>'приложение 11'!P341</f>
        <v>0</v>
      </c>
    </row>
    <row r="158" spans="1:6" ht="93.75">
      <c r="A158" s="43"/>
      <c r="B158" s="43" t="s">
        <v>180</v>
      </c>
      <c r="C158" s="58" t="s">
        <v>181</v>
      </c>
      <c r="D158" s="79"/>
      <c r="E158" s="76">
        <f>E159</f>
        <v>13774300</v>
      </c>
      <c r="F158" s="76">
        <f>F159</f>
        <v>14325200</v>
      </c>
    </row>
    <row r="159" spans="1:6" ht="56.25">
      <c r="A159" s="43"/>
      <c r="B159" s="43" t="s">
        <v>165</v>
      </c>
      <c r="C159" s="58" t="s">
        <v>181</v>
      </c>
      <c r="D159" s="79">
        <v>600</v>
      </c>
      <c r="E159" s="76">
        <f>'приложение 11'!I343</f>
        <v>13774300</v>
      </c>
      <c r="F159" s="76">
        <f>'приложение 11'!P343</f>
        <v>14325200</v>
      </c>
    </row>
    <row r="160" spans="1:6" ht="37.5" hidden="1">
      <c r="A160" s="43"/>
      <c r="B160" s="43" t="s">
        <v>182</v>
      </c>
      <c r="C160" s="58" t="s">
        <v>183</v>
      </c>
      <c r="D160" s="79"/>
      <c r="E160" s="76">
        <f>E161</f>
        <v>0</v>
      </c>
      <c r="F160" s="76">
        <f>F161</f>
        <v>0</v>
      </c>
    </row>
    <row r="161" spans="1:6" ht="93.75" hidden="1">
      <c r="A161" s="43"/>
      <c r="B161" s="43" t="s">
        <v>184</v>
      </c>
      <c r="C161" s="58" t="s">
        <v>185</v>
      </c>
      <c r="D161" s="79"/>
      <c r="E161" s="76">
        <f>E162</f>
        <v>0</v>
      </c>
      <c r="F161" s="76">
        <f>F162</f>
        <v>0</v>
      </c>
    </row>
    <row r="162" spans="1:6" ht="56.25" hidden="1">
      <c r="A162" s="43"/>
      <c r="B162" s="43" t="s">
        <v>165</v>
      </c>
      <c r="C162" s="58" t="s">
        <v>185</v>
      </c>
      <c r="D162" s="79">
        <v>600</v>
      </c>
      <c r="E162" s="76">
        <f>'приложение 11'!I346</f>
        <v>0</v>
      </c>
      <c r="F162" s="76">
        <f>'приложение 11'!P346</f>
        <v>0</v>
      </c>
    </row>
    <row r="163" spans="1:6">
      <c r="A163" s="43"/>
      <c r="B163" s="43" t="s">
        <v>186</v>
      </c>
      <c r="C163" s="81" t="s">
        <v>187</v>
      </c>
      <c r="D163" s="79"/>
      <c r="E163" s="76">
        <f>E166+E168+E164</f>
        <v>109986400</v>
      </c>
      <c r="F163" s="76">
        <f>F166+F168+F164</f>
        <v>110133600</v>
      </c>
    </row>
    <row r="164" spans="1:6" ht="225">
      <c r="A164" s="43"/>
      <c r="B164" s="36" t="s">
        <v>188</v>
      </c>
      <c r="C164" s="81" t="s">
        <v>189</v>
      </c>
      <c r="D164" s="79"/>
      <c r="E164" s="76">
        <f>E165</f>
        <v>2499800</v>
      </c>
      <c r="F164" s="76">
        <f>F165</f>
        <v>2499800</v>
      </c>
    </row>
    <row r="165" spans="1:6" ht="56.25">
      <c r="A165" s="43"/>
      <c r="B165" s="39" t="s">
        <v>165</v>
      </c>
      <c r="C165" s="81" t="s">
        <v>189</v>
      </c>
      <c r="D165" s="79">
        <v>600</v>
      </c>
      <c r="E165" s="76">
        <f>'приложение 11'!I390</f>
        <v>2499800</v>
      </c>
      <c r="F165" s="76">
        <f>'приложение 11'!P390</f>
        <v>2499800</v>
      </c>
    </row>
    <row r="166" spans="1:6" ht="93.75">
      <c r="A166" s="43"/>
      <c r="B166" s="39" t="s">
        <v>184</v>
      </c>
      <c r="C166" s="81" t="s">
        <v>190</v>
      </c>
      <c r="D166" s="86"/>
      <c r="E166" s="76">
        <f>E167</f>
        <v>8133600</v>
      </c>
      <c r="F166" s="76">
        <f>F167</f>
        <v>8280800</v>
      </c>
    </row>
    <row r="167" spans="1:6" ht="56.25">
      <c r="A167" s="43"/>
      <c r="B167" s="39" t="s">
        <v>165</v>
      </c>
      <c r="C167" s="81" t="s">
        <v>190</v>
      </c>
      <c r="D167" s="86">
        <v>600</v>
      </c>
      <c r="E167" s="76">
        <f>'приложение 11'!I349</f>
        <v>8133600</v>
      </c>
      <c r="F167" s="76">
        <f>'приложение 11'!P348</f>
        <v>8280800</v>
      </c>
    </row>
    <row r="168" spans="1:6" ht="281.25">
      <c r="A168" s="43"/>
      <c r="B168" s="39" t="s">
        <v>178</v>
      </c>
      <c r="C168" s="81" t="s">
        <v>191</v>
      </c>
      <c r="D168" s="86"/>
      <c r="E168" s="76">
        <f>E169</f>
        <v>99353000</v>
      </c>
      <c r="F168" s="76">
        <f>F169</f>
        <v>99353000</v>
      </c>
    </row>
    <row r="169" spans="1:6" ht="56.25">
      <c r="A169" s="43"/>
      <c r="B169" s="39" t="s">
        <v>165</v>
      </c>
      <c r="C169" s="81" t="s">
        <v>191</v>
      </c>
      <c r="D169" s="86">
        <v>600</v>
      </c>
      <c r="E169" s="76">
        <f>'приложение 11'!I351</f>
        <v>99353000</v>
      </c>
      <c r="F169" s="76">
        <f>'приложение 11'!P351</f>
        <v>99353000</v>
      </c>
    </row>
    <row r="170" spans="1:6">
      <c r="A170" s="43"/>
      <c r="B170" s="43" t="s">
        <v>192</v>
      </c>
      <c r="C170" s="58">
        <v>5820000000</v>
      </c>
      <c r="D170" s="79"/>
      <c r="E170" s="76">
        <f>E171+E179+E177+E181+E184+E174</f>
        <v>335374000</v>
      </c>
      <c r="F170" s="76">
        <f>F171+F179+F177+F181+F184+F174</f>
        <v>324833800</v>
      </c>
    </row>
    <row r="171" spans="1:6" ht="37.5">
      <c r="A171" s="43"/>
      <c r="B171" s="77" t="s">
        <v>130</v>
      </c>
      <c r="C171" s="58">
        <v>5820000590</v>
      </c>
      <c r="D171" s="79"/>
      <c r="E171" s="76">
        <f>E172+E173</f>
        <v>273728440</v>
      </c>
      <c r="F171" s="76">
        <f>F172+F173</f>
        <v>260767380</v>
      </c>
    </row>
    <row r="172" spans="1:6" ht="56.25">
      <c r="A172" s="43"/>
      <c r="B172" s="43" t="s">
        <v>165</v>
      </c>
      <c r="C172" s="58">
        <v>5820000590</v>
      </c>
      <c r="D172" s="79">
        <v>600</v>
      </c>
      <c r="E172" s="76">
        <f>'приложение 11'!I359+'приложение 11'!I429</f>
        <v>273728440</v>
      </c>
      <c r="F172" s="76">
        <f>'приложение 11'!P359+'приложение 11'!P429</f>
        <v>260767380</v>
      </c>
    </row>
    <row r="173" spans="1:6" hidden="1">
      <c r="A173" s="43"/>
      <c r="B173" s="43" t="s">
        <v>106</v>
      </c>
      <c r="C173" s="58">
        <v>5820000590</v>
      </c>
      <c r="D173" s="79">
        <v>800</v>
      </c>
      <c r="E173" s="76">
        <f>'приложение 11'!I360</f>
        <v>0</v>
      </c>
      <c r="F173" s="76">
        <f>'приложение 11'!P360</f>
        <v>0</v>
      </c>
    </row>
    <row r="174" spans="1:6" ht="37.5">
      <c r="A174" s="43"/>
      <c r="B174" s="39" t="s">
        <v>193</v>
      </c>
      <c r="C174" s="81">
        <v>5820010660</v>
      </c>
      <c r="D174" s="79"/>
      <c r="E174" s="76">
        <f>E175+E176</f>
        <v>47644160</v>
      </c>
      <c r="F174" s="76">
        <f>F175+F176</f>
        <v>50059520</v>
      </c>
    </row>
    <row r="175" spans="1:6" ht="56.25">
      <c r="A175" s="43"/>
      <c r="B175" s="39" t="s">
        <v>165</v>
      </c>
      <c r="C175" s="81">
        <v>5820010660</v>
      </c>
      <c r="D175" s="86">
        <v>600</v>
      </c>
      <c r="E175" s="76">
        <f>'приложение 11'!I362</f>
        <v>47632160</v>
      </c>
      <c r="F175" s="76">
        <f>'приложение 11'!P362</f>
        <v>50047520</v>
      </c>
    </row>
    <row r="176" spans="1:6">
      <c r="A176" s="43"/>
      <c r="B176" s="39" t="s">
        <v>106</v>
      </c>
      <c r="C176" s="81">
        <v>5820010660</v>
      </c>
      <c r="D176" s="86">
        <v>800</v>
      </c>
      <c r="E176" s="76">
        <f>'приложение 11'!I363</f>
        <v>12000</v>
      </c>
      <c r="F176" s="76">
        <f>'приложение 11'!P363</f>
        <v>12000</v>
      </c>
    </row>
    <row r="177" spans="1:6" ht="187.5">
      <c r="A177" s="43"/>
      <c r="B177" s="43" t="s">
        <v>194</v>
      </c>
      <c r="C177" s="58">
        <v>5820060740</v>
      </c>
      <c r="D177" s="75"/>
      <c r="E177" s="76">
        <f>E178</f>
        <v>187500</v>
      </c>
      <c r="F177" s="76">
        <f>F178</f>
        <v>187500</v>
      </c>
    </row>
    <row r="178" spans="1:6" ht="56.25">
      <c r="A178" s="43"/>
      <c r="B178" s="43" t="s">
        <v>165</v>
      </c>
      <c r="C178" s="58">
        <v>5820060740</v>
      </c>
      <c r="D178" s="75" t="s">
        <v>195</v>
      </c>
      <c r="E178" s="76">
        <f>'приложение 11'!I365</f>
        <v>187500</v>
      </c>
      <c r="F178" s="76">
        <f>'приложение 11'!P365</f>
        <v>187500</v>
      </c>
    </row>
    <row r="179" spans="1:6" ht="187.5">
      <c r="A179" s="43"/>
      <c r="B179" s="43" t="s">
        <v>166</v>
      </c>
      <c r="C179" s="58">
        <v>5820060820</v>
      </c>
      <c r="D179" s="79"/>
      <c r="E179" s="76">
        <f>E180</f>
        <v>137600</v>
      </c>
      <c r="F179" s="76">
        <f>F180</f>
        <v>143100</v>
      </c>
    </row>
    <row r="180" spans="1:6" ht="56.25">
      <c r="A180" s="43"/>
      <c r="B180" s="43" t="s">
        <v>165</v>
      </c>
      <c r="C180" s="58">
        <v>5820060820</v>
      </c>
      <c r="D180" s="79">
        <v>600</v>
      </c>
      <c r="E180" s="76">
        <f>'приложение 11'!I431</f>
        <v>137600</v>
      </c>
      <c r="F180" s="76">
        <f>'приложение 11'!P431</f>
        <v>143100</v>
      </c>
    </row>
    <row r="181" spans="1:6" ht="131.25">
      <c r="A181" s="43"/>
      <c r="B181" s="43" t="s">
        <v>196</v>
      </c>
      <c r="C181" s="58">
        <v>5820100000</v>
      </c>
      <c r="D181" s="79"/>
      <c r="E181" s="76">
        <f>E182</f>
        <v>13676300</v>
      </c>
      <c r="F181" s="76">
        <f>F182</f>
        <v>13676300</v>
      </c>
    </row>
    <row r="182" spans="1:6" ht="37.5">
      <c r="A182" s="43"/>
      <c r="B182" s="43" t="s">
        <v>173</v>
      </c>
      <c r="C182" s="58">
        <v>5820100590</v>
      </c>
      <c r="D182" s="79"/>
      <c r="E182" s="76">
        <f>E183</f>
        <v>13676300</v>
      </c>
      <c r="F182" s="76">
        <f>F183</f>
        <v>13676300</v>
      </c>
    </row>
    <row r="183" spans="1:6" ht="56.25">
      <c r="A183" s="43"/>
      <c r="B183" s="43" t="s">
        <v>165</v>
      </c>
      <c r="C183" s="58">
        <v>5820100590</v>
      </c>
      <c r="D183" s="79">
        <v>600</v>
      </c>
      <c r="E183" s="76">
        <f>'приложение 11'!I368</f>
        <v>13676300</v>
      </c>
      <c r="F183" s="76">
        <f>'приложение 11'!P368</f>
        <v>13676300</v>
      </c>
    </row>
    <row r="184" spans="1:6" ht="37.5" hidden="1">
      <c r="A184" s="43"/>
      <c r="B184" s="39" t="s">
        <v>193</v>
      </c>
      <c r="C184" s="81">
        <v>5820200000</v>
      </c>
      <c r="D184" s="79"/>
      <c r="E184" s="76">
        <f>E185</f>
        <v>0</v>
      </c>
      <c r="F184" s="76">
        <f>F185</f>
        <v>0</v>
      </c>
    </row>
    <row r="185" spans="1:6" ht="37.5" hidden="1">
      <c r="A185" s="43"/>
      <c r="B185" s="39" t="s">
        <v>130</v>
      </c>
      <c r="C185" s="81">
        <v>5820200590</v>
      </c>
      <c r="D185" s="86"/>
      <c r="E185" s="76">
        <f>E186+E187</f>
        <v>0</v>
      </c>
      <c r="F185" s="76">
        <f>F186+F187</f>
        <v>0</v>
      </c>
    </row>
    <row r="186" spans="1:6" ht="56.25" hidden="1">
      <c r="A186" s="43"/>
      <c r="B186" s="39" t="s">
        <v>165</v>
      </c>
      <c r="C186" s="81">
        <v>5820200590</v>
      </c>
      <c r="D186" s="86">
        <v>600</v>
      </c>
      <c r="E186" s="76">
        <f>'приложение 11'!I371</f>
        <v>0</v>
      </c>
      <c r="F186" s="76">
        <f>'приложение 11'!P371</f>
        <v>0</v>
      </c>
    </row>
    <row r="187" spans="1:6" hidden="1">
      <c r="A187" s="43"/>
      <c r="B187" s="39" t="s">
        <v>106</v>
      </c>
      <c r="C187" s="81">
        <v>5820200590</v>
      </c>
      <c r="D187" s="86">
        <v>800</v>
      </c>
      <c r="E187" s="76">
        <f>'приложение 11'!I372</f>
        <v>0</v>
      </c>
      <c r="F187" s="76">
        <f>'приложение 11'!P372</f>
        <v>0</v>
      </c>
    </row>
    <row r="188" spans="1:6">
      <c r="A188" s="43"/>
      <c r="B188" s="43" t="s">
        <v>197</v>
      </c>
      <c r="C188" s="58">
        <v>5830000000</v>
      </c>
      <c r="D188" s="79"/>
      <c r="E188" s="76">
        <f>E189+E191+E196+E194</f>
        <v>19440900</v>
      </c>
      <c r="F188" s="76">
        <f>F189+F191+F196+F194</f>
        <v>22589800</v>
      </c>
    </row>
    <row r="189" spans="1:6" ht="37.5">
      <c r="A189" s="43"/>
      <c r="B189" s="43" t="s">
        <v>130</v>
      </c>
      <c r="C189" s="58">
        <v>5830000590</v>
      </c>
      <c r="D189" s="79"/>
      <c r="E189" s="76">
        <f>E190</f>
        <v>4633800</v>
      </c>
      <c r="F189" s="76">
        <f>F190</f>
        <v>4482200</v>
      </c>
    </row>
    <row r="190" spans="1:6" ht="56.25">
      <c r="A190" s="43"/>
      <c r="B190" s="43" t="s">
        <v>165</v>
      </c>
      <c r="C190" s="58">
        <v>5830000590</v>
      </c>
      <c r="D190" s="79">
        <v>600</v>
      </c>
      <c r="E190" s="76">
        <f>'приложение 11'!I393</f>
        <v>4633800</v>
      </c>
      <c r="F190" s="76">
        <f>'приложение 11'!P392</f>
        <v>4482200</v>
      </c>
    </row>
    <row r="191" spans="1:6" ht="131.25">
      <c r="A191" s="43"/>
      <c r="B191" s="45" t="s">
        <v>198</v>
      </c>
      <c r="C191" s="81">
        <v>5830060710</v>
      </c>
      <c r="D191" s="86"/>
      <c r="E191" s="76">
        <f>E192+E193</f>
        <v>13979100</v>
      </c>
      <c r="F191" s="76">
        <f>F192+F193</f>
        <v>13979100</v>
      </c>
    </row>
    <row r="192" spans="1:6" ht="56.25">
      <c r="A192" s="43"/>
      <c r="B192" s="39" t="s">
        <v>103</v>
      </c>
      <c r="C192" s="81">
        <v>5830060710</v>
      </c>
      <c r="D192" s="86">
        <v>200</v>
      </c>
      <c r="E192" s="76">
        <f>'приложение 11'!I415</f>
        <v>204700</v>
      </c>
      <c r="F192" s="76">
        <f>'приложение 11'!P415</f>
        <v>204700</v>
      </c>
    </row>
    <row r="193" spans="1:6" ht="37.5">
      <c r="A193" s="43"/>
      <c r="B193" s="39" t="s">
        <v>145</v>
      </c>
      <c r="C193" s="81">
        <v>5830060710</v>
      </c>
      <c r="D193" s="86">
        <v>300</v>
      </c>
      <c r="E193" s="76">
        <f>'приложение 11'!I416</f>
        <v>13774400</v>
      </c>
      <c r="F193" s="76">
        <f>'приложение 11'!P416</f>
        <v>13774400</v>
      </c>
    </row>
    <row r="194" spans="1:6" ht="93.75">
      <c r="A194" s="43"/>
      <c r="B194" s="39" t="s">
        <v>199</v>
      </c>
      <c r="C194" s="81" t="s">
        <v>200</v>
      </c>
      <c r="D194" s="86"/>
      <c r="E194" s="76">
        <f>E195</f>
        <v>0</v>
      </c>
      <c r="F194" s="76">
        <f>F195</f>
        <v>3300500</v>
      </c>
    </row>
    <row r="195" spans="1:6" ht="56.25">
      <c r="A195" s="43"/>
      <c r="B195" s="39" t="s">
        <v>165</v>
      </c>
      <c r="C195" s="81" t="s">
        <v>200</v>
      </c>
      <c r="D195" s="86">
        <v>600</v>
      </c>
      <c r="E195" s="76">
        <f>'приложение 11'!I395</f>
        <v>0</v>
      </c>
      <c r="F195" s="76">
        <f>'приложение 11'!P395</f>
        <v>3300500</v>
      </c>
    </row>
    <row r="196" spans="1:6" ht="37.5">
      <c r="A196" s="43"/>
      <c r="B196" s="39" t="s">
        <v>201</v>
      </c>
      <c r="C196" s="81">
        <v>5830100000</v>
      </c>
      <c r="D196" s="86"/>
      <c r="E196" s="76">
        <f>E197</f>
        <v>828000</v>
      </c>
      <c r="F196" s="76">
        <f>F197</f>
        <v>828000</v>
      </c>
    </row>
    <row r="197" spans="1:6" ht="37.5">
      <c r="A197" s="43"/>
      <c r="B197" s="39" t="s">
        <v>130</v>
      </c>
      <c r="C197" s="81">
        <v>5830100590</v>
      </c>
      <c r="D197" s="86"/>
      <c r="E197" s="76">
        <f>E198</f>
        <v>828000</v>
      </c>
      <c r="F197" s="76">
        <f>F198</f>
        <v>828000</v>
      </c>
    </row>
    <row r="198" spans="1:6" ht="37.5">
      <c r="A198" s="43"/>
      <c r="B198" s="39" t="s">
        <v>145</v>
      </c>
      <c r="C198" s="81">
        <v>5830100590</v>
      </c>
      <c r="D198" s="86">
        <v>300</v>
      </c>
      <c r="E198" s="76">
        <f>'приложение 11'!I398</f>
        <v>828000</v>
      </c>
      <c r="F198" s="76">
        <f>'приложение 11'!P398</f>
        <v>828000</v>
      </c>
    </row>
    <row r="199" spans="1:6" s="71" customFormat="1" ht="93.75">
      <c r="A199" s="67" t="s">
        <v>73</v>
      </c>
      <c r="B199" s="89" t="s">
        <v>202</v>
      </c>
      <c r="C199" s="72">
        <v>5900000000</v>
      </c>
      <c r="D199" s="85"/>
      <c r="E199" s="74">
        <f>E200+E203</f>
        <v>82661700</v>
      </c>
      <c r="F199" s="74">
        <f>F200+F203</f>
        <v>79603300</v>
      </c>
    </row>
    <row r="200" spans="1:6">
      <c r="A200" s="43"/>
      <c r="B200" s="43" t="s">
        <v>203</v>
      </c>
      <c r="C200" s="58">
        <v>5920000000</v>
      </c>
      <c r="D200" s="79"/>
      <c r="E200" s="76">
        <f>E201</f>
        <v>54992300</v>
      </c>
      <c r="F200" s="76">
        <f>F201</f>
        <v>52975700</v>
      </c>
    </row>
    <row r="201" spans="1:6" ht="37.5">
      <c r="A201" s="43"/>
      <c r="B201" s="77" t="s">
        <v>130</v>
      </c>
      <c r="C201" s="58">
        <v>5920000590</v>
      </c>
      <c r="D201" s="79"/>
      <c r="E201" s="76">
        <f>E202</f>
        <v>54992300</v>
      </c>
      <c r="F201" s="76">
        <f>F202</f>
        <v>52975700</v>
      </c>
    </row>
    <row r="202" spans="1:6" ht="56.25">
      <c r="A202" s="43"/>
      <c r="B202" s="43" t="s">
        <v>165</v>
      </c>
      <c r="C202" s="58">
        <v>5920000590</v>
      </c>
      <c r="D202" s="79">
        <v>600</v>
      </c>
      <c r="E202" s="76">
        <f>'приложение 11'!I442</f>
        <v>54992300</v>
      </c>
      <c r="F202" s="76">
        <f>'приложение 11'!P442</f>
        <v>52975700</v>
      </c>
    </row>
    <row r="203" spans="1:6" ht="37.5">
      <c r="A203" s="43"/>
      <c r="B203" s="43" t="s">
        <v>204</v>
      </c>
      <c r="C203" s="58">
        <v>5930000000</v>
      </c>
      <c r="D203" s="79"/>
      <c r="E203" s="76">
        <f>E204+E206</f>
        <v>27669400</v>
      </c>
      <c r="F203" s="76">
        <f>F204+F206</f>
        <v>26627600</v>
      </c>
    </row>
    <row r="204" spans="1:6" ht="37.5">
      <c r="A204" s="43"/>
      <c r="B204" s="77" t="s">
        <v>130</v>
      </c>
      <c r="C204" s="58">
        <v>5930000590</v>
      </c>
      <c r="D204" s="79"/>
      <c r="E204" s="76">
        <f>E205</f>
        <v>27174900</v>
      </c>
      <c r="F204" s="76">
        <f>F205</f>
        <v>26165000</v>
      </c>
    </row>
    <row r="205" spans="1:6" ht="56.25">
      <c r="A205" s="43"/>
      <c r="B205" s="43" t="s">
        <v>165</v>
      </c>
      <c r="C205" s="58">
        <v>5930000590</v>
      </c>
      <c r="D205" s="79">
        <v>600</v>
      </c>
      <c r="E205" s="76">
        <f>'приложение 11'!I445</f>
        <v>27174900</v>
      </c>
      <c r="F205" s="76">
        <f>'приложение 11'!P445</f>
        <v>26165000</v>
      </c>
    </row>
    <row r="206" spans="1:6">
      <c r="A206" s="43"/>
      <c r="B206" s="43" t="s">
        <v>205</v>
      </c>
      <c r="C206" s="58" t="s">
        <v>206</v>
      </c>
      <c r="D206" s="79"/>
      <c r="E206" s="76">
        <f>E207</f>
        <v>494500</v>
      </c>
      <c r="F206" s="76">
        <f>F207</f>
        <v>462600</v>
      </c>
    </row>
    <row r="207" spans="1:6" ht="56.25">
      <c r="A207" s="43"/>
      <c r="B207" s="43" t="s">
        <v>163</v>
      </c>
      <c r="C207" s="58" t="s">
        <v>206</v>
      </c>
      <c r="D207" s="79">
        <v>600</v>
      </c>
      <c r="E207" s="76">
        <f>'приложение 11'!I447</f>
        <v>494500</v>
      </c>
      <c r="F207" s="76">
        <f>'приложение 11'!P447</f>
        <v>462600</v>
      </c>
    </row>
    <row r="208" spans="1:6" s="71" customFormat="1" ht="56.25">
      <c r="A208" s="67" t="s">
        <v>80</v>
      </c>
      <c r="B208" s="30" t="s">
        <v>207</v>
      </c>
      <c r="C208" s="87">
        <v>600000000</v>
      </c>
      <c r="D208" s="88"/>
      <c r="E208" s="74">
        <f>E209</f>
        <v>10055100</v>
      </c>
      <c r="F208" s="74">
        <f>F209</f>
        <v>10541800</v>
      </c>
    </row>
    <row r="209" spans="1:6" ht="37.5">
      <c r="A209" s="43"/>
      <c r="B209" s="39" t="s">
        <v>208</v>
      </c>
      <c r="C209" s="81">
        <v>6010000000</v>
      </c>
      <c r="D209" s="82"/>
      <c r="E209" s="76">
        <f>E212+E210</f>
        <v>10055100</v>
      </c>
      <c r="F209" s="76">
        <f>F212+F210</f>
        <v>10541800</v>
      </c>
    </row>
    <row r="210" spans="1:6" ht="37.5">
      <c r="A210" s="43"/>
      <c r="B210" s="39" t="s">
        <v>209</v>
      </c>
      <c r="C210" s="81">
        <v>6010010680</v>
      </c>
      <c r="D210" s="82"/>
      <c r="E210" s="76">
        <f>E211</f>
        <v>4091700</v>
      </c>
      <c r="F210" s="76">
        <f>F211</f>
        <v>3862700</v>
      </c>
    </row>
    <row r="211" spans="1:6" ht="37.5">
      <c r="A211" s="43"/>
      <c r="B211" s="39" t="s">
        <v>145</v>
      </c>
      <c r="C211" s="81">
        <v>6010010680</v>
      </c>
      <c r="D211" s="82" t="s">
        <v>210</v>
      </c>
      <c r="E211" s="76">
        <f>'приложение 11'!I197</f>
        <v>4091700</v>
      </c>
      <c r="F211" s="76">
        <f>'приложение 11'!P197</f>
        <v>3862700</v>
      </c>
    </row>
    <row r="212" spans="1:6" ht="37.5">
      <c r="A212" s="43"/>
      <c r="B212" s="39" t="s">
        <v>211</v>
      </c>
      <c r="C212" s="81" t="s">
        <v>212</v>
      </c>
      <c r="D212" s="82"/>
      <c r="E212" s="76">
        <f>E213</f>
        <v>5963400</v>
      </c>
      <c r="F212" s="76">
        <f>F213</f>
        <v>6679100</v>
      </c>
    </row>
    <row r="213" spans="1:6" ht="37.5">
      <c r="A213" s="43"/>
      <c r="B213" s="39" t="s">
        <v>145</v>
      </c>
      <c r="C213" s="81" t="s">
        <v>212</v>
      </c>
      <c r="D213" s="82" t="s">
        <v>210</v>
      </c>
      <c r="E213" s="76">
        <f>'приложение 11'!I199</f>
        <v>5963400</v>
      </c>
      <c r="F213" s="76">
        <f>'приложение 11'!P199</f>
        <v>6679100</v>
      </c>
    </row>
    <row r="214" spans="1:6" s="71" customFormat="1" ht="37.5">
      <c r="A214" s="67" t="s">
        <v>213</v>
      </c>
      <c r="B214" s="67" t="s">
        <v>214</v>
      </c>
      <c r="C214" s="72">
        <v>6100000000</v>
      </c>
      <c r="D214" s="83"/>
      <c r="E214" s="74">
        <f>E215</f>
        <v>159152300</v>
      </c>
      <c r="F214" s="74">
        <f>F215</f>
        <v>153909800</v>
      </c>
    </row>
    <row r="215" spans="1:6" ht="37.5">
      <c r="A215" s="43"/>
      <c r="B215" s="39" t="s">
        <v>215</v>
      </c>
      <c r="C215" s="81">
        <v>6110000000</v>
      </c>
      <c r="D215" s="82"/>
      <c r="E215" s="76">
        <f>E225+E216+E220+E222+E218</f>
        <v>159152300</v>
      </c>
      <c r="F215" s="76">
        <f>F225+F216+F220+F222+F218</f>
        <v>153909800</v>
      </c>
    </row>
    <row r="216" spans="1:6" ht="37.5">
      <c r="A216" s="43"/>
      <c r="B216" s="45" t="s">
        <v>130</v>
      </c>
      <c r="C216" s="81">
        <v>6110000590</v>
      </c>
      <c r="D216" s="82"/>
      <c r="E216" s="76">
        <f>E217</f>
        <v>154470200</v>
      </c>
      <c r="F216" s="76">
        <f>F217</f>
        <v>149319600</v>
      </c>
    </row>
    <row r="217" spans="1:6" ht="56.25">
      <c r="A217" s="43"/>
      <c r="B217" s="45" t="s">
        <v>163</v>
      </c>
      <c r="C217" s="81">
        <v>6110000590</v>
      </c>
      <c r="D217" s="82" t="s">
        <v>195</v>
      </c>
      <c r="E217" s="76">
        <f>'приложение 11'!I492</f>
        <v>154470200</v>
      </c>
      <c r="F217" s="76">
        <f>'приложение 11'!P492</f>
        <v>149319600</v>
      </c>
    </row>
    <row r="218" spans="1:6" ht="187.5">
      <c r="A218" s="43"/>
      <c r="B218" s="39" t="s">
        <v>166</v>
      </c>
      <c r="C218" s="81">
        <v>6110060820</v>
      </c>
      <c r="D218" s="82"/>
      <c r="E218" s="76">
        <f>E219</f>
        <v>30800</v>
      </c>
      <c r="F218" s="76">
        <f>F219</f>
        <v>32100</v>
      </c>
    </row>
    <row r="219" spans="1:6" ht="56.25">
      <c r="A219" s="43"/>
      <c r="B219" s="39" t="s">
        <v>165</v>
      </c>
      <c r="C219" s="81">
        <v>6110060820</v>
      </c>
      <c r="D219" s="82" t="s">
        <v>195</v>
      </c>
      <c r="E219" s="76">
        <f>'приложение 11'!I487</f>
        <v>30800</v>
      </c>
      <c r="F219" s="76">
        <f>'приложение 11'!P487</f>
        <v>32100</v>
      </c>
    </row>
    <row r="220" spans="1:6" ht="56.25">
      <c r="A220" s="43"/>
      <c r="B220" s="45" t="s">
        <v>216</v>
      </c>
      <c r="C220" s="81" t="s">
        <v>217</v>
      </c>
      <c r="D220" s="82"/>
      <c r="E220" s="76">
        <f>E221</f>
        <v>1601800</v>
      </c>
      <c r="F220" s="76">
        <f>F221</f>
        <v>1601800</v>
      </c>
    </row>
    <row r="221" spans="1:6" ht="56.25">
      <c r="A221" s="43"/>
      <c r="B221" s="45" t="s">
        <v>163</v>
      </c>
      <c r="C221" s="81" t="s">
        <v>217</v>
      </c>
      <c r="D221" s="82" t="s">
        <v>195</v>
      </c>
      <c r="E221" s="76">
        <f>'приложение 11'!I494</f>
        <v>1601800</v>
      </c>
      <c r="F221" s="76">
        <f>'приложение 11'!P494</f>
        <v>1601800</v>
      </c>
    </row>
    <row r="222" spans="1:6" ht="56.25">
      <c r="A222" s="43"/>
      <c r="B222" s="45" t="s">
        <v>218</v>
      </c>
      <c r="C222" s="81">
        <v>6110100000</v>
      </c>
      <c r="D222" s="82"/>
      <c r="E222" s="76">
        <f>E223</f>
        <v>600000</v>
      </c>
      <c r="F222" s="76">
        <f>F223</f>
        <v>600000</v>
      </c>
    </row>
    <row r="223" spans="1:6" ht="37.5">
      <c r="A223" s="43"/>
      <c r="B223" s="45" t="s">
        <v>130</v>
      </c>
      <c r="C223" s="81">
        <v>6110100590</v>
      </c>
      <c r="D223" s="82"/>
      <c r="E223" s="76">
        <f>E224</f>
        <v>600000</v>
      </c>
      <c r="F223" s="76">
        <f>F224</f>
        <v>600000</v>
      </c>
    </row>
    <row r="224" spans="1:6" ht="56.25">
      <c r="A224" s="43"/>
      <c r="B224" s="45" t="s">
        <v>163</v>
      </c>
      <c r="C224" s="81">
        <v>6110100590</v>
      </c>
      <c r="D224" s="82" t="s">
        <v>195</v>
      </c>
      <c r="E224" s="76">
        <f>'приложение 11'!I497</f>
        <v>600000</v>
      </c>
      <c r="F224" s="76">
        <f>'приложение 11'!P497</f>
        <v>600000</v>
      </c>
    </row>
    <row r="225" spans="1:6" ht="37.5">
      <c r="A225" s="43"/>
      <c r="B225" s="39" t="s">
        <v>219</v>
      </c>
      <c r="C225" s="81">
        <v>6110200000</v>
      </c>
      <c r="D225" s="82"/>
      <c r="E225" s="76">
        <f>E226</f>
        <v>2449500</v>
      </c>
      <c r="F225" s="76">
        <f>F226</f>
        <v>2356300</v>
      </c>
    </row>
    <row r="226" spans="1:6" ht="37.5">
      <c r="A226" s="43"/>
      <c r="B226" s="39" t="s">
        <v>220</v>
      </c>
      <c r="C226" s="81">
        <v>6110210160</v>
      </c>
      <c r="D226" s="82"/>
      <c r="E226" s="76">
        <f>E227+E228</f>
        <v>2449500</v>
      </c>
      <c r="F226" s="76">
        <f>F227+F228</f>
        <v>2356300</v>
      </c>
    </row>
    <row r="227" spans="1:6" ht="112.5">
      <c r="A227" s="43"/>
      <c r="B227" s="39" t="s">
        <v>100</v>
      </c>
      <c r="C227" s="81">
        <v>6110210160</v>
      </c>
      <c r="D227" s="82" t="s">
        <v>101</v>
      </c>
      <c r="E227" s="76">
        <f>'приложение 11'!I481</f>
        <v>1500000</v>
      </c>
      <c r="F227" s="76">
        <f>'приложение 11'!P481</f>
        <v>1500000</v>
      </c>
    </row>
    <row r="228" spans="1:6" ht="56.25">
      <c r="A228" s="43"/>
      <c r="B228" s="39" t="s">
        <v>103</v>
      </c>
      <c r="C228" s="81">
        <v>6110210160</v>
      </c>
      <c r="D228" s="82" t="s">
        <v>104</v>
      </c>
      <c r="E228" s="76">
        <f>'приложение 11'!I482</f>
        <v>949500</v>
      </c>
      <c r="F228" s="76">
        <f>'приложение 11'!P482</f>
        <v>856300</v>
      </c>
    </row>
    <row r="229" spans="1:6" s="71" customFormat="1" ht="56.25">
      <c r="A229" s="67" t="s">
        <v>221</v>
      </c>
      <c r="B229" s="30" t="s">
        <v>222</v>
      </c>
      <c r="C229" s="87">
        <v>6200000000</v>
      </c>
      <c r="D229" s="88"/>
      <c r="E229" s="74">
        <f t="shared" ref="E229:F231" si="3">E230</f>
        <v>1250000</v>
      </c>
      <c r="F229" s="74">
        <f t="shared" si="3"/>
        <v>1250000</v>
      </c>
    </row>
    <row r="230" spans="1:6" ht="37.5">
      <c r="A230" s="43"/>
      <c r="B230" s="39" t="s">
        <v>223</v>
      </c>
      <c r="C230" s="81">
        <v>6240000000</v>
      </c>
      <c r="D230" s="82"/>
      <c r="E230" s="76">
        <f t="shared" si="3"/>
        <v>1250000</v>
      </c>
      <c r="F230" s="76">
        <f t="shared" si="3"/>
        <v>1250000</v>
      </c>
    </row>
    <row r="231" spans="1:6" ht="75">
      <c r="A231" s="43"/>
      <c r="B231" s="39" t="s">
        <v>224</v>
      </c>
      <c r="C231" s="81">
        <v>6240010070</v>
      </c>
      <c r="D231" s="82"/>
      <c r="E231" s="76">
        <f t="shared" si="3"/>
        <v>1250000</v>
      </c>
      <c r="F231" s="76">
        <f t="shared" si="3"/>
        <v>1250000</v>
      </c>
    </row>
    <row r="232" spans="1:6" ht="56.25">
      <c r="A232" s="43"/>
      <c r="B232" s="39" t="s">
        <v>103</v>
      </c>
      <c r="C232" s="81">
        <v>6240010070</v>
      </c>
      <c r="D232" s="82" t="s">
        <v>104</v>
      </c>
      <c r="E232" s="76">
        <f>'приложение 11'!I139</f>
        <v>1250000</v>
      </c>
      <c r="F232" s="76">
        <f>'приложение 11'!P140</f>
        <v>1250000</v>
      </c>
    </row>
    <row r="233" spans="1:6" s="71" customFormat="1" ht="56.25">
      <c r="A233" s="67" t="s">
        <v>225</v>
      </c>
      <c r="B233" s="30" t="s">
        <v>226</v>
      </c>
      <c r="C233" s="87">
        <v>6300000000</v>
      </c>
      <c r="D233" s="88"/>
      <c r="E233" s="74">
        <f t="shared" ref="E233:F235" si="4">E234</f>
        <v>2050000</v>
      </c>
      <c r="F233" s="74">
        <f t="shared" si="4"/>
        <v>2050000</v>
      </c>
    </row>
    <row r="234" spans="1:6" s="71" customFormat="1" ht="75">
      <c r="A234" s="67"/>
      <c r="B234" s="39" t="s">
        <v>227</v>
      </c>
      <c r="C234" s="81">
        <v>6310000000</v>
      </c>
      <c r="D234" s="82"/>
      <c r="E234" s="76">
        <f t="shared" si="4"/>
        <v>2050000</v>
      </c>
      <c r="F234" s="76">
        <f t="shared" si="4"/>
        <v>2050000</v>
      </c>
    </row>
    <row r="235" spans="1:6" ht="56.25">
      <c r="A235" s="43"/>
      <c r="B235" s="39" t="s">
        <v>228</v>
      </c>
      <c r="C235" s="81">
        <v>6310010050</v>
      </c>
      <c r="D235" s="82"/>
      <c r="E235" s="76">
        <f t="shared" si="4"/>
        <v>2050000</v>
      </c>
      <c r="F235" s="76">
        <f t="shared" si="4"/>
        <v>2050000</v>
      </c>
    </row>
    <row r="236" spans="1:6" ht="56.25">
      <c r="A236" s="43"/>
      <c r="B236" s="39" t="s">
        <v>165</v>
      </c>
      <c r="C236" s="81">
        <v>6310010050</v>
      </c>
      <c r="D236" s="82" t="s">
        <v>195</v>
      </c>
      <c r="E236" s="76">
        <f>'приложение 11'!I90</f>
        <v>2050000</v>
      </c>
      <c r="F236" s="76">
        <f>'приложение 11'!P90</f>
        <v>2050000</v>
      </c>
    </row>
    <row r="237" spans="1:6" s="71" customFormat="1" ht="75">
      <c r="A237" s="67" t="s">
        <v>229</v>
      </c>
      <c r="B237" s="89" t="s">
        <v>230</v>
      </c>
      <c r="C237" s="72">
        <v>6400000000</v>
      </c>
      <c r="D237" s="83"/>
      <c r="E237" s="74">
        <f t="shared" ref="E237:F239" si="5">E238</f>
        <v>8466000</v>
      </c>
      <c r="F237" s="74">
        <f t="shared" si="5"/>
        <v>11231600</v>
      </c>
    </row>
    <row r="238" spans="1:6" ht="56.25">
      <c r="A238" s="43"/>
      <c r="B238" s="39" t="s">
        <v>231</v>
      </c>
      <c r="C238" s="81">
        <v>6410000000</v>
      </c>
      <c r="D238" s="82"/>
      <c r="E238" s="76">
        <f t="shared" si="5"/>
        <v>8466000</v>
      </c>
      <c r="F238" s="76">
        <f t="shared" si="5"/>
        <v>11231600</v>
      </c>
    </row>
    <row r="239" spans="1:6" ht="112.5">
      <c r="A239" s="43"/>
      <c r="B239" s="90" t="s">
        <v>232</v>
      </c>
      <c r="C239" s="81" t="s">
        <v>233</v>
      </c>
      <c r="D239" s="82"/>
      <c r="E239" s="76">
        <f t="shared" si="5"/>
        <v>8466000</v>
      </c>
      <c r="F239" s="76">
        <f t="shared" si="5"/>
        <v>11231600</v>
      </c>
    </row>
    <row r="240" spans="1:6" ht="56.25">
      <c r="A240" s="43"/>
      <c r="B240" s="39" t="s">
        <v>103</v>
      </c>
      <c r="C240" s="81" t="s">
        <v>233</v>
      </c>
      <c r="D240" s="82" t="s">
        <v>104</v>
      </c>
      <c r="E240" s="76">
        <f>'приложение 11'!I145</f>
        <v>8466000</v>
      </c>
      <c r="F240" s="76">
        <f>'приложение 11'!P145</f>
        <v>11231600</v>
      </c>
    </row>
    <row r="241" spans="1:6" s="71" customFormat="1" ht="75">
      <c r="A241" s="67" t="s">
        <v>234</v>
      </c>
      <c r="B241" s="67" t="s">
        <v>235</v>
      </c>
      <c r="C241" s="72">
        <v>6500000000</v>
      </c>
      <c r="D241" s="83"/>
      <c r="E241" s="74">
        <f>E242+E251+E248</f>
        <v>134899000</v>
      </c>
      <c r="F241" s="74">
        <f>F242+F251+F248</f>
        <v>74565200</v>
      </c>
    </row>
    <row r="242" spans="1:6" ht="37.5">
      <c r="A242" s="43"/>
      <c r="B242" s="43" t="s">
        <v>236</v>
      </c>
      <c r="C242" s="58">
        <v>6520000000</v>
      </c>
      <c r="D242" s="75"/>
      <c r="E242" s="76">
        <f>E245+E243</f>
        <v>71175900</v>
      </c>
      <c r="F242" s="76">
        <f>F245+F243</f>
        <v>74565200</v>
      </c>
    </row>
    <row r="243" spans="1:6" ht="112.5">
      <c r="A243" s="43"/>
      <c r="B243" s="39" t="s">
        <v>237</v>
      </c>
      <c r="C243" s="81" t="s">
        <v>238</v>
      </c>
      <c r="D243" s="82"/>
      <c r="E243" s="76">
        <f>E244</f>
        <v>10158200</v>
      </c>
      <c r="F243" s="76">
        <f>F244</f>
        <v>13544300</v>
      </c>
    </row>
    <row r="244" spans="1:6" ht="56.25">
      <c r="A244" s="43"/>
      <c r="B244" s="39" t="s">
        <v>239</v>
      </c>
      <c r="C244" s="81" t="s">
        <v>238</v>
      </c>
      <c r="D244" s="82" t="s">
        <v>240</v>
      </c>
      <c r="E244" s="76">
        <f>'приложение 11'!I203</f>
        <v>10158200</v>
      </c>
      <c r="F244" s="76">
        <f>'приложение 11'!P203</f>
        <v>13544300</v>
      </c>
    </row>
    <row r="245" spans="1:6" ht="112.5">
      <c r="A245" s="43"/>
      <c r="B245" s="39" t="s">
        <v>237</v>
      </c>
      <c r="C245" s="81" t="s">
        <v>241</v>
      </c>
      <c r="D245" s="82"/>
      <c r="E245" s="76">
        <f>E247+E246</f>
        <v>61017700</v>
      </c>
      <c r="F245" s="76">
        <f>F247+F246</f>
        <v>61020900</v>
      </c>
    </row>
    <row r="246" spans="1:6" ht="56.25">
      <c r="A246" s="43"/>
      <c r="B246" s="43" t="s">
        <v>103</v>
      </c>
      <c r="C246" s="81" t="s">
        <v>241</v>
      </c>
      <c r="D246" s="82" t="s">
        <v>104</v>
      </c>
      <c r="E246" s="76">
        <f>'приложение 11'!I205</f>
        <v>68760.5</v>
      </c>
      <c r="F246" s="76">
        <f>'приложение 11'!P205</f>
        <v>72034.8</v>
      </c>
    </row>
    <row r="247" spans="1:6" ht="56.25">
      <c r="A247" s="43"/>
      <c r="B247" s="39" t="s">
        <v>239</v>
      </c>
      <c r="C247" s="81" t="s">
        <v>241</v>
      </c>
      <c r="D247" s="82" t="s">
        <v>240</v>
      </c>
      <c r="E247" s="76">
        <f>'приложение 11'!I206</f>
        <v>60948939.5</v>
      </c>
      <c r="F247" s="76">
        <f>'приложение 11'!P206</f>
        <v>60948865.200000003</v>
      </c>
    </row>
    <row r="248" spans="1:6" ht="37.5" hidden="1">
      <c r="A248" s="43"/>
      <c r="B248" s="39" t="s">
        <v>242</v>
      </c>
      <c r="C248" s="81">
        <v>6540000000</v>
      </c>
      <c r="D248" s="82"/>
      <c r="E248" s="76">
        <f>E249</f>
        <v>0</v>
      </c>
      <c r="F248" s="76">
        <f>F249</f>
        <v>0</v>
      </c>
    </row>
    <row r="249" spans="1:6" hidden="1">
      <c r="A249" s="43"/>
      <c r="B249" s="39" t="s">
        <v>243</v>
      </c>
      <c r="C249" s="81" t="s">
        <v>244</v>
      </c>
      <c r="D249" s="82"/>
      <c r="E249" s="76">
        <f>E250</f>
        <v>0</v>
      </c>
      <c r="F249" s="76">
        <f>F250</f>
        <v>0</v>
      </c>
    </row>
    <row r="250" spans="1:6" ht="48.95" hidden="1" customHeight="1">
      <c r="A250" s="43"/>
      <c r="B250" s="39" t="s">
        <v>239</v>
      </c>
      <c r="C250" s="81" t="s">
        <v>244</v>
      </c>
      <c r="D250" s="82" t="s">
        <v>240</v>
      </c>
      <c r="E250" s="76">
        <f>'приложение 11'!I160</f>
        <v>0</v>
      </c>
      <c r="F250" s="76">
        <f>'приложение 11'!P160</f>
        <v>0</v>
      </c>
    </row>
    <row r="251" spans="1:6">
      <c r="A251" s="43"/>
      <c r="B251" s="43" t="s">
        <v>245</v>
      </c>
      <c r="C251" s="58">
        <v>6550000000</v>
      </c>
      <c r="D251" s="75"/>
      <c r="E251" s="76">
        <f>E252</f>
        <v>63723100</v>
      </c>
      <c r="F251" s="76">
        <f>F252</f>
        <v>0</v>
      </c>
    </row>
    <row r="252" spans="1:6" ht="75">
      <c r="A252" s="43"/>
      <c r="B252" s="43" t="s">
        <v>246</v>
      </c>
      <c r="C252" s="58" t="s">
        <v>247</v>
      </c>
      <c r="D252" s="75"/>
      <c r="E252" s="76">
        <f>E253</f>
        <v>63723100</v>
      </c>
      <c r="F252" s="76">
        <f>F253</f>
        <v>0</v>
      </c>
    </row>
    <row r="253" spans="1:6" ht="56.25">
      <c r="A253" s="43"/>
      <c r="B253" s="43" t="s">
        <v>239</v>
      </c>
      <c r="C253" s="58" t="s">
        <v>247</v>
      </c>
      <c r="D253" s="75" t="s">
        <v>240</v>
      </c>
      <c r="E253" s="76">
        <f>'приложение 11'!I163</f>
        <v>63723100</v>
      </c>
      <c r="F253" s="76">
        <f>'приложение 11'!P163</f>
        <v>0</v>
      </c>
    </row>
    <row r="254" spans="1:6" s="71" customFormat="1" ht="112.5">
      <c r="A254" s="67" t="s">
        <v>248</v>
      </c>
      <c r="B254" s="30" t="s">
        <v>249</v>
      </c>
      <c r="C254" s="87">
        <v>6600000000</v>
      </c>
      <c r="D254" s="88"/>
      <c r="E254" s="74">
        <f t="shared" ref="E254:F256" si="6">E255</f>
        <v>6070000</v>
      </c>
      <c r="F254" s="74">
        <f t="shared" si="6"/>
        <v>10550000</v>
      </c>
    </row>
    <row r="255" spans="1:6" ht="56.25">
      <c r="A255" s="43"/>
      <c r="B255" s="39" t="s">
        <v>250</v>
      </c>
      <c r="C255" s="81">
        <v>6610000000</v>
      </c>
      <c r="D255" s="82"/>
      <c r="E255" s="76">
        <f t="shared" si="6"/>
        <v>6070000</v>
      </c>
      <c r="F255" s="76">
        <f t="shared" si="6"/>
        <v>10550000</v>
      </c>
    </row>
    <row r="256" spans="1:6" ht="112.5">
      <c r="A256" s="43"/>
      <c r="B256" s="39" t="s">
        <v>251</v>
      </c>
      <c r="C256" s="81">
        <v>6610010040</v>
      </c>
      <c r="D256" s="82"/>
      <c r="E256" s="76">
        <f t="shared" si="6"/>
        <v>6070000</v>
      </c>
      <c r="F256" s="76">
        <f t="shared" si="6"/>
        <v>10550000</v>
      </c>
    </row>
    <row r="257" spans="1:6" ht="56.25">
      <c r="A257" s="43"/>
      <c r="B257" s="39" t="s">
        <v>103</v>
      </c>
      <c r="C257" s="81">
        <v>6610010040</v>
      </c>
      <c r="D257" s="82" t="s">
        <v>104</v>
      </c>
      <c r="E257" s="76">
        <f>'приложение 11'!I123</f>
        <v>6070000</v>
      </c>
      <c r="F257" s="76">
        <f>'приложение 11'!P123</f>
        <v>10550000</v>
      </c>
    </row>
    <row r="258" spans="1:6" s="71" customFormat="1" ht="93.75">
      <c r="A258" s="67" t="s">
        <v>252</v>
      </c>
      <c r="B258" s="30" t="s">
        <v>253</v>
      </c>
      <c r="C258" s="87">
        <v>6700000000</v>
      </c>
      <c r="D258" s="88"/>
      <c r="E258" s="74">
        <f>E259+E263</f>
        <v>3626400</v>
      </c>
      <c r="F258" s="74">
        <f>F259+F263</f>
        <v>1186500</v>
      </c>
    </row>
    <row r="259" spans="1:6" ht="56.25">
      <c r="A259" s="43"/>
      <c r="B259" s="39" t="s">
        <v>254</v>
      </c>
      <c r="C259" s="81">
        <v>6710000000</v>
      </c>
      <c r="D259" s="82"/>
      <c r="E259" s="76">
        <f>E260</f>
        <v>3476400</v>
      </c>
      <c r="F259" s="76">
        <f>F260</f>
        <v>1186500</v>
      </c>
    </row>
    <row r="260" spans="1:6" ht="37.5">
      <c r="A260" s="43"/>
      <c r="B260" s="39" t="s">
        <v>255</v>
      </c>
      <c r="C260" s="81">
        <v>6710010220</v>
      </c>
      <c r="D260" s="82"/>
      <c r="E260" s="76">
        <f>E261+E262</f>
        <v>3476400</v>
      </c>
      <c r="F260" s="76">
        <f>F261+F262</f>
        <v>1186500</v>
      </c>
    </row>
    <row r="261" spans="1:6" ht="56.25">
      <c r="A261" s="43"/>
      <c r="B261" s="39" t="s">
        <v>103</v>
      </c>
      <c r="C261" s="81">
        <v>6710010220</v>
      </c>
      <c r="D261" s="82" t="s">
        <v>104</v>
      </c>
      <c r="E261" s="76">
        <f>'приложение 11'!I532+'приложение 11'!I127</f>
        <v>300000</v>
      </c>
      <c r="F261" s="76">
        <f>'приложение 11'!P532+'приложение 11'!P127</f>
        <v>300000</v>
      </c>
    </row>
    <row r="262" spans="1:6" ht="56.25">
      <c r="A262" s="43"/>
      <c r="B262" s="43" t="s">
        <v>165</v>
      </c>
      <c r="C262" s="81">
        <v>6710010220</v>
      </c>
      <c r="D262" s="82" t="s">
        <v>195</v>
      </c>
      <c r="E262" s="76">
        <f>'приложение 11'!I402+'приложение 11'!I436</f>
        <v>3176400</v>
      </c>
      <c r="F262" s="76">
        <f>'приложение 11'!P402+'приложение 11'!P436</f>
        <v>886500</v>
      </c>
    </row>
    <row r="263" spans="1:6" ht="75">
      <c r="A263" s="43"/>
      <c r="B263" s="39" t="s">
        <v>256</v>
      </c>
      <c r="C263" s="81">
        <v>6720000000</v>
      </c>
      <c r="D263" s="82"/>
      <c r="E263" s="76">
        <f>E264</f>
        <v>150000</v>
      </c>
      <c r="F263" s="76">
        <f>F264</f>
        <v>0</v>
      </c>
    </row>
    <row r="264" spans="1:6" ht="56.25">
      <c r="A264" s="43"/>
      <c r="B264" s="39" t="s">
        <v>257</v>
      </c>
      <c r="C264" s="81">
        <v>6720010530</v>
      </c>
      <c r="D264" s="82"/>
      <c r="E264" s="76">
        <f>E265</f>
        <v>150000</v>
      </c>
      <c r="F264" s="76">
        <f>F265</f>
        <v>0</v>
      </c>
    </row>
    <row r="265" spans="1:6" ht="56.25">
      <c r="A265" s="43"/>
      <c r="B265" s="39" t="s">
        <v>103</v>
      </c>
      <c r="C265" s="81">
        <v>6720010530</v>
      </c>
      <c r="D265" s="82" t="s">
        <v>104</v>
      </c>
      <c r="E265" s="76">
        <f>'приложение 11'!I130</f>
        <v>150000</v>
      </c>
      <c r="F265" s="76">
        <f>'приложение 11'!P130</f>
        <v>0</v>
      </c>
    </row>
    <row r="266" spans="1:6" s="71" customFormat="1" ht="37.5">
      <c r="A266" s="67" t="s">
        <v>258</v>
      </c>
      <c r="B266" s="30" t="s">
        <v>259</v>
      </c>
      <c r="C266" s="87">
        <v>6800000000</v>
      </c>
      <c r="D266" s="88"/>
      <c r="E266" s="74">
        <f t="shared" ref="E266:F268" si="7">E267</f>
        <v>100000</v>
      </c>
      <c r="F266" s="74">
        <f t="shared" si="7"/>
        <v>0</v>
      </c>
    </row>
    <row r="267" spans="1:6" ht="37.5">
      <c r="A267" s="43"/>
      <c r="B267" s="39" t="s">
        <v>260</v>
      </c>
      <c r="C267" s="81">
        <v>6810000000</v>
      </c>
      <c r="D267" s="82"/>
      <c r="E267" s="76">
        <f t="shared" si="7"/>
        <v>100000</v>
      </c>
      <c r="F267" s="76">
        <f t="shared" si="7"/>
        <v>0</v>
      </c>
    </row>
    <row r="268" spans="1:6">
      <c r="A268" s="43"/>
      <c r="B268" s="39" t="s">
        <v>261</v>
      </c>
      <c r="C268" s="81">
        <v>6810010490</v>
      </c>
      <c r="D268" s="82"/>
      <c r="E268" s="76">
        <f t="shared" si="7"/>
        <v>100000</v>
      </c>
      <c r="F268" s="76">
        <f t="shared" si="7"/>
        <v>0</v>
      </c>
    </row>
    <row r="269" spans="1:6" ht="56.25">
      <c r="A269" s="43"/>
      <c r="B269" s="39" t="s">
        <v>103</v>
      </c>
      <c r="C269" s="81">
        <v>6810010490</v>
      </c>
      <c r="D269" s="82" t="s">
        <v>104</v>
      </c>
      <c r="E269" s="76">
        <f>'приложение 11'!I134</f>
        <v>100000</v>
      </c>
      <c r="F269" s="76">
        <f>'приложение 11'!P134</f>
        <v>0</v>
      </c>
    </row>
    <row r="270" spans="1:6" s="71" customFormat="1" ht="150">
      <c r="A270" s="67" t="s">
        <v>262</v>
      </c>
      <c r="B270" s="30" t="s">
        <v>263</v>
      </c>
      <c r="C270" s="87">
        <v>6900000000</v>
      </c>
      <c r="D270" s="88"/>
      <c r="E270" s="74">
        <f t="shared" ref="E270:F272" si="8">E271</f>
        <v>997600</v>
      </c>
      <c r="F270" s="74">
        <f t="shared" si="8"/>
        <v>1192000</v>
      </c>
    </row>
    <row r="271" spans="1:6" ht="56.25">
      <c r="A271" s="43"/>
      <c r="B271" s="39" t="s">
        <v>264</v>
      </c>
      <c r="C271" s="81">
        <v>6910000000</v>
      </c>
      <c r="D271" s="82"/>
      <c r="E271" s="76">
        <f t="shared" si="8"/>
        <v>997600</v>
      </c>
      <c r="F271" s="76">
        <f t="shared" si="8"/>
        <v>1192000</v>
      </c>
    </row>
    <row r="272" spans="1:6" ht="150">
      <c r="A272" s="43"/>
      <c r="B272" s="39" t="s">
        <v>265</v>
      </c>
      <c r="C272" s="81">
        <v>6910010500</v>
      </c>
      <c r="D272" s="82"/>
      <c r="E272" s="76">
        <f t="shared" si="8"/>
        <v>997600</v>
      </c>
      <c r="F272" s="76">
        <f t="shared" si="8"/>
        <v>1192000</v>
      </c>
    </row>
    <row r="273" spans="1:6" ht="56.25">
      <c r="A273" s="43"/>
      <c r="B273" s="39" t="s">
        <v>103</v>
      </c>
      <c r="C273" s="81">
        <v>6910010500</v>
      </c>
      <c r="D273" s="82" t="s">
        <v>104</v>
      </c>
      <c r="E273" s="76">
        <f>'приложение 11'!I536+'приложение 11'!I463</f>
        <v>997600</v>
      </c>
      <c r="F273" s="76">
        <f>'приложение 11'!P536+'приложение 11'!P463</f>
        <v>1192000</v>
      </c>
    </row>
    <row r="274" spans="1:6" s="71" customFormat="1" ht="37.5">
      <c r="A274" s="67" t="s">
        <v>266</v>
      </c>
      <c r="B274" s="67" t="s">
        <v>267</v>
      </c>
      <c r="C274" s="72">
        <v>7000000000</v>
      </c>
      <c r="D274" s="85"/>
      <c r="E274" s="74">
        <f>E275</f>
        <v>17199200</v>
      </c>
      <c r="F274" s="74">
        <f>F275</f>
        <v>3046100</v>
      </c>
    </row>
    <row r="275" spans="1:6" s="71" customFormat="1" ht="37.5">
      <c r="A275" s="43"/>
      <c r="B275" s="39" t="s">
        <v>268</v>
      </c>
      <c r="C275" s="81">
        <v>7010000000</v>
      </c>
      <c r="D275" s="86"/>
      <c r="E275" s="76">
        <f>E276+E280+E278</f>
        <v>17199200</v>
      </c>
      <c r="F275" s="76">
        <f>F276+F280+F278</f>
        <v>3046100</v>
      </c>
    </row>
    <row r="276" spans="1:6" s="71" customFormat="1" ht="112.5">
      <c r="A276" s="43"/>
      <c r="B276" s="39" t="s">
        <v>269</v>
      </c>
      <c r="C276" s="81">
        <v>7010063110</v>
      </c>
      <c r="D276" s="86"/>
      <c r="E276" s="76">
        <f>E277</f>
        <v>2929500</v>
      </c>
      <c r="F276" s="76">
        <f>F277</f>
        <v>3046100</v>
      </c>
    </row>
    <row r="277" spans="1:6" s="71" customFormat="1" ht="56.25">
      <c r="A277" s="43"/>
      <c r="B277" s="39" t="s">
        <v>165</v>
      </c>
      <c r="C277" s="81">
        <v>7010063110</v>
      </c>
      <c r="D277" s="86">
        <v>600</v>
      </c>
      <c r="E277" s="76">
        <f>'приложение 11'!I406</f>
        <v>2929500</v>
      </c>
      <c r="F277" s="76">
        <f>'приложение 11'!P406</f>
        <v>3046100</v>
      </c>
    </row>
    <row r="278" spans="1:6" s="71" customFormat="1" ht="75">
      <c r="A278" s="43"/>
      <c r="B278" s="39" t="s">
        <v>270</v>
      </c>
      <c r="C278" s="81" t="s">
        <v>271</v>
      </c>
      <c r="D278" s="86"/>
      <c r="E278" s="76">
        <f>E279</f>
        <v>5618000</v>
      </c>
      <c r="F278" s="76">
        <f>F279</f>
        <v>0</v>
      </c>
    </row>
    <row r="279" spans="1:6" s="71" customFormat="1" ht="56.25">
      <c r="A279" s="43"/>
      <c r="B279" s="39" t="s">
        <v>165</v>
      </c>
      <c r="C279" s="81" t="s">
        <v>271</v>
      </c>
      <c r="D279" s="86">
        <v>600</v>
      </c>
      <c r="E279" s="76">
        <f>'приложение 11'!I408</f>
        <v>5618000</v>
      </c>
      <c r="F279" s="76">
        <f>'приложение 11'!P408</f>
        <v>0</v>
      </c>
    </row>
    <row r="280" spans="1:6" s="71" customFormat="1" ht="75">
      <c r="A280" s="43"/>
      <c r="B280" s="39" t="s">
        <v>272</v>
      </c>
      <c r="C280" s="81" t="s">
        <v>273</v>
      </c>
      <c r="D280" s="86"/>
      <c r="E280" s="76">
        <f>E281</f>
        <v>8651700</v>
      </c>
      <c r="F280" s="76">
        <f>F281</f>
        <v>0</v>
      </c>
    </row>
    <row r="281" spans="1:6" s="71" customFormat="1" ht="56.25">
      <c r="A281" s="43"/>
      <c r="B281" s="39" t="s">
        <v>165</v>
      </c>
      <c r="C281" s="81" t="s">
        <v>273</v>
      </c>
      <c r="D281" s="86">
        <v>600</v>
      </c>
      <c r="E281" s="76">
        <f>'приложение 11'!I410</f>
        <v>8651700</v>
      </c>
      <c r="F281" s="76">
        <f>'приложение 11'!P410</f>
        <v>0</v>
      </c>
    </row>
    <row r="282" spans="1:6" s="71" customFormat="1" ht="37.5">
      <c r="A282" s="67" t="s">
        <v>274</v>
      </c>
      <c r="B282" s="30" t="s">
        <v>275</v>
      </c>
      <c r="C282" s="87">
        <v>7100000000</v>
      </c>
      <c r="D282" s="88"/>
      <c r="E282" s="74">
        <f t="shared" ref="E282:F284" si="9">E283</f>
        <v>1236000</v>
      </c>
      <c r="F282" s="74">
        <f t="shared" si="9"/>
        <v>1251000</v>
      </c>
    </row>
    <row r="283" spans="1:6" s="71" customFormat="1" ht="75">
      <c r="A283" s="43"/>
      <c r="B283" s="39" t="s">
        <v>276</v>
      </c>
      <c r="C283" s="81">
        <v>7110000000</v>
      </c>
      <c r="D283" s="82"/>
      <c r="E283" s="76">
        <f t="shared" si="9"/>
        <v>1236000</v>
      </c>
      <c r="F283" s="76">
        <f t="shared" si="9"/>
        <v>1251000</v>
      </c>
    </row>
    <row r="284" spans="1:6" s="71" customFormat="1" ht="56.25">
      <c r="A284" s="43"/>
      <c r="B284" s="39" t="s">
        <v>277</v>
      </c>
      <c r="C284" s="81">
        <v>7110010610</v>
      </c>
      <c r="D284" s="82"/>
      <c r="E284" s="76">
        <f t="shared" si="9"/>
        <v>1236000</v>
      </c>
      <c r="F284" s="76">
        <f t="shared" si="9"/>
        <v>1251000</v>
      </c>
    </row>
    <row r="285" spans="1:6" s="71" customFormat="1" ht="56.25">
      <c r="A285" s="43"/>
      <c r="B285" s="39" t="s">
        <v>103</v>
      </c>
      <c r="C285" s="81">
        <v>7110010610</v>
      </c>
      <c r="D285" s="82" t="s">
        <v>104</v>
      </c>
      <c r="E285" s="76">
        <f>'приложение 11'!I540+'приложение 11'!I467</f>
        <v>1236000</v>
      </c>
      <c r="F285" s="76">
        <f>'приложение 11'!P540+'приложение 11'!P467</f>
        <v>1251000</v>
      </c>
    </row>
    <row r="286" spans="1:6" s="71" customFormat="1" ht="75">
      <c r="A286" s="67" t="s">
        <v>278</v>
      </c>
      <c r="B286" s="30" t="s">
        <v>279</v>
      </c>
      <c r="C286" s="87">
        <v>7200000000</v>
      </c>
      <c r="D286" s="88"/>
      <c r="E286" s="74">
        <f t="shared" ref="E286:F288" si="10">E287</f>
        <v>5355700</v>
      </c>
      <c r="F286" s="74">
        <f t="shared" si="10"/>
        <v>0</v>
      </c>
    </row>
    <row r="287" spans="1:6" s="71" customFormat="1" ht="56.25">
      <c r="A287" s="43"/>
      <c r="B287" s="39" t="s">
        <v>280</v>
      </c>
      <c r="C287" s="81">
        <v>7210000000</v>
      </c>
      <c r="D287" s="82"/>
      <c r="E287" s="76">
        <f t="shared" si="10"/>
        <v>5355700</v>
      </c>
      <c r="F287" s="76">
        <f t="shared" si="10"/>
        <v>0</v>
      </c>
    </row>
    <row r="288" spans="1:6" s="71" customFormat="1" ht="56.25">
      <c r="A288" s="43"/>
      <c r="B288" s="39" t="s">
        <v>281</v>
      </c>
      <c r="C288" s="81" t="s">
        <v>282</v>
      </c>
      <c r="D288" s="82"/>
      <c r="E288" s="76">
        <f t="shared" si="10"/>
        <v>5355700</v>
      </c>
      <c r="F288" s="76">
        <f t="shared" si="10"/>
        <v>0</v>
      </c>
    </row>
    <row r="289" spans="1:6" s="71" customFormat="1" ht="56.25">
      <c r="A289" s="43"/>
      <c r="B289" s="39" t="s">
        <v>103</v>
      </c>
      <c r="C289" s="81" t="s">
        <v>282</v>
      </c>
      <c r="D289" s="82" t="s">
        <v>104</v>
      </c>
      <c r="E289" s="76">
        <f>'приложение 11'!I287</f>
        <v>5355700</v>
      </c>
      <c r="F289" s="76">
        <f>'приложение 11'!P287</f>
        <v>0</v>
      </c>
    </row>
    <row r="290" spans="1:6" s="71" customFormat="1" ht="37.5">
      <c r="A290" s="67" t="s">
        <v>283</v>
      </c>
      <c r="B290" s="30" t="s">
        <v>284</v>
      </c>
      <c r="C290" s="87">
        <v>7300000000</v>
      </c>
      <c r="D290" s="88"/>
      <c r="E290" s="74">
        <f>E291+E296+E299</f>
        <v>49717000</v>
      </c>
      <c r="F290" s="74">
        <f>F291+F296+F299</f>
        <v>50516600</v>
      </c>
    </row>
    <row r="291" spans="1:6" s="71" customFormat="1" ht="37.5">
      <c r="A291" s="43"/>
      <c r="B291" s="39" t="s">
        <v>285</v>
      </c>
      <c r="C291" s="81">
        <v>7310000000</v>
      </c>
      <c r="D291" s="82"/>
      <c r="E291" s="76">
        <f>E292+E294</f>
        <v>21165500</v>
      </c>
      <c r="F291" s="76">
        <f>F292+F294</f>
        <v>23802600</v>
      </c>
    </row>
    <row r="292" spans="1:6" s="71" customFormat="1" ht="56.25">
      <c r="A292" s="43"/>
      <c r="B292" s="39" t="s">
        <v>286</v>
      </c>
      <c r="C292" s="81">
        <v>7310010140</v>
      </c>
      <c r="D292" s="82"/>
      <c r="E292" s="76">
        <f>E293</f>
        <v>15363000</v>
      </c>
      <c r="F292" s="76">
        <f>F293</f>
        <v>15462000</v>
      </c>
    </row>
    <row r="293" spans="1:6" s="71" customFormat="1" ht="56.25">
      <c r="A293" s="43"/>
      <c r="B293" s="39" t="s">
        <v>103</v>
      </c>
      <c r="C293" s="81">
        <v>7310010140</v>
      </c>
      <c r="D293" s="82" t="s">
        <v>104</v>
      </c>
      <c r="E293" s="76">
        <f>'приложение 11'!I167</f>
        <v>15363000</v>
      </c>
      <c r="F293" s="76">
        <f>'приложение 11'!P167</f>
        <v>15462000</v>
      </c>
    </row>
    <row r="294" spans="1:6" s="71" customFormat="1" ht="37.5">
      <c r="A294" s="43"/>
      <c r="B294" s="39" t="s">
        <v>287</v>
      </c>
      <c r="C294" s="81">
        <v>7310010860</v>
      </c>
      <c r="D294" s="82"/>
      <c r="E294" s="76">
        <f>E295</f>
        <v>5802500</v>
      </c>
      <c r="F294" s="76">
        <f>F295</f>
        <v>8340600</v>
      </c>
    </row>
    <row r="295" spans="1:6" s="71" customFormat="1" ht="56.25">
      <c r="A295" s="43"/>
      <c r="B295" s="39" t="s">
        <v>103</v>
      </c>
      <c r="C295" s="81">
        <v>7310010860</v>
      </c>
      <c r="D295" s="82" t="s">
        <v>104</v>
      </c>
      <c r="E295" s="76">
        <f>'приложение 11'!I169</f>
        <v>5802500</v>
      </c>
      <c r="F295" s="76">
        <f>'приложение 11'!P169</f>
        <v>8340600</v>
      </c>
    </row>
    <row r="296" spans="1:6" s="71" customFormat="1" ht="37.5">
      <c r="A296" s="43"/>
      <c r="B296" s="39" t="s">
        <v>288</v>
      </c>
      <c r="C296" s="81">
        <v>7320000000</v>
      </c>
      <c r="D296" s="82"/>
      <c r="E296" s="76">
        <f>E297</f>
        <v>50000</v>
      </c>
      <c r="F296" s="76">
        <f>F297</f>
        <v>50000</v>
      </c>
    </row>
    <row r="297" spans="1:6" s="71" customFormat="1" ht="93.75">
      <c r="A297" s="43"/>
      <c r="B297" s="39" t="s">
        <v>289</v>
      </c>
      <c r="C297" s="81">
        <v>7320010080</v>
      </c>
      <c r="D297" s="82"/>
      <c r="E297" s="76">
        <f>E298</f>
        <v>50000</v>
      </c>
      <c r="F297" s="76">
        <f>F298</f>
        <v>50000</v>
      </c>
    </row>
    <row r="298" spans="1:6" s="71" customFormat="1" ht="56.25">
      <c r="A298" s="43"/>
      <c r="B298" s="39" t="s">
        <v>103</v>
      </c>
      <c r="C298" s="81">
        <v>7320010080</v>
      </c>
      <c r="D298" s="82" t="s">
        <v>104</v>
      </c>
      <c r="E298" s="76">
        <f>'приложение 11'!I172</f>
        <v>50000</v>
      </c>
      <c r="F298" s="76">
        <f>'приложение 11'!P172</f>
        <v>50000</v>
      </c>
    </row>
    <row r="299" spans="1:6" s="71" customFormat="1" ht="56.25">
      <c r="A299" s="43"/>
      <c r="B299" s="39" t="s">
        <v>290</v>
      </c>
      <c r="C299" s="81">
        <v>7330000000</v>
      </c>
      <c r="D299" s="82"/>
      <c r="E299" s="76">
        <f>E300+E303</f>
        <v>28501500</v>
      </c>
      <c r="F299" s="76">
        <f>F300+F303</f>
        <v>26664000</v>
      </c>
    </row>
    <row r="300" spans="1:6" s="71" customFormat="1" ht="56.25">
      <c r="A300" s="43"/>
      <c r="B300" s="39" t="s">
        <v>291</v>
      </c>
      <c r="C300" s="81">
        <v>7330010720</v>
      </c>
      <c r="D300" s="82"/>
      <c r="E300" s="76">
        <f>E301</f>
        <v>26658000</v>
      </c>
      <c r="F300" s="76">
        <f>F301</f>
        <v>26664000</v>
      </c>
    </row>
    <row r="301" spans="1:6" s="71" customFormat="1" ht="56.25">
      <c r="A301" s="43"/>
      <c r="B301" s="39" t="s">
        <v>103</v>
      </c>
      <c r="C301" s="81">
        <v>7330010720</v>
      </c>
      <c r="D301" s="82" t="s">
        <v>104</v>
      </c>
      <c r="E301" s="76">
        <f>'приложение 11'!I175</f>
        <v>26658000</v>
      </c>
      <c r="F301" s="76">
        <f>'приложение 11'!P175</f>
        <v>26664000</v>
      </c>
    </row>
    <row r="302" spans="1:6" s="71" customFormat="1" ht="56.25" hidden="1">
      <c r="A302" s="43"/>
      <c r="B302" s="39" t="s">
        <v>239</v>
      </c>
      <c r="C302" s="81">
        <v>7330010720</v>
      </c>
      <c r="D302" s="82" t="s">
        <v>240</v>
      </c>
      <c r="E302" s="76">
        <f>'приложение 11'!I176</f>
        <v>0</v>
      </c>
      <c r="F302" s="76">
        <f>'приложение 11'!P176</f>
        <v>0</v>
      </c>
    </row>
    <row r="303" spans="1:6" s="71" customFormat="1" ht="112.5">
      <c r="A303" s="43"/>
      <c r="B303" s="39" t="s">
        <v>292</v>
      </c>
      <c r="C303" s="81" t="s">
        <v>293</v>
      </c>
      <c r="D303" s="82"/>
      <c r="E303" s="76">
        <f>E304</f>
        <v>1843500</v>
      </c>
      <c r="F303" s="76">
        <f>F304</f>
        <v>0</v>
      </c>
    </row>
    <row r="304" spans="1:6" s="71" customFormat="1" ht="56.25">
      <c r="A304" s="43"/>
      <c r="B304" s="39" t="s">
        <v>103</v>
      </c>
      <c r="C304" s="81" t="s">
        <v>293</v>
      </c>
      <c r="D304" s="82" t="s">
        <v>104</v>
      </c>
      <c r="E304" s="76">
        <f>'приложение 11'!I178</f>
        <v>1843500</v>
      </c>
      <c r="F304" s="76">
        <f>'приложение 11'!P178</f>
        <v>0</v>
      </c>
    </row>
    <row r="305" spans="1:6" s="71" customFormat="1" ht="56.25" hidden="1">
      <c r="A305" s="43"/>
      <c r="B305" s="39" t="s">
        <v>239</v>
      </c>
      <c r="C305" s="81" t="s">
        <v>293</v>
      </c>
      <c r="D305" s="82" t="s">
        <v>240</v>
      </c>
      <c r="E305" s="76">
        <f>'приложение 11'!I179</f>
        <v>0</v>
      </c>
      <c r="F305" s="76">
        <f>'приложение 11'!P179</f>
        <v>0</v>
      </c>
    </row>
    <row r="306" spans="1:6" s="71" customFormat="1" ht="56.25">
      <c r="A306" s="67" t="s">
        <v>294</v>
      </c>
      <c r="B306" s="67" t="s">
        <v>295</v>
      </c>
      <c r="C306" s="72">
        <v>9900000000</v>
      </c>
      <c r="D306" s="83"/>
      <c r="E306" s="74">
        <f>E322+E325+E329+E317+E307+E315+E313+E309+E311+E332</f>
        <v>40528600</v>
      </c>
      <c r="F306" s="74">
        <f>F322+F325+F329+F317+F307+F315+F313+F309+F311+F332</f>
        <v>39638400</v>
      </c>
    </row>
    <row r="307" spans="1:6" s="71" customFormat="1" ht="75">
      <c r="A307" s="67"/>
      <c r="B307" s="43" t="s">
        <v>296</v>
      </c>
      <c r="C307" s="58">
        <v>9900010110</v>
      </c>
      <c r="D307" s="75"/>
      <c r="E307" s="76">
        <f>E308</f>
        <v>1530900</v>
      </c>
      <c r="F307" s="76">
        <f>F308</f>
        <v>1472700</v>
      </c>
    </row>
    <row r="308" spans="1:6" s="71" customFormat="1" ht="56.25">
      <c r="A308" s="67"/>
      <c r="B308" s="43" t="s">
        <v>103</v>
      </c>
      <c r="C308" s="58">
        <v>9900010110</v>
      </c>
      <c r="D308" s="75" t="s">
        <v>104</v>
      </c>
      <c r="E308" s="76">
        <f>'приложение 11'!I281</f>
        <v>1530900</v>
      </c>
      <c r="F308" s="76">
        <f>'приложение 11'!P281</f>
        <v>1472700</v>
      </c>
    </row>
    <row r="309" spans="1:6" s="71" customFormat="1" ht="56.25">
      <c r="A309" s="67"/>
      <c r="B309" s="39" t="s">
        <v>297</v>
      </c>
      <c r="C309" s="81">
        <v>9900010150</v>
      </c>
      <c r="D309" s="82"/>
      <c r="E309" s="76">
        <f>E310</f>
        <v>10000000</v>
      </c>
      <c r="F309" s="76">
        <f>F310</f>
        <v>10000000</v>
      </c>
    </row>
    <row r="310" spans="1:6" s="71" customFormat="1" ht="56.25">
      <c r="A310" s="67"/>
      <c r="B310" s="39" t="s">
        <v>103</v>
      </c>
      <c r="C310" s="81">
        <v>9900010150</v>
      </c>
      <c r="D310" s="82" t="s">
        <v>104</v>
      </c>
      <c r="E310" s="76">
        <f>'приложение 11'!I93</f>
        <v>10000000</v>
      </c>
      <c r="F310" s="76">
        <f>'приложение 11'!P93</f>
        <v>10000000</v>
      </c>
    </row>
    <row r="311" spans="1:6" s="71" customFormat="1" ht="75">
      <c r="A311" s="67"/>
      <c r="B311" s="39" t="s">
        <v>298</v>
      </c>
      <c r="C311" s="81">
        <v>9900010620</v>
      </c>
      <c r="D311" s="82"/>
      <c r="E311" s="76">
        <f>E312</f>
        <v>5970700</v>
      </c>
      <c r="F311" s="76">
        <f>F312</f>
        <v>5743400</v>
      </c>
    </row>
    <row r="312" spans="1:6" s="71" customFormat="1" ht="37.5">
      <c r="A312" s="67"/>
      <c r="B312" s="39" t="s">
        <v>145</v>
      </c>
      <c r="C312" s="81">
        <v>9900010620</v>
      </c>
      <c r="D312" s="82" t="s">
        <v>210</v>
      </c>
      <c r="E312" s="76">
        <f>'приложение 11'!I192</f>
        <v>5970700</v>
      </c>
      <c r="F312" s="76">
        <f>'приложение 11'!P192</f>
        <v>5743400</v>
      </c>
    </row>
    <row r="313" spans="1:6" s="71" customFormat="1">
      <c r="A313" s="43"/>
      <c r="B313" s="43" t="s">
        <v>299</v>
      </c>
      <c r="C313" s="58">
        <v>9900010910</v>
      </c>
      <c r="D313" s="75"/>
      <c r="E313" s="76">
        <f>E314</f>
        <v>1765500</v>
      </c>
      <c r="F313" s="76">
        <f>F314</f>
        <v>1736300</v>
      </c>
    </row>
    <row r="314" spans="1:6" s="71" customFormat="1">
      <c r="A314" s="43"/>
      <c r="B314" s="43" t="s">
        <v>106</v>
      </c>
      <c r="C314" s="58">
        <v>9900010910</v>
      </c>
      <c r="D314" s="75" t="s">
        <v>107</v>
      </c>
      <c r="E314" s="76">
        <f>'приложение 11'!I95+'приложение 11'!I313+'приложение 11'!I354</f>
        <v>1765500</v>
      </c>
      <c r="F314" s="76">
        <f>'приложение 11'!P95+'приложение 11'!P313+'приложение 11'!P354</f>
        <v>1736300</v>
      </c>
    </row>
    <row r="315" spans="1:6" s="71" customFormat="1" ht="75">
      <c r="A315" s="43"/>
      <c r="B315" s="43" t="s">
        <v>300</v>
      </c>
      <c r="C315" s="58">
        <v>9900051200</v>
      </c>
      <c r="D315" s="75"/>
      <c r="E315" s="76">
        <f>E316</f>
        <v>83300</v>
      </c>
      <c r="F315" s="76">
        <f>F316</f>
        <v>9200</v>
      </c>
    </row>
    <row r="316" spans="1:6" s="71" customFormat="1" ht="56.25">
      <c r="A316" s="43"/>
      <c r="B316" s="43" t="s">
        <v>103</v>
      </c>
      <c r="C316" s="58">
        <v>9900051200</v>
      </c>
      <c r="D316" s="75" t="s">
        <v>104</v>
      </c>
      <c r="E316" s="76">
        <f>'приложение 11'!I49</f>
        <v>83300</v>
      </c>
      <c r="F316" s="76">
        <f>'приложение 11'!P49</f>
        <v>9200</v>
      </c>
    </row>
    <row r="317" spans="1:6" s="71" customFormat="1" ht="75">
      <c r="A317" s="43"/>
      <c r="B317" s="43" t="s">
        <v>301</v>
      </c>
      <c r="C317" s="58">
        <v>9900200000</v>
      </c>
      <c r="D317" s="75"/>
      <c r="E317" s="76">
        <f>E318+E320</f>
        <v>3000000</v>
      </c>
      <c r="F317" s="76">
        <f>F318+F320</f>
        <v>3000000</v>
      </c>
    </row>
    <row r="318" spans="1:6" s="71" customFormat="1" ht="75">
      <c r="A318" s="43"/>
      <c r="B318" s="43" t="s">
        <v>301</v>
      </c>
      <c r="C318" s="58">
        <v>9900210010</v>
      </c>
      <c r="D318" s="75"/>
      <c r="E318" s="76">
        <f>E319</f>
        <v>1500000</v>
      </c>
      <c r="F318" s="76">
        <f>F319</f>
        <v>1500000</v>
      </c>
    </row>
    <row r="319" spans="1:6" s="71" customFormat="1" ht="56.25">
      <c r="A319" s="43"/>
      <c r="B319" s="43" t="s">
        <v>103</v>
      </c>
      <c r="C319" s="58">
        <v>9900210010</v>
      </c>
      <c r="D319" s="75" t="s">
        <v>104</v>
      </c>
      <c r="E319" s="76">
        <f>'приложение 11'!I111</f>
        <v>1500000</v>
      </c>
      <c r="F319" s="76">
        <f>'приложение 11'!P111</f>
        <v>1500000</v>
      </c>
    </row>
    <row r="320" spans="1:6" s="71" customFormat="1" ht="56.25">
      <c r="A320" s="43"/>
      <c r="B320" s="43" t="s">
        <v>302</v>
      </c>
      <c r="C320" s="58">
        <v>9900210020</v>
      </c>
      <c r="D320" s="75"/>
      <c r="E320" s="76">
        <f>E321</f>
        <v>1500000</v>
      </c>
      <c r="F320" s="76">
        <f>F321</f>
        <v>1500000</v>
      </c>
    </row>
    <row r="321" spans="1:6" s="71" customFormat="1" ht="56.25">
      <c r="A321" s="43"/>
      <c r="B321" s="43" t="s">
        <v>103</v>
      </c>
      <c r="C321" s="58">
        <v>9900210020</v>
      </c>
      <c r="D321" s="75" t="s">
        <v>104</v>
      </c>
      <c r="E321" s="76">
        <f>'приложение 11'!I113</f>
        <v>1500000</v>
      </c>
      <c r="F321" s="76">
        <f>'приложение 11'!P113</f>
        <v>1500000</v>
      </c>
    </row>
    <row r="322" spans="1:6" s="71" customFormat="1" ht="75">
      <c r="A322" s="67"/>
      <c r="B322" s="43" t="s">
        <v>303</v>
      </c>
      <c r="C322" s="58">
        <v>9910000000</v>
      </c>
      <c r="D322" s="75"/>
      <c r="E322" s="76">
        <f>E323</f>
        <v>4681400</v>
      </c>
      <c r="F322" s="76">
        <f>F323</f>
        <v>4503400</v>
      </c>
    </row>
    <row r="323" spans="1:6" s="71" customFormat="1" ht="37.5">
      <c r="A323" s="67"/>
      <c r="B323" s="43" t="s">
        <v>99</v>
      </c>
      <c r="C323" s="58">
        <v>9910000190</v>
      </c>
      <c r="D323" s="75"/>
      <c r="E323" s="76">
        <f>E324</f>
        <v>4681400</v>
      </c>
      <c r="F323" s="76">
        <f>F324</f>
        <v>4503400</v>
      </c>
    </row>
    <row r="324" spans="1:6" s="71" customFormat="1" ht="112.5">
      <c r="A324" s="67"/>
      <c r="B324" s="43" t="s">
        <v>100</v>
      </c>
      <c r="C324" s="58">
        <v>9910000190</v>
      </c>
      <c r="D324" s="75" t="s">
        <v>101</v>
      </c>
      <c r="E324" s="76">
        <f>'приложение 11'!I15+'приложение 11'!I233</f>
        <v>4681400</v>
      </c>
      <c r="F324" s="76">
        <f>'приложение 11'!P15+'приложение 11'!P233</f>
        <v>4503400</v>
      </c>
    </row>
    <row r="325" spans="1:6" s="71" customFormat="1" ht="75">
      <c r="A325" s="67"/>
      <c r="B325" s="43" t="s">
        <v>304</v>
      </c>
      <c r="C325" s="58">
        <v>9920000000</v>
      </c>
      <c r="D325" s="75"/>
      <c r="E325" s="76">
        <f>E326</f>
        <v>6965900</v>
      </c>
      <c r="F325" s="76">
        <f>F326</f>
        <v>6700700</v>
      </c>
    </row>
    <row r="326" spans="1:6" s="71" customFormat="1" ht="37.5">
      <c r="A326" s="67"/>
      <c r="B326" s="43" t="s">
        <v>99</v>
      </c>
      <c r="C326" s="58">
        <v>9920000190</v>
      </c>
      <c r="D326" s="75"/>
      <c r="E326" s="76">
        <f>E327+E328</f>
        <v>6965900</v>
      </c>
      <c r="F326" s="76">
        <f>F327+F328</f>
        <v>6700700</v>
      </c>
    </row>
    <row r="327" spans="1:6" s="71" customFormat="1" ht="112.5">
      <c r="A327" s="67"/>
      <c r="B327" s="43" t="s">
        <v>100</v>
      </c>
      <c r="C327" s="58">
        <v>9920000190</v>
      </c>
      <c r="D327" s="75" t="s">
        <v>101</v>
      </c>
      <c r="E327" s="76">
        <f>'приложение 11'!I18+'приложение 11'!I236</f>
        <v>6961300</v>
      </c>
      <c r="F327" s="76">
        <f>'приложение 11'!P18+'приложение 11'!P236</f>
        <v>6696300</v>
      </c>
    </row>
    <row r="328" spans="1:6" s="71" customFormat="1">
      <c r="A328" s="67"/>
      <c r="B328" s="43" t="s">
        <v>106</v>
      </c>
      <c r="C328" s="58">
        <v>9920000190</v>
      </c>
      <c r="D328" s="75" t="s">
        <v>107</v>
      </c>
      <c r="E328" s="76">
        <f>'приложение 11'!I19+'приложение 11'!I237</f>
        <v>4600</v>
      </c>
      <c r="F328" s="76">
        <f>'приложение 11'!P19+'приложение 11'!P237</f>
        <v>4400</v>
      </c>
    </row>
    <row r="329" spans="1:6" s="71" customFormat="1" ht="37.5">
      <c r="A329" s="67"/>
      <c r="B329" s="43" t="s">
        <v>305</v>
      </c>
      <c r="C329" s="58">
        <v>9930000000</v>
      </c>
      <c r="D329" s="75"/>
      <c r="E329" s="76">
        <f>E330</f>
        <v>5000000</v>
      </c>
      <c r="F329" s="76">
        <f>F330</f>
        <v>5000000</v>
      </c>
    </row>
    <row r="330" spans="1:6" s="71" customFormat="1">
      <c r="A330" s="67"/>
      <c r="B330" s="77" t="s">
        <v>306</v>
      </c>
      <c r="C330" s="58">
        <v>9930020590</v>
      </c>
      <c r="D330" s="75"/>
      <c r="E330" s="76">
        <f>E331</f>
        <v>5000000</v>
      </c>
      <c r="F330" s="76">
        <f>F331</f>
        <v>5000000</v>
      </c>
    </row>
    <row r="331" spans="1:6" s="71" customFormat="1">
      <c r="A331" s="67"/>
      <c r="B331" s="43" t="s">
        <v>106</v>
      </c>
      <c r="C331" s="58">
        <v>9930020590</v>
      </c>
      <c r="D331" s="75" t="s">
        <v>107</v>
      </c>
      <c r="E331" s="76">
        <f>'приложение 11'!I54</f>
        <v>5000000</v>
      </c>
      <c r="F331" s="76">
        <f>'приложение 11'!P54</f>
        <v>5000000</v>
      </c>
    </row>
    <row r="332" spans="1:6" s="71" customFormat="1" ht="56.25">
      <c r="A332" s="67"/>
      <c r="B332" s="39" t="s">
        <v>307</v>
      </c>
      <c r="C332" s="81">
        <v>9960000000</v>
      </c>
      <c r="D332" s="82"/>
      <c r="E332" s="76">
        <f>E333</f>
        <v>1530900</v>
      </c>
      <c r="F332" s="76">
        <f>F333</f>
        <v>1472700</v>
      </c>
    </row>
    <row r="333" spans="1:6" s="71" customFormat="1" ht="56.25">
      <c r="A333" s="67"/>
      <c r="B333" s="39" t="s">
        <v>308</v>
      </c>
      <c r="C333" s="81">
        <v>9960010570</v>
      </c>
      <c r="D333" s="82"/>
      <c r="E333" s="76">
        <f>E334</f>
        <v>1530900</v>
      </c>
      <c r="F333" s="76">
        <f>F334</f>
        <v>1472700</v>
      </c>
    </row>
    <row r="334" spans="1:6" s="71" customFormat="1" ht="56.25">
      <c r="A334" s="67"/>
      <c r="B334" s="39" t="s">
        <v>103</v>
      </c>
      <c r="C334" s="81">
        <v>9960010570</v>
      </c>
      <c r="D334" s="82" t="s">
        <v>104</v>
      </c>
      <c r="E334" s="76">
        <f>'приложение 11'!I98</f>
        <v>1530900</v>
      </c>
      <c r="F334" s="76">
        <f>'приложение 11'!P98</f>
        <v>1472700</v>
      </c>
    </row>
    <row r="335" spans="1:6" s="71" customFormat="1">
      <c r="A335" s="67"/>
      <c r="B335" s="43" t="s">
        <v>309</v>
      </c>
      <c r="C335" s="91"/>
      <c r="D335" s="44"/>
      <c r="E335" s="92">
        <f>'приложение 11'!I226</f>
        <v>42000000</v>
      </c>
      <c r="F335" s="92">
        <f>'приложение 11'!P226</f>
        <v>84000000</v>
      </c>
    </row>
    <row r="336" spans="1:6" s="71" customFormat="1">
      <c r="A336" s="67"/>
      <c r="B336" s="43"/>
      <c r="C336" s="91"/>
      <c r="D336" s="44"/>
      <c r="E336" s="92"/>
      <c r="F336" s="92"/>
    </row>
    <row r="337" spans="1:7" s="71" customFormat="1">
      <c r="A337" s="67"/>
      <c r="B337" s="43"/>
      <c r="C337" s="93"/>
      <c r="D337" s="44"/>
      <c r="E337" s="92"/>
      <c r="F337" s="94"/>
    </row>
    <row r="338" spans="1:7">
      <c r="A338" s="43"/>
      <c r="B338" s="15" t="s">
        <v>85</v>
      </c>
      <c r="C338" s="36"/>
      <c r="D338"/>
      <c r="E338"/>
      <c r="F338"/>
      <c r="G338"/>
    </row>
    <row r="339" spans="1:7" ht="17.649999999999999" customHeight="1">
      <c r="A339" s="43"/>
      <c r="B339" s="6" t="s">
        <v>86</v>
      </c>
      <c r="C339" s="6"/>
      <c r="D339"/>
      <c r="E339"/>
      <c r="F339"/>
      <c r="G339"/>
    </row>
    <row r="340" spans="1:7" ht="17.649999999999999" customHeight="1">
      <c r="A340" s="43"/>
      <c r="B340" s="36" t="s">
        <v>310</v>
      </c>
      <c r="C340" s="36"/>
      <c r="D340"/>
      <c r="E340"/>
      <c r="F340"/>
      <c r="G340"/>
    </row>
    <row r="341" spans="1:7">
      <c r="A341" s="43"/>
      <c r="B341" s="43" t="s">
        <v>88</v>
      </c>
      <c r="F341" s="50" t="s">
        <v>89</v>
      </c>
    </row>
    <row r="342" spans="1:7">
      <c r="A342" s="43"/>
    </row>
    <row r="343" spans="1:7">
      <c r="A343" s="43"/>
    </row>
    <row r="344" spans="1:7">
      <c r="A344" s="43"/>
    </row>
    <row r="345" spans="1:7">
      <c r="A345" s="43"/>
    </row>
    <row r="346" spans="1:7">
      <c r="A346" s="43"/>
    </row>
    <row r="347" spans="1:7">
      <c r="A347" s="43"/>
    </row>
    <row r="348" spans="1:7">
      <c r="A348" s="43"/>
    </row>
    <row r="349" spans="1:7">
      <c r="A349" s="43"/>
    </row>
    <row r="350" spans="1:7">
      <c r="A350" s="43"/>
    </row>
    <row r="351" spans="1:7">
      <c r="A351" s="43"/>
    </row>
    <row r="352" spans="1:7" s="71" customFormat="1">
      <c r="A352" s="67"/>
      <c r="B352" s="43"/>
      <c r="C352" s="52"/>
      <c r="D352" s="53"/>
      <c r="E352" s="54"/>
      <c r="F352" s="94"/>
    </row>
    <row r="353" spans="1:1">
      <c r="A353" s="43"/>
    </row>
    <row r="354" spans="1:1">
      <c r="A354" s="43"/>
    </row>
    <row r="355" spans="1:1">
      <c r="A355" s="43"/>
    </row>
    <row r="356" spans="1:1">
      <c r="A356" s="43"/>
    </row>
    <row r="357" spans="1:1">
      <c r="A357" s="43"/>
    </row>
    <row r="358" spans="1:1">
      <c r="A358" s="43"/>
    </row>
    <row r="359" spans="1:1">
      <c r="A359" s="43"/>
    </row>
    <row r="360" spans="1:1">
      <c r="A360" s="43"/>
    </row>
    <row r="361" spans="1:1">
      <c r="A361" s="43"/>
    </row>
    <row r="362" spans="1:1">
      <c r="A362" s="43"/>
    </row>
    <row r="363" spans="1:1">
      <c r="A363" s="43"/>
    </row>
    <row r="364" spans="1:1">
      <c r="A364" s="43"/>
    </row>
    <row r="365" spans="1:1">
      <c r="A365" s="43"/>
    </row>
    <row r="366" spans="1:1">
      <c r="A366" s="43"/>
    </row>
    <row r="367" spans="1:1">
      <c r="A367" s="43"/>
    </row>
    <row r="368" spans="1:1">
      <c r="A368" s="43"/>
    </row>
    <row r="369" spans="1:6">
      <c r="A369" s="43"/>
    </row>
    <row r="370" spans="1:6">
      <c r="A370" s="43"/>
    </row>
    <row r="371" spans="1:6">
      <c r="A371" s="43"/>
    </row>
    <row r="372" spans="1:6">
      <c r="A372" s="43"/>
    </row>
    <row r="373" spans="1:6" s="71" customFormat="1">
      <c r="A373" s="67"/>
      <c r="B373" s="43"/>
      <c r="C373" s="52"/>
      <c r="D373" s="53"/>
      <c r="E373" s="54"/>
      <c r="F373" s="94"/>
    </row>
    <row r="374" spans="1:6">
      <c r="A374" s="43"/>
    </row>
    <row r="375" spans="1:6">
      <c r="A375" s="43"/>
    </row>
    <row r="376" spans="1:6">
      <c r="A376" s="43"/>
    </row>
    <row r="377" spans="1:6">
      <c r="A377" s="43"/>
    </row>
    <row r="378" spans="1:6">
      <c r="A378" s="43"/>
    </row>
    <row r="379" spans="1:6" s="71" customFormat="1">
      <c r="A379" s="67"/>
      <c r="B379" s="43"/>
      <c r="C379" s="52"/>
      <c r="D379" s="53"/>
      <c r="E379" s="54"/>
      <c r="F379" s="94"/>
    </row>
    <row r="380" spans="1:6">
      <c r="A380" s="43"/>
    </row>
    <row r="381" spans="1:6">
      <c r="A381" s="43"/>
    </row>
    <row r="382" spans="1:6">
      <c r="A382" s="43"/>
    </row>
    <row r="383" spans="1:6">
      <c r="A383" s="43"/>
    </row>
    <row r="384" spans="1:6">
      <c r="A384" s="43"/>
    </row>
    <row r="385" spans="1:5">
      <c r="A385" s="43"/>
    </row>
    <row r="386" spans="1:5">
      <c r="A386" s="43"/>
    </row>
    <row r="387" spans="1:5">
      <c r="A387" s="43"/>
    </row>
    <row r="388" spans="1:5">
      <c r="A388" s="43"/>
    </row>
    <row r="389" spans="1:5">
      <c r="A389" s="43"/>
    </row>
    <row r="390" spans="1:5">
      <c r="A390" s="43"/>
    </row>
    <row r="391" spans="1:5">
      <c r="A391" s="43"/>
    </row>
    <row r="392" spans="1:5">
      <c r="A392" s="43"/>
    </row>
    <row r="393" spans="1:5">
      <c r="A393" s="43"/>
    </row>
    <row r="394" spans="1:5">
      <c r="A394" s="43"/>
      <c r="B394" s="95"/>
      <c r="C394" s="96"/>
      <c r="D394" s="97"/>
      <c r="E394" s="55"/>
    </row>
    <row r="395" spans="1:5">
      <c r="A395" s="43"/>
      <c r="B395" s="95"/>
      <c r="C395" s="96"/>
      <c r="D395" s="97"/>
      <c r="E395" s="55"/>
    </row>
    <row r="396" spans="1:5">
      <c r="A396" s="43"/>
      <c r="B396" s="95"/>
      <c r="C396" s="96"/>
      <c r="D396" s="97"/>
      <c r="E396" s="55"/>
    </row>
    <row r="397" spans="1:5">
      <c r="A397" s="43"/>
      <c r="B397" s="95"/>
      <c r="C397" s="96"/>
      <c r="D397" s="97"/>
      <c r="E397" s="55"/>
    </row>
    <row r="398" spans="1:5">
      <c r="A398" s="43"/>
      <c r="B398" s="95"/>
      <c r="C398" s="96"/>
      <c r="D398" s="97"/>
      <c r="E398" s="55"/>
    </row>
    <row r="399" spans="1:5">
      <c r="A399" s="43"/>
      <c r="B399" s="95"/>
      <c r="C399" s="96"/>
      <c r="D399" s="97"/>
      <c r="E399" s="55"/>
    </row>
    <row r="400" spans="1:5">
      <c r="A400" s="43"/>
      <c r="B400" s="95"/>
      <c r="C400" s="96"/>
      <c r="D400" s="97"/>
      <c r="E400" s="55"/>
    </row>
    <row r="401" spans="1:5">
      <c r="A401" s="43"/>
      <c r="B401" s="95"/>
      <c r="C401" s="96"/>
      <c r="D401" s="97"/>
      <c r="E401" s="55"/>
    </row>
    <row r="402" spans="1:5">
      <c r="A402" s="43"/>
      <c r="B402" s="95"/>
      <c r="C402" s="96"/>
      <c r="D402" s="97"/>
      <c r="E402" s="55"/>
    </row>
    <row r="403" spans="1:5">
      <c r="A403" s="43"/>
      <c r="B403" s="95"/>
      <c r="C403" s="96"/>
      <c r="D403" s="97"/>
      <c r="E403" s="55"/>
    </row>
    <row r="404" spans="1:5">
      <c r="A404" s="43"/>
      <c r="B404" s="95"/>
      <c r="C404" s="96"/>
      <c r="D404" s="97"/>
      <c r="E404" s="55"/>
    </row>
    <row r="405" spans="1:5">
      <c r="A405" s="43"/>
      <c r="B405" s="95"/>
      <c r="C405" s="96"/>
      <c r="D405" s="97"/>
      <c r="E405" s="55"/>
    </row>
    <row r="406" spans="1:5">
      <c r="A406" s="43"/>
      <c r="B406" s="95"/>
      <c r="C406" s="96"/>
      <c r="D406" s="97"/>
      <c r="E406" s="55"/>
    </row>
    <row r="407" spans="1:5">
      <c r="A407" s="43"/>
      <c r="B407" s="95"/>
      <c r="C407" s="96"/>
      <c r="D407" s="97"/>
      <c r="E407" s="55"/>
    </row>
    <row r="408" spans="1:5">
      <c r="A408" s="43"/>
      <c r="B408" s="95"/>
      <c r="C408" s="96"/>
      <c r="D408" s="97"/>
      <c r="E408" s="55"/>
    </row>
    <row r="409" spans="1:5">
      <c r="A409" s="43"/>
      <c r="B409" s="95"/>
      <c r="C409" s="96"/>
      <c r="D409" s="97"/>
      <c r="E409" s="55"/>
    </row>
    <row r="410" spans="1:5">
      <c r="A410" s="43"/>
      <c r="B410" s="95"/>
      <c r="C410" s="96"/>
      <c r="D410" s="97"/>
      <c r="E410" s="55"/>
    </row>
    <row r="411" spans="1:5">
      <c r="A411" s="43"/>
      <c r="B411" s="95"/>
      <c r="C411" s="96"/>
      <c r="D411" s="97"/>
      <c r="E411" s="55"/>
    </row>
    <row r="412" spans="1:5">
      <c r="A412" s="43"/>
      <c r="B412" s="95"/>
      <c r="C412" s="96"/>
      <c r="D412" s="97"/>
      <c r="E412" s="55"/>
    </row>
    <row r="413" spans="1:5">
      <c r="A413" s="43"/>
      <c r="B413" s="95"/>
      <c r="C413" s="96"/>
      <c r="D413" s="97"/>
      <c r="E413" s="55"/>
    </row>
    <row r="414" spans="1:5">
      <c r="A414" s="43"/>
      <c r="B414" s="95"/>
      <c r="C414" s="96"/>
      <c r="D414" s="97"/>
      <c r="E414" s="55"/>
    </row>
    <row r="415" spans="1:5">
      <c r="A415" s="43"/>
      <c r="B415" s="95"/>
      <c r="C415" s="96"/>
      <c r="D415" s="97"/>
      <c r="E415" s="55"/>
    </row>
    <row r="416" spans="1:5">
      <c r="A416" s="43"/>
      <c r="B416" s="95"/>
      <c r="C416" s="96"/>
      <c r="D416" s="97"/>
      <c r="E416" s="55"/>
    </row>
    <row r="417" spans="1:5">
      <c r="A417" s="43"/>
      <c r="B417" s="95"/>
      <c r="C417" s="96"/>
      <c r="D417" s="97"/>
      <c r="E417" s="55"/>
    </row>
    <row r="418" spans="1:5">
      <c r="A418" s="43"/>
      <c r="B418" s="95"/>
      <c r="C418" s="96"/>
      <c r="D418" s="97"/>
      <c r="E418" s="55"/>
    </row>
    <row r="419" spans="1:5">
      <c r="A419" s="43"/>
      <c r="B419" s="95"/>
      <c r="C419" s="96"/>
      <c r="D419" s="97"/>
      <c r="E419" s="55"/>
    </row>
    <row r="420" spans="1:5">
      <c r="A420" s="43"/>
      <c r="B420" s="95"/>
      <c r="C420" s="96"/>
      <c r="D420" s="97"/>
      <c r="E420" s="55"/>
    </row>
    <row r="421" spans="1:5">
      <c r="A421" s="43"/>
      <c r="B421" s="95"/>
      <c r="C421" s="96"/>
      <c r="D421" s="97"/>
      <c r="E421" s="55"/>
    </row>
    <row r="422" spans="1:5">
      <c r="A422" s="43"/>
      <c r="B422" s="95"/>
      <c r="C422" s="96"/>
      <c r="D422" s="97"/>
      <c r="E422" s="55"/>
    </row>
    <row r="423" spans="1:5">
      <c r="A423" s="43"/>
      <c r="B423" s="95"/>
      <c r="C423" s="96"/>
      <c r="D423" s="97"/>
      <c r="E423" s="55"/>
    </row>
    <row r="424" spans="1:5">
      <c r="A424" s="43"/>
      <c r="B424" s="95"/>
      <c r="C424" s="96"/>
      <c r="D424" s="97"/>
      <c r="E424" s="55"/>
    </row>
    <row r="425" spans="1:5">
      <c r="A425" s="43"/>
      <c r="B425" s="95"/>
      <c r="C425" s="96"/>
      <c r="D425" s="97"/>
      <c r="E425" s="55"/>
    </row>
    <row r="426" spans="1:5">
      <c r="A426" s="43"/>
      <c r="B426" s="95"/>
      <c r="C426" s="96"/>
      <c r="D426" s="97"/>
      <c r="E426" s="55"/>
    </row>
    <row r="427" spans="1:5">
      <c r="A427" s="43"/>
      <c r="B427" s="95"/>
      <c r="C427" s="96"/>
      <c r="D427" s="97"/>
      <c r="E427" s="55"/>
    </row>
    <row r="428" spans="1:5">
      <c r="A428" s="43"/>
      <c r="B428" s="95"/>
      <c r="C428" s="96"/>
      <c r="D428" s="97"/>
      <c r="E428" s="55"/>
    </row>
    <row r="429" spans="1:5">
      <c r="A429" s="43"/>
      <c r="B429" s="95"/>
      <c r="C429" s="96"/>
      <c r="D429" s="97"/>
      <c r="E429" s="55"/>
    </row>
    <row r="430" spans="1:5">
      <c r="A430" s="43"/>
      <c r="B430" s="95"/>
      <c r="C430" s="96"/>
      <c r="D430" s="97"/>
      <c r="E430" s="55"/>
    </row>
    <row r="431" spans="1:5">
      <c r="A431" s="43"/>
      <c r="B431" s="95"/>
      <c r="C431" s="96"/>
      <c r="D431" s="97"/>
      <c r="E431" s="55"/>
    </row>
    <row r="432" spans="1:5">
      <c r="A432" s="43"/>
      <c r="B432" s="95"/>
      <c r="C432" s="96"/>
      <c r="D432" s="97"/>
      <c r="E432" s="55"/>
    </row>
    <row r="433" spans="1:5">
      <c r="A433" s="43"/>
      <c r="B433" s="95"/>
      <c r="C433" s="96"/>
      <c r="D433" s="97"/>
      <c r="E433" s="55"/>
    </row>
    <row r="434" spans="1:5">
      <c r="A434" s="43"/>
      <c r="B434" s="95"/>
      <c r="C434" s="96"/>
      <c r="D434" s="97"/>
      <c r="E434" s="55"/>
    </row>
    <row r="435" spans="1:5">
      <c r="A435" s="43"/>
      <c r="B435" s="95"/>
      <c r="C435" s="96"/>
      <c r="D435" s="97"/>
      <c r="E435" s="55"/>
    </row>
    <row r="436" spans="1:5">
      <c r="A436" s="43"/>
      <c r="B436" s="95"/>
      <c r="C436" s="96"/>
      <c r="D436" s="97"/>
      <c r="E436" s="55"/>
    </row>
    <row r="437" spans="1:5">
      <c r="A437" s="43"/>
      <c r="B437" s="95"/>
      <c r="C437" s="96"/>
      <c r="D437" s="97"/>
      <c r="E437" s="55"/>
    </row>
    <row r="438" spans="1:5">
      <c r="A438" s="43"/>
      <c r="B438" s="95"/>
      <c r="C438" s="96"/>
      <c r="D438" s="97"/>
      <c r="E438" s="55"/>
    </row>
    <row r="439" spans="1:5">
      <c r="A439" s="43"/>
      <c r="B439" s="95"/>
      <c r="C439" s="96"/>
      <c r="D439" s="97"/>
      <c r="E439" s="55"/>
    </row>
    <row r="440" spans="1:5">
      <c r="A440" s="43"/>
      <c r="B440" s="95"/>
      <c r="C440" s="96"/>
      <c r="D440" s="97"/>
      <c r="E440" s="55"/>
    </row>
    <row r="441" spans="1:5">
      <c r="A441" s="43"/>
      <c r="B441" s="95"/>
      <c r="C441" s="96"/>
      <c r="D441" s="97"/>
      <c r="E441" s="55"/>
    </row>
    <row r="442" spans="1:5">
      <c r="A442" s="43"/>
    </row>
    <row r="443" spans="1:5">
      <c r="A443" s="43"/>
    </row>
    <row r="444" spans="1:5">
      <c r="A444" s="43"/>
    </row>
    <row r="445" spans="1:5">
      <c r="A445" s="43"/>
    </row>
    <row r="446" spans="1:5">
      <c r="A446" s="43"/>
    </row>
    <row r="447" spans="1:5">
      <c r="A447" s="43"/>
    </row>
    <row r="448" spans="1:5">
      <c r="A448" s="43"/>
    </row>
    <row r="449" spans="1:6">
      <c r="A449" s="43"/>
    </row>
    <row r="450" spans="1:6">
      <c r="A450" s="43"/>
    </row>
    <row r="451" spans="1:6">
      <c r="A451" s="43"/>
    </row>
    <row r="452" spans="1:6">
      <c r="A452" s="43"/>
    </row>
    <row r="453" spans="1:6">
      <c r="A453" s="43"/>
    </row>
    <row r="454" spans="1:6" s="71" customFormat="1">
      <c r="A454" s="67"/>
      <c r="B454" s="43"/>
      <c r="C454" s="52"/>
      <c r="D454" s="53"/>
      <c r="E454" s="54"/>
      <c r="F454" s="94"/>
    </row>
    <row r="455" spans="1:6">
      <c r="A455" s="43"/>
    </row>
    <row r="456" spans="1:6">
      <c r="A456" s="43"/>
    </row>
    <row r="457" spans="1:6">
      <c r="A457" s="43"/>
    </row>
    <row r="458" spans="1:6">
      <c r="A458" s="43"/>
      <c r="B458" s="95"/>
      <c r="C458" s="96"/>
      <c r="D458" s="97"/>
      <c r="E458" s="55"/>
    </row>
    <row r="459" spans="1:6">
      <c r="A459" s="43"/>
      <c r="B459" s="95"/>
      <c r="C459" s="96"/>
      <c r="D459" s="97"/>
      <c r="E459" s="55"/>
    </row>
    <row r="460" spans="1:6">
      <c r="A460" s="43"/>
      <c r="B460" s="95"/>
      <c r="C460" s="96"/>
      <c r="D460" s="97"/>
      <c r="E460" s="55"/>
    </row>
    <row r="461" spans="1:6">
      <c r="A461" s="43"/>
      <c r="B461" s="95"/>
      <c r="C461" s="96"/>
      <c r="D461" s="97"/>
      <c r="E461" s="55"/>
    </row>
    <row r="462" spans="1:6">
      <c r="A462" s="43"/>
      <c r="B462" s="95"/>
      <c r="C462" s="96"/>
      <c r="D462" s="97"/>
      <c r="E462" s="55"/>
    </row>
    <row r="463" spans="1:6">
      <c r="A463" s="43"/>
      <c r="B463" s="95"/>
      <c r="C463" s="96"/>
      <c r="D463" s="97"/>
      <c r="E463" s="55"/>
    </row>
    <row r="464" spans="1:6">
      <c r="A464" s="43"/>
      <c r="B464" s="95"/>
      <c r="C464" s="96"/>
      <c r="D464" s="97"/>
      <c r="E464" s="55"/>
    </row>
    <row r="465" spans="1:6">
      <c r="A465" s="43"/>
      <c r="B465" s="95"/>
      <c r="C465" s="96"/>
      <c r="D465" s="97"/>
      <c r="E465" s="55"/>
    </row>
    <row r="466" spans="1:6">
      <c r="A466" s="43"/>
      <c r="B466" s="95"/>
      <c r="C466" s="96"/>
      <c r="D466" s="97"/>
      <c r="E466" s="55"/>
    </row>
    <row r="467" spans="1:6">
      <c r="A467" s="43"/>
      <c r="B467" s="95"/>
      <c r="C467" s="96"/>
      <c r="D467" s="97"/>
      <c r="E467" s="55"/>
    </row>
    <row r="468" spans="1:6">
      <c r="A468" s="43"/>
      <c r="B468" s="95"/>
      <c r="C468" s="96"/>
      <c r="D468" s="97"/>
      <c r="E468" s="55"/>
    </row>
    <row r="469" spans="1:6">
      <c r="A469" s="43"/>
      <c r="B469" s="95"/>
      <c r="C469" s="96"/>
      <c r="D469" s="97"/>
      <c r="E469" s="55"/>
    </row>
    <row r="470" spans="1:6">
      <c r="A470" s="43"/>
      <c r="B470" s="95"/>
      <c r="C470" s="96"/>
      <c r="D470" s="97"/>
      <c r="E470" s="55"/>
    </row>
    <row r="471" spans="1:6">
      <c r="A471" s="43"/>
      <c r="B471" s="95"/>
      <c r="C471" s="96"/>
      <c r="D471" s="97"/>
      <c r="E471" s="55"/>
    </row>
    <row r="472" spans="1:6">
      <c r="A472" s="43"/>
      <c r="B472" s="95"/>
      <c r="C472" s="96"/>
      <c r="D472" s="97"/>
      <c r="E472" s="55"/>
    </row>
    <row r="473" spans="1:6">
      <c r="A473" s="43"/>
      <c r="B473" s="95"/>
      <c r="C473" s="96"/>
      <c r="D473" s="97"/>
      <c r="E473" s="55"/>
    </row>
    <row r="474" spans="1:6">
      <c r="A474" s="43"/>
    </row>
    <row r="475" spans="1:6" s="71" customFormat="1">
      <c r="A475" s="67"/>
      <c r="B475" s="43"/>
      <c r="C475" s="52"/>
      <c r="D475" s="53"/>
      <c r="E475" s="54"/>
      <c r="F475" s="94"/>
    </row>
    <row r="476" spans="1:6">
      <c r="A476" s="43"/>
    </row>
    <row r="477" spans="1:6">
      <c r="A477" s="43"/>
    </row>
    <row r="478" spans="1:6">
      <c r="A478" s="43"/>
    </row>
    <row r="479" spans="1:6">
      <c r="A479" s="43"/>
    </row>
    <row r="480" spans="1:6">
      <c r="A480" s="43"/>
    </row>
    <row r="481" spans="1:1">
      <c r="A481" s="43"/>
    </row>
    <row r="482" spans="1:1">
      <c r="A482" s="43"/>
    </row>
    <row r="483" spans="1:1">
      <c r="A483" s="43"/>
    </row>
    <row r="484" spans="1:1">
      <c r="A484" s="43"/>
    </row>
    <row r="485" spans="1:1">
      <c r="A485" s="43"/>
    </row>
    <row r="486" spans="1:1">
      <c r="A486" s="43"/>
    </row>
    <row r="487" spans="1:1">
      <c r="A487" s="43"/>
    </row>
    <row r="488" spans="1:1">
      <c r="A488" s="43"/>
    </row>
    <row r="489" spans="1:1">
      <c r="A489" s="43"/>
    </row>
    <row r="490" spans="1:1">
      <c r="A490" s="43"/>
    </row>
    <row r="491" spans="1:1">
      <c r="A491" s="43"/>
    </row>
    <row r="492" spans="1:1">
      <c r="A492" s="43"/>
    </row>
    <row r="493" spans="1:1">
      <c r="A493" s="43"/>
    </row>
    <row r="494" spans="1:1">
      <c r="A494" s="43"/>
    </row>
    <row r="495" spans="1:1">
      <c r="A495" s="43"/>
    </row>
    <row r="496" spans="1:1">
      <c r="A496" s="43"/>
    </row>
    <row r="497" spans="1:1">
      <c r="A497" s="43"/>
    </row>
    <row r="498" spans="1:1">
      <c r="A498" s="43"/>
    </row>
    <row r="499" spans="1:1">
      <c r="A499" s="43"/>
    </row>
    <row r="500" spans="1:1">
      <c r="A500" s="43"/>
    </row>
    <row r="501" spans="1:1">
      <c r="A501" s="43"/>
    </row>
    <row r="502" spans="1:1">
      <c r="A502" s="43"/>
    </row>
    <row r="503" spans="1:1">
      <c r="A503" s="43"/>
    </row>
    <row r="504" spans="1:1">
      <c r="A504" s="43"/>
    </row>
    <row r="505" spans="1:1">
      <c r="A505" s="43"/>
    </row>
    <row r="506" spans="1:1">
      <c r="A506" s="43"/>
    </row>
    <row r="507" spans="1:1">
      <c r="A507" s="43"/>
    </row>
    <row r="508" spans="1:1">
      <c r="A508" s="43"/>
    </row>
    <row r="509" spans="1:1">
      <c r="A509" s="43"/>
    </row>
    <row r="510" spans="1:1">
      <c r="A510" s="43"/>
    </row>
    <row r="511" spans="1:1">
      <c r="A511" s="43"/>
    </row>
    <row r="512" spans="1:1">
      <c r="A512" s="43"/>
    </row>
    <row r="513" spans="1:1">
      <c r="A513" s="43"/>
    </row>
    <row r="514" spans="1:1">
      <c r="A514" s="43"/>
    </row>
    <row r="515" spans="1:1">
      <c r="A515" s="43"/>
    </row>
    <row r="516" spans="1:1">
      <c r="A516" s="43"/>
    </row>
    <row r="517" spans="1:1">
      <c r="A517" s="43"/>
    </row>
    <row r="518" spans="1:1">
      <c r="A518" s="43"/>
    </row>
    <row r="519" spans="1:1">
      <c r="A519" s="43"/>
    </row>
    <row r="520" spans="1:1">
      <c r="A520" s="43"/>
    </row>
    <row r="521" spans="1:1">
      <c r="A521" s="43"/>
    </row>
    <row r="522" spans="1:1">
      <c r="A522" s="43"/>
    </row>
    <row r="523" spans="1:1">
      <c r="A523" s="43"/>
    </row>
    <row r="524" spans="1:1">
      <c r="A524" s="43"/>
    </row>
    <row r="525" spans="1:1">
      <c r="A525" s="43"/>
    </row>
    <row r="526" spans="1:1">
      <c r="A526" s="43"/>
    </row>
    <row r="527" spans="1:1">
      <c r="A527" s="43"/>
    </row>
    <row r="528" spans="1:1">
      <c r="A528" s="43"/>
    </row>
    <row r="529" spans="1:1">
      <c r="A529" s="43"/>
    </row>
    <row r="530" spans="1:1">
      <c r="A530" s="43"/>
    </row>
    <row r="531" spans="1:1">
      <c r="A531" s="43"/>
    </row>
    <row r="532" spans="1:1">
      <c r="A532" s="43"/>
    </row>
    <row r="533" spans="1:1">
      <c r="A533" s="43"/>
    </row>
    <row r="534" spans="1:1">
      <c r="A534" s="43"/>
    </row>
    <row r="535" spans="1:1">
      <c r="A535" s="43"/>
    </row>
    <row r="536" spans="1:1">
      <c r="A536" s="43"/>
    </row>
    <row r="537" spans="1:1">
      <c r="A537" s="43"/>
    </row>
    <row r="538" spans="1:1">
      <c r="A538" s="43"/>
    </row>
    <row r="539" spans="1:1">
      <c r="A539" s="43"/>
    </row>
    <row r="540" spans="1:1">
      <c r="A540" s="43"/>
    </row>
    <row r="541" spans="1:1">
      <c r="A541" s="43"/>
    </row>
    <row r="542" spans="1:1">
      <c r="A542" s="43"/>
    </row>
    <row r="543" spans="1:1">
      <c r="A543" s="43"/>
    </row>
    <row r="544" spans="1:1">
      <c r="A544" s="43"/>
    </row>
    <row r="545" spans="1:6">
      <c r="A545" s="43"/>
    </row>
    <row r="546" spans="1:6">
      <c r="A546" s="43"/>
    </row>
    <row r="547" spans="1:6">
      <c r="A547" s="43"/>
    </row>
    <row r="548" spans="1:6">
      <c r="A548" s="43"/>
    </row>
    <row r="549" spans="1:6">
      <c r="A549" s="43"/>
    </row>
    <row r="550" spans="1:6">
      <c r="A550" s="43"/>
    </row>
    <row r="551" spans="1:6">
      <c r="A551" s="43"/>
    </row>
    <row r="552" spans="1:6">
      <c r="A552" s="43"/>
    </row>
    <row r="553" spans="1:6">
      <c r="A553" s="43"/>
    </row>
    <row r="554" spans="1:6">
      <c r="A554" s="43"/>
    </row>
    <row r="555" spans="1:6">
      <c r="A555" s="43"/>
    </row>
    <row r="556" spans="1:6">
      <c r="A556" s="43"/>
    </row>
    <row r="557" spans="1:6" s="71" customFormat="1">
      <c r="A557" s="67"/>
      <c r="B557" s="43"/>
      <c r="C557" s="52"/>
      <c r="D557" s="53"/>
      <c r="E557" s="54"/>
      <c r="F557" s="94"/>
    </row>
    <row r="558" spans="1:6">
      <c r="A558" s="43"/>
    </row>
    <row r="559" spans="1:6">
      <c r="A559" s="43"/>
    </row>
    <row r="560" spans="1:6">
      <c r="A560" s="43"/>
    </row>
    <row r="561" spans="1:7">
      <c r="A561" s="43"/>
    </row>
    <row r="562" spans="1:7">
      <c r="A562" s="43"/>
      <c r="F562" s="98"/>
      <c r="G562" s="99" t="e">
        <f>#REF!+#REF!+#REF!+#REF!+#REF!+#REF!+#REF!</f>
        <v>#REF!</v>
      </c>
    </row>
  </sheetData>
  <mergeCells count="5">
    <mergeCell ref="C2:E2"/>
    <mergeCell ref="C3:F3"/>
    <mergeCell ref="B4:F4"/>
    <mergeCell ref="F5:G5"/>
    <mergeCell ref="B339:C339"/>
  </mergeCells>
  <pageMargins left="0.78749999999999998" right="0.196527777777778" top="0.78749999999999998" bottom="0.39374999999999999" header="0.51180555555555496" footer="0.51180555555555496"/>
  <pageSetup paperSize="9" scale="71"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MJ586"/>
  <sheetViews>
    <sheetView tabSelected="1" view="pageBreakPreview" topLeftCell="B1" zoomScale="65" zoomScaleNormal="60" zoomScalePageLayoutView="65" workbookViewId="0">
      <selection activeCell="C3" sqref="C3:P3"/>
    </sheetView>
  </sheetViews>
  <sheetFormatPr defaultRowHeight="18.75"/>
  <cols>
    <col min="1" max="1" width="0.42578125" style="100" hidden="1" customWidth="1"/>
    <col min="2" max="2" width="4.42578125" style="100" customWidth="1"/>
    <col min="3" max="3" width="74.5703125" style="39" customWidth="1"/>
    <col min="4" max="4" width="11.42578125" style="101"/>
    <col min="5" max="5" width="4.42578125" style="102" customWidth="1"/>
    <col min="6" max="6" width="5" style="103" customWidth="1"/>
    <col min="7" max="7" width="17.85546875" style="104" customWidth="1"/>
    <col min="8" max="8" width="7.28515625" style="101" customWidth="1"/>
    <col min="9" max="9" width="25.42578125" style="105" customWidth="1"/>
    <col min="10" max="10" width="19.42578125" style="56" hidden="1" customWidth="1"/>
    <col min="11" max="11" width="20.85546875" style="56" hidden="1" customWidth="1"/>
    <col min="12" max="12" width="21" style="56" hidden="1" customWidth="1"/>
    <col min="13" max="13" width="18.42578125" style="56" hidden="1" customWidth="1"/>
    <col min="14" max="14" width="19.42578125" style="56" hidden="1" customWidth="1"/>
    <col min="15" max="15" width="13.42578125" style="106" hidden="1" customWidth="1"/>
    <col min="16" max="16" width="24.42578125" style="105" customWidth="1"/>
    <col min="17" max="17" width="20.85546875" style="107" hidden="1" customWidth="1"/>
    <col min="18" max="18" width="18.28515625" style="107" hidden="1" customWidth="1"/>
    <col min="19" max="19" width="18.140625" style="108" hidden="1" customWidth="1"/>
    <col min="20" max="20" width="19" style="56" hidden="1" customWidth="1"/>
    <col min="21" max="21" width="18.140625" style="108" hidden="1" customWidth="1"/>
    <col min="22" max="22" width="14.85546875" style="109" hidden="1" customWidth="1"/>
    <col min="23" max="23" width="28.42578125" style="103" customWidth="1"/>
    <col min="24" max="24" width="15.140625" style="103" customWidth="1"/>
    <col min="25" max="244" width="7.28515625" style="103" customWidth="1"/>
    <col min="245" max="1025" width="7.28515625" customWidth="1"/>
  </cols>
  <sheetData>
    <row r="1" spans="1:1024" ht="33.950000000000003" customHeight="1">
      <c r="D1" s="110"/>
      <c r="E1" s="15"/>
      <c r="F1" s="15"/>
      <c r="G1" s="111"/>
      <c r="H1" s="81" t="s">
        <v>311</v>
      </c>
      <c r="I1" s="20"/>
    </row>
    <row r="2" spans="1:1024" s="115" customFormat="1" ht="69" customHeight="1">
      <c r="A2" s="112"/>
      <c r="B2" s="112"/>
      <c r="C2" s="39"/>
      <c r="D2" s="16"/>
      <c r="E2" s="16"/>
      <c r="F2" s="16"/>
      <c r="G2" s="111"/>
      <c r="H2" s="13" t="s">
        <v>353</v>
      </c>
      <c r="I2" s="13"/>
      <c r="J2" s="13"/>
      <c r="K2" s="13"/>
      <c r="L2" s="13"/>
      <c r="M2" s="13"/>
      <c r="N2" s="13"/>
      <c r="O2" s="13"/>
      <c r="P2" s="13"/>
      <c r="Q2" s="113"/>
      <c r="R2" s="113"/>
      <c r="S2" s="17"/>
      <c r="T2" s="17"/>
      <c r="U2" s="17"/>
      <c r="V2" s="114"/>
      <c r="ALV2"/>
      <c r="ALW2"/>
      <c r="ALX2"/>
      <c r="ALY2"/>
      <c r="ALZ2"/>
      <c r="AMA2"/>
      <c r="AMB2"/>
      <c r="AMC2"/>
      <c r="AMD2"/>
      <c r="AME2"/>
      <c r="AMF2"/>
      <c r="AMG2"/>
      <c r="AMH2"/>
      <c r="AMI2"/>
      <c r="AMJ2"/>
    </row>
    <row r="3" spans="1:1024" s="120" customFormat="1" ht="45.2" customHeight="1">
      <c r="A3" s="116"/>
      <c r="B3" s="116" t="s">
        <v>312</v>
      </c>
      <c r="C3" s="2" t="s">
        <v>313</v>
      </c>
      <c r="D3" s="2"/>
      <c r="E3" s="2"/>
      <c r="F3" s="2"/>
      <c r="G3" s="2"/>
      <c r="H3" s="2"/>
      <c r="I3" s="2"/>
      <c r="J3" s="2"/>
      <c r="K3" s="2"/>
      <c r="L3" s="2"/>
      <c r="M3" s="2"/>
      <c r="N3" s="2"/>
      <c r="O3" s="2"/>
      <c r="P3" s="2"/>
      <c r="Q3" s="117"/>
      <c r="R3" s="117"/>
      <c r="S3" s="118"/>
      <c r="T3" s="118"/>
      <c r="U3" s="118"/>
      <c r="V3" s="119"/>
      <c r="ALV3"/>
      <c r="ALW3"/>
      <c r="ALX3"/>
      <c r="ALY3"/>
      <c r="ALZ3"/>
      <c r="AMA3"/>
      <c r="AMB3"/>
      <c r="AMC3"/>
      <c r="AMD3"/>
      <c r="AME3"/>
      <c r="AMF3"/>
      <c r="AMG3"/>
      <c r="AMH3"/>
      <c r="AMI3"/>
      <c r="AMJ3"/>
    </row>
    <row r="4" spans="1:1024">
      <c r="B4" s="121"/>
      <c r="C4" s="122"/>
      <c r="D4" s="18"/>
      <c r="E4" s="37"/>
      <c r="F4" s="37"/>
      <c r="G4" s="123"/>
      <c r="H4" s="124"/>
      <c r="I4" s="125"/>
      <c r="P4" s="20" t="s">
        <v>2</v>
      </c>
      <c r="Q4" s="126"/>
      <c r="R4" s="126"/>
    </row>
    <row r="5" spans="1:1024" ht="17.100000000000001" customHeight="1">
      <c r="B5" s="1" t="s">
        <v>314</v>
      </c>
      <c r="C5" s="159" t="s">
        <v>4</v>
      </c>
      <c r="D5" s="160" t="s">
        <v>5</v>
      </c>
      <c r="E5" s="160"/>
      <c r="F5" s="160"/>
      <c r="G5" s="160"/>
      <c r="H5" s="160"/>
      <c r="I5" s="161" t="s">
        <v>6</v>
      </c>
      <c r="J5" s="162" t="s">
        <v>315</v>
      </c>
      <c r="K5" s="163" t="s">
        <v>316</v>
      </c>
      <c r="L5" s="164">
        <v>45687</v>
      </c>
      <c r="M5" s="164">
        <v>45715</v>
      </c>
      <c r="N5" s="164">
        <v>45743</v>
      </c>
      <c r="O5" s="165" t="s">
        <v>317</v>
      </c>
      <c r="P5" s="10" t="s">
        <v>7</v>
      </c>
      <c r="Q5" s="166" t="s">
        <v>315</v>
      </c>
      <c r="R5" s="163" t="s">
        <v>316</v>
      </c>
      <c r="S5" s="164">
        <v>45687</v>
      </c>
      <c r="T5" s="164">
        <v>45715</v>
      </c>
      <c r="U5" s="164">
        <v>45743</v>
      </c>
      <c r="V5" s="165" t="s">
        <v>317</v>
      </c>
    </row>
    <row r="6" spans="1:1024" ht="47.25">
      <c r="B6" s="1"/>
      <c r="C6" s="159"/>
      <c r="D6" s="127" t="s">
        <v>318</v>
      </c>
      <c r="E6" s="128" t="s">
        <v>8</v>
      </c>
      <c r="F6" s="128" t="s">
        <v>9</v>
      </c>
      <c r="G6" s="129" t="s">
        <v>10</v>
      </c>
      <c r="H6" s="130" t="s">
        <v>11</v>
      </c>
      <c r="I6" s="161"/>
      <c r="J6" s="162"/>
      <c r="K6" s="163"/>
      <c r="L6" s="164"/>
      <c r="M6" s="164"/>
      <c r="N6" s="164"/>
      <c r="O6" s="165"/>
      <c r="P6" s="10"/>
      <c r="Q6" s="166"/>
      <c r="R6" s="163"/>
      <c r="S6" s="164"/>
      <c r="T6" s="164"/>
      <c r="U6" s="164"/>
      <c r="V6" s="165"/>
    </row>
    <row r="7" spans="1:1024" ht="15.75">
      <c r="B7" s="131">
        <v>1</v>
      </c>
      <c r="C7" s="131">
        <v>2</v>
      </c>
      <c r="D7" s="131">
        <v>3</v>
      </c>
      <c r="E7" s="131">
        <v>4</v>
      </c>
      <c r="F7" s="131">
        <v>5</v>
      </c>
      <c r="G7" s="132" t="s">
        <v>13</v>
      </c>
      <c r="H7" s="133" t="s">
        <v>319</v>
      </c>
      <c r="I7" s="133" t="s">
        <v>320</v>
      </c>
      <c r="J7" s="162"/>
      <c r="K7" s="163"/>
      <c r="L7" s="164"/>
      <c r="M7" s="164"/>
      <c r="N7" s="164"/>
      <c r="O7" s="165"/>
      <c r="P7" s="131">
        <v>9</v>
      </c>
      <c r="Q7" s="166"/>
      <c r="R7" s="163"/>
      <c r="S7" s="164"/>
      <c r="T7" s="164"/>
      <c r="U7" s="164"/>
      <c r="V7" s="165"/>
    </row>
    <row r="8" spans="1:1024" s="120" customFormat="1">
      <c r="A8" s="116"/>
      <c r="B8" s="134"/>
      <c r="C8" s="30" t="s">
        <v>321</v>
      </c>
      <c r="D8" s="26"/>
      <c r="E8" s="26"/>
      <c r="F8" s="26"/>
      <c r="G8" s="135"/>
      <c r="H8" s="121"/>
      <c r="I8" s="136">
        <f t="shared" ref="I8:I71" si="0">SUM(J8:O8)</f>
        <v>4360965200</v>
      </c>
      <c r="J8" s="136">
        <f t="shared" ref="J8:O8" si="1">J9+J25+J207+J227+J243+J267+J288+J417+J468+J504+J547</f>
        <v>4010397400</v>
      </c>
      <c r="K8" s="74">
        <f t="shared" si="1"/>
        <v>191122600</v>
      </c>
      <c r="L8" s="74">
        <f t="shared" si="1"/>
        <v>0</v>
      </c>
      <c r="M8" s="74">
        <f t="shared" si="1"/>
        <v>2499800</v>
      </c>
      <c r="N8" s="74">
        <f t="shared" si="1"/>
        <v>156945400</v>
      </c>
      <c r="O8" s="137">
        <f t="shared" si="1"/>
        <v>0</v>
      </c>
      <c r="P8" s="136">
        <f t="shared" ref="P8:P71" si="2">SUM(Q8:V8)</f>
        <v>4322907500</v>
      </c>
      <c r="Q8" s="136">
        <f t="shared" ref="Q8:V8" si="3">Q9+Q25+Q207+Q227+Q243+Q267+Q288+Q417+Q468+Q504+Q547</f>
        <v>3990368800</v>
      </c>
      <c r="R8" s="74">
        <f t="shared" si="3"/>
        <v>314150800</v>
      </c>
      <c r="S8" s="74">
        <f t="shared" si="3"/>
        <v>0</v>
      </c>
      <c r="T8" s="74">
        <f t="shared" si="3"/>
        <v>2499800</v>
      </c>
      <c r="U8" s="74">
        <f t="shared" si="3"/>
        <v>15888100</v>
      </c>
      <c r="V8" s="137">
        <f t="shared" si="3"/>
        <v>0</v>
      </c>
      <c r="ALV8"/>
      <c r="ALW8"/>
      <c r="ALX8"/>
      <c r="ALY8"/>
      <c r="ALZ8"/>
      <c r="AMA8"/>
      <c r="AMB8"/>
      <c r="AMC8"/>
      <c r="AMD8"/>
      <c r="AME8"/>
      <c r="AMF8"/>
      <c r="AMG8"/>
      <c r="AMH8"/>
      <c r="AMI8"/>
      <c r="AMJ8"/>
    </row>
    <row r="9" spans="1:1024" s="120" customFormat="1" ht="37.5">
      <c r="A9" s="116"/>
      <c r="B9" s="134" t="s">
        <v>15</v>
      </c>
      <c r="C9" s="30" t="s">
        <v>322</v>
      </c>
      <c r="D9" s="30">
        <v>901</v>
      </c>
      <c r="E9" s="30"/>
      <c r="F9" s="30"/>
      <c r="G9" s="135"/>
      <c r="H9" s="121"/>
      <c r="I9" s="136">
        <f t="shared" si="0"/>
        <v>7350500</v>
      </c>
      <c r="J9" s="136">
        <f t="shared" ref="J9:O9" si="4">J10</f>
        <v>7350500</v>
      </c>
      <c r="K9" s="74">
        <f t="shared" si="4"/>
        <v>0</v>
      </c>
      <c r="L9" s="74">
        <f t="shared" si="4"/>
        <v>0</v>
      </c>
      <c r="M9" s="74">
        <f t="shared" si="4"/>
        <v>0</v>
      </c>
      <c r="N9" s="74">
        <f t="shared" si="4"/>
        <v>0</v>
      </c>
      <c r="O9" s="137">
        <f t="shared" si="4"/>
        <v>0</v>
      </c>
      <c r="P9" s="136">
        <f t="shared" si="2"/>
        <v>5724100</v>
      </c>
      <c r="Q9" s="136">
        <f t="shared" ref="Q9:V9" si="5">Q10</f>
        <v>5724100</v>
      </c>
      <c r="R9" s="74">
        <f t="shared" si="5"/>
        <v>0</v>
      </c>
      <c r="S9" s="74">
        <f t="shared" si="5"/>
        <v>0</v>
      </c>
      <c r="T9" s="74">
        <f t="shared" si="5"/>
        <v>0</v>
      </c>
      <c r="U9" s="74">
        <f t="shared" si="5"/>
        <v>0</v>
      </c>
      <c r="V9" s="137">
        <f t="shared" si="5"/>
        <v>0</v>
      </c>
      <c r="ALV9" s="42"/>
      <c r="ALW9" s="42"/>
      <c r="ALX9" s="42"/>
      <c r="ALY9" s="42"/>
      <c r="ALZ9" s="42"/>
      <c r="AMA9" s="42"/>
      <c r="AMB9" s="42"/>
      <c r="AMC9" s="42"/>
      <c r="AMD9" s="42"/>
      <c r="AME9" s="42"/>
      <c r="AMF9" s="42"/>
      <c r="AMG9" s="42"/>
      <c r="AMH9" s="42"/>
      <c r="AMI9" s="42"/>
      <c r="AMJ9" s="42"/>
    </row>
    <row r="10" spans="1:1024">
      <c r="B10" s="134"/>
      <c r="C10" s="39" t="s">
        <v>16</v>
      </c>
      <c r="D10" s="138">
        <v>901</v>
      </c>
      <c r="E10" s="138" t="s">
        <v>17</v>
      </c>
      <c r="F10" s="138" t="s">
        <v>82</v>
      </c>
      <c r="G10" s="139"/>
      <c r="H10" s="140"/>
      <c r="I10" s="141">
        <f t="shared" si="0"/>
        <v>7350500</v>
      </c>
      <c r="J10" s="141">
        <f t="shared" ref="J10:O10" si="6">J11+J20</f>
        <v>7350500</v>
      </c>
      <c r="K10" s="76">
        <f t="shared" si="6"/>
        <v>0</v>
      </c>
      <c r="L10" s="76">
        <f t="shared" si="6"/>
        <v>0</v>
      </c>
      <c r="M10" s="76">
        <f t="shared" si="6"/>
        <v>0</v>
      </c>
      <c r="N10" s="76">
        <f t="shared" si="6"/>
        <v>0</v>
      </c>
      <c r="O10" s="142">
        <f t="shared" si="6"/>
        <v>0</v>
      </c>
      <c r="P10" s="141">
        <f t="shared" si="2"/>
        <v>5724100</v>
      </c>
      <c r="Q10" s="141">
        <f t="shared" ref="Q10:V10" si="7">Q11+Q20</f>
        <v>5724100</v>
      </c>
      <c r="R10" s="76">
        <f t="shared" si="7"/>
        <v>0</v>
      </c>
      <c r="S10" s="76">
        <f t="shared" si="7"/>
        <v>0</v>
      </c>
      <c r="T10" s="76">
        <f t="shared" si="7"/>
        <v>0</v>
      </c>
      <c r="U10" s="76">
        <f t="shared" si="7"/>
        <v>0</v>
      </c>
      <c r="V10" s="142">
        <f t="shared" si="7"/>
        <v>0</v>
      </c>
    </row>
    <row r="11" spans="1:1024" ht="56.25">
      <c r="B11" s="121"/>
      <c r="C11" s="39" t="s">
        <v>323</v>
      </c>
      <c r="D11" s="138">
        <v>901</v>
      </c>
      <c r="E11" s="143" t="s">
        <v>17</v>
      </c>
      <c r="F11" s="143" t="s">
        <v>21</v>
      </c>
      <c r="G11" s="144"/>
      <c r="H11" s="82"/>
      <c r="I11" s="141">
        <f t="shared" si="0"/>
        <v>5950500</v>
      </c>
      <c r="J11" s="141">
        <f t="shared" ref="J11:O11" si="8">J12</f>
        <v>5950500</v>
      </c>
      <c r="K11" s="76">
        <f t="shared" si="8"/>
        <v>0</v>
      </c>
      <c r="L11" s="76">
        <f t="shared" si="8"/>
        <v>0</v>
      </c>
      <c r="M11" s="76">
        <f t="shared" si="8"/>
        <v>0</v>
      </c>
      <c r="N11" s="76">
        <f t="shared" si="8"/>
        <v>0</v>
      </c>
      <c r="O11" s="142">
        <f t="shared" si="8"/>
        <v>0</v>
      </c>
      <c r="P11" s="141">
        <f t="shared" si="2"/>
        <v>5724100</v>
      </c>
      <c r="Q11" s="141">
        <f t="shared" ref="Q11:V11" si="9">Q12</f>
        <v>5724100</v>
      </c>
      <c r="R11" s="76">
        <f t="shared" si="9"/>
        <v>0</v>
      </c>
      <c r="S11" s="76">
        <f t="shared" si="9"/>
        <v>0</v>
      </c>
      <c r="T11" s="76">
        <f t="shared" si="9"/>
        <v>0</v>
      </c>
      <c r="U11" s="76">
        <f t="shared" si="9"/>
        <v>0</v>
      </c>
      <c r="V11" s="142">
        <f t="shared" si="9"/>
        <v>0</v>
      </c>
    </row>
    <row r="12" spans="1:1024" ht="37.5">
      <c r="B12" s="121"/>
      <c r="C12" s="39" t="s">
        <v>295</v>
      </c>
      <c r="D12" s="138">
        <v>901</v>
      </c>
      <c r="E12" s="143" t="s">
        <v>17</v>
      </c>
      <c r="F12" s="143" t="s">
        <v>21</v>
      </c>
      <c r="G12" s="81">
        <v>9900000000</v>
      </c>
      <c r="H12" s="82"/>
      <c r="I12" s="141">
        <f t="shared" si="0"/>
        <v>5950500</v>
      </c>
      <c r="J12" s="141">
        <f t="shared" ref="J12:O12" si="10">J13+J16</f>
        <v>5950500</v>
      </c>
      <c r="K12" s="76">
        <f t="shared" si="10"/>
        <v>0</v>
      </c>
      <c r="L12" s="76">
        <f t="shared" si="10"/>
        <v>0</v>
      </c>
      <c r="M12" s="76">
        <f t="shared" si="10"/>
        <v>0</v>
      </c>
      <c r="N12" s="76">
        <f t="shared" si="10"/>
        <v>0</v>
      </c>
      <c r="O12" s="142">
        <f t="shared" si="10"/>
        <v>0</v>
      </c>
      <c r="P12" s="141">
        <f t="shared" si="2"/>
        <v>5724100</v>
      </c>
      <c r="Q12" s="141">
        <f t="shared" ref="Q12:V12" si="11">Q13+Q16</f>
        <v>5724100</v>
      </c>
      <c r="R12" s="76">
        <f t="shared" si="11"/>
        <v>0</v>
      </c>
      <c r="S12" s="76">
        <f t="shared" si="11"/>
        <v>0</v>
      </c>
      <c r="T12" s="76">
        <f t="shared" si="11"/>
        <v>0</v>
      </c>
      <c r="U12" s="76">
        <f t="shared" si="11"/>
        <v>0</v>
      </c>
      <c r="V12" s="142">
        <f t="shared" si="11"/>
        <v>0</v>
      </c>
    </row>
    <row r="13" spans="1:1024" ht="56.25">
      <c r="B13" s="121"/>
      <c r="C13" s="39" t="s">
        <v>303</v>
      </c>
      <c r="D13" s="138">
        <v>901</v>
      </c>
      <c r="E13" s="143" t="s">
        <v>17</v>
      </c>
      <c r="F13" s="143" t="s">
        <v>21</v>
      </c>
      <c r="G13" s="81">
        <v>9910000000</v>
      </c>
      <c r="H13" s="82"/>
      <c r="I13" s="141">
        <f t="shared" si="0"/>
        <v>1974200</v>
      </c>
      <c r="J13" s="141">
        <f t="shared" ref="J13:O14" si="12">J14</f>
        <v>1974200</v>
      </c>
      <c r="K13" s="76">
        <f t="shared" si="12"/>
        <v>0</v>
      </c>
      <c r="L13" s="76">
        <f t="shared" si="12"/>
        <v>0</v>
      </c>
      <c r="M13" s="76">
        <f t="shared" si="12"/>
        <v>0</v>
      </c>
      <c r="N13" s="76">
        <f t="shared" si="12"/>
        <v>0</v>
      </c>
      <c r="O13" s="142">
        <f t="shared" si="12"/>
        <v>0</v>
      </c>
      <c r="P13" s="141">
        <f t="shared" si="2"/>
        <v>1899100</v>
      </c>
      <c r="Q13" s="141">
        <f t="shared" ref="Q13:V14" si="13">Q14</f>
        <v>1899100</v>
      </c>
      <c r="R13" s="76">
        <f t="shared" si="13"/>
        <v>0</v>
      </c>
      <c r="S13" s="76">
        <f t="shared" si="13"/>
        <v>0</v>
      </c>
      <c r="T13" s="76">
        <f t="shared" si="13"/>
        <v>0</v>
      </c>
      <c r="U13" s="76">
        <f t="shared" si="13"/>
        <v>0</v>
      </c>
      <c r="V13" s="142">
        <f t="shared" si="13"/>
        <v>0</v>
      </c>
    </row>
    <row r="14" spans="1:1024" ht="37.5">
      <c r="B14" s="121"/>
      <c r="C14" s="39" t="s">
        <v>99</v>
      </c>
      <c r="D14" s="138">
        <v>901</v>
      </c>
      <c r="E14" s="143" t="s">
        <v>17</v>
      </c>
      <c r="F14" s="143" t="s">
        <v>21</v>
      </c>
      <c r="G14" s="81">
        <v>9910000190</v>
      </c>
      <c r="H14" s="82"/>
      <c r="I14" s="141">
        <f t="shared" si="0"/>
        <v>1974200</v>
      </c>
      <c r="J14" s="141">
        <f t="shared" si="12"/>
        <v>1974200</v>
      </c>
      <c r="K14" s="76">
        <f t="shared" si="12"/>
        <v>0</v>
      </c>
      <c r="L14" s="76">
        <f t="shared" si="12"/>
        <v>0</v>
      </c>
      <c r="M14" s="76">
        <f t="shared" si="12"/>
        <v>0</v>
      </c>
      <c r="N14" s="76">
        <f t="shared" si="12"/>
        <v>0</v>
      </c>
      <c r="O14" s="142">
        <f t="shared" si="12"/>
        <v>0</v>
      </c>
      <c r="P14" s="141">
        <f t="shared" si="2"/>
        <v>1899100</v>
      </c>
      <c r="Q14" s="141">
        <f t="shared" si="13"/>
        <v>1899100</v>
      </c>
      <c r="R14" s="76">
        <f t="shared" si="13"/>
        <v>0</v>
      </c>
      <c r="S14" s="76">
        <f t="shared" si="13"/>
        <v>0</v>
      </c>
      <c r="T14" s="76">
        <f t="shared" si="13"/>
        <v>0</v>
      </c>
      <c r="U14" s="76">
        <f t="shared" si="13"/>
        <v>0</v>
      </c>
      <c r="V14" s="142">
        <f t="shared" si="13"/>
        <v>0</v>
      </c>
    </row>
    <row r="15" spans="1:1024" ht="75">
      <c r="B15" s="121"/>
      <c r="C15" s="39" t="s">
        <v>100</v>
      </c>
      <c r="D15" s="138" t="s">
        <v>324</v>
      </c>
      <c r="E15" s="143" t="s">
        <v>17</v>
      </c>
      <c r="F15" s="143" t="s">
        <v>21</v>
      </c>
      <c r="G15" s="81">
        <v>9910000190</v>
      </c>
      <c r="H15" s="82" t="s">
        <v>101</v>
      </c>
      <c r="I15" s="141">
        <f t="shared" si="0"/>
        <v>1974200</v>
      </c>
      <c r="J15" s="141">
        <v>1974200</v>
      </c>
      <c r="K15" s="76"/>
      <c r="L15" s="76"/>
      <c r="M15" s="76"/>
      <c r="N15" s="76"/>
      <c r="O15" s="142"/>
      <c r="P15" s="141">
        <f t="shared" si="2"/>
        <v>1899100</v>
      </c>
      <c r="Q15" s="141">
        <v>1899100</v>
      </c>
      <c r="R15" s="76"/>
      <c r="S15" s="76"/>
      <c r="T15" s="76"/>
      <c r="U15" s="76"/>
      <c r="V15" s="142"/>
    </row>
    <row r="16" spans="1:1024" ht="56.25">
      <c r="B16" s="121"/>
      <c r="C16" s="39" t="s">
        <v>304</v>
      </c>
      <c r="D16" s="138" t="s">
        <v>324</v>
      </c>
      <c r="E16" s="143" t="s">
        <v>17</v>
      </c>
      <c r="F16" s="143" t="s">
        <v>21</v>
      </c>
      <c r="G16" s="81">
        <v>9920000000</v>
      </c>
      <c r="H16" s="82"/>
      <c r="I16" s="141">
        <f t="shared" si="0"/>
        <v>3976300</v>
      </c>
      <c r="J16" s="141">
        <f t="shared" ref="J16:O16" si="14">J17</f>
        <v>3976300</v>
      </c>
      <c r="K16" s="76">
        <f t="shared" si="14"/>
        <v>0</v>
      </c>
      <c r="L16" s="76">
        <f t="shared" si="14"/>
        <v>0</v>
      </c>
      <c r="M16" s="76">
        <f t="shared" si="14"/>
        <v>0</v>
      </c>
      <c r="N16" s="76">
        <f t="shared" si="14"/>
        <v>0</v>
      </c>
      <c r="O16" s="142">
        <f t="shared" si="14"/>
        <v>0</v>
      </c>
      <c r="P16" s="141">
        <f t="shared" si="2"/>
        <v>3825000</v>
      </c>
      <c r="Q16" s="141">
        <f t="shared" ref="Q16:V16" si="15">Q17</f>
        <v>3825000</v>
      </c>
      <c r="R16" s="76">
        <f t="shared" si="15"/>
        <v>0</v>
      </c>
      <c r="S16" s="76">
        <f t="shared" si="15"/>
        <v>0</v>
      </c>
      <c r="T16" s="76">
        <f t="shared" si="15"/>
        <v>0</v>
      </c>
      <c r="U16" s="76">
        <f t="shared" si="15"/>
        <v>0</v>
      </c>
      <c r="V16" s="142">
        <f t="shared" si="15"/>
        <v>0</v>
      </c>
    </row>
    <row r="17" spans="1:1024" ht="37.5">
      <c r="B17" s="121"/>
      <c r="C17" s="39" t="s">
        <v>99</v>
      </c>
      <c r="D17" s="138" t="s">
        <v>324</v>
      </c>
      <c r="E17" s="143" t="s">
        <v>325</v>
      </c>
      <c r="F17" s="143" t="s">
        <v>21</v>
      </c>
      <c r="G17" s="81">
        <v>9920000190</v>
      </c>
      <c r="H17" s="82"/>
      <c r="I17" s="141">
        <f t="shared" si="0"/>
        <v>3976300</v>
      </c>
      <c r="J17" s="141">
        <f t="shared" ref="J17:O17" si="16">J18+J19</f>
        <v>3976300</v>
      </c>
      <c r="K17" s="76">
        <f t="shared" si="16"/>
        <v>0</v>
      </c>
      <c r="L17" s="76">
        <f t="shared" si="16"/>
        <v>0</v>
      </c>
      <c r="M17" s="76">
        <f t="shared" si="16"/>
        <v>0</v>
      </c>
      <c r="N17" s="76">
        <f t="shared" si="16"/>
        <v>0</v>
      </c>
      <c r="O17" s="142">
        <f t="shared" si="16"/>
        <v>0</v>
      </c>
      <c r="P17" s="141">
        <f t="shared" si="2"/>
        <v>3825000</v>
      </c>
      <c r="Q17" s="141">
        <f t="shared" ref="Q17:V17" si="17">Q18+Q19</f>
        <v>3825000</v>
      </c>
      <c r="R17" s="76">
        <f t="shared" si="17"/>
        <v>0</v>
      </c>
      <c r="S17" s="76">
        <f t="shared" si="17"/>
        <v>0</v>
      </c>
      <c r="T17" s="76">
        <f t="shared" si="17"/>
        <v>0</v>
      </c>
      <c r="U17" s="76">
        <f t="shared" si="17"/>
        <v>0</v>
      </c>
      <c r="V17" s="142">
        <f t="shared" si="17"/>
        <v>0</v>
      </c>
    </row>
    <row r="18" spans="1:1024" ht="75">
      <c r="B18" s="121"/>
      <c r="C18" s="39" t="s">
        <v>100</v>
      </c>
      <c r="D18" s="138">
        <v>901</v>
      </c>
      <c r="E18" s="143" t="s">
        <v>17</v>
      </c>
      <c r="F18" s="143" t="s">
        <v>21</v>
      </c>
      <c r="G18" s="81">
        <v>9920000190</v>
      </c>
      <c r="H18" s="82" t="s">
        <v>101</v>
      </c>
      <c r="I18" s="141">
        <f t="shared" si="0"/>
        <v>3972500</v>
      </c>
      <c r="J18" s="141">
        <v>3972500</v>
      </c>
      <c r="K18" s="76"/>
      <c r="L18" s="76"/>
      <c r="M18" s="76"/>
      <c r="N18" s="76"/>
      <c r="O18" s="142"/>
      <c r="P18" s="141">
        <f t="shared" si="2"/>
        <v>3821300</v>
      </c>
      <c r="Q18" s="141">
        <v>3821300</v>
      </c>
      <c r="R18" s="76"/>
      <c r="S18" s="76"/>
      <c r="T18" s="76"/>
      <c r="U18" s="76"/>
      <c r="V18" s="142"/>
    </row>
    <row r="19" spans="1:1024">
      <c r="B19" s="121"/>
      <c r="C19" s="39" t="s">
        <v>106</v>
      </c>
      <c r="D19" s="138" t="s">
        <v>324</v>
      </c>
      <c r="E19" s="143" t="s">
        <v>17</v>
      </c>
      <c r="F19" s="143" t="s">
        <v>21</v>
      </c>
      <c r="G19" s="81">
        <v>9920000190</v>
      </c>
      <c r="H19" s="82" t="s">
        <v>107</v>
      </c>
      <c r="I19" s="141">
        <f t="shared" si="0"/>
        <v>3800</v>
      </c>
      <c r="J19" s="141">
        <v>3800</v>
      </c>
      <c r="K19" s="76"/>
      <c r="L19" s="76"/>
      <c r="M19" s="76"/>
      <c r="N19" s="76"/>
      <c r="O19" s="142"/>
      <c r="P19" s="141">
        <f t="shared" si="2"/>
        <v>3700</v>
      </c>
      <c r="Q19" s="141">
        <v>3700</v>
      </c>
      <c r="R19" s="76"/>
      <c r="S19" s="76"/>
      <c r="T19" s="76"/>
      <c r="U19" s="76"/>
      <c r="V19" s="142"/>
    </row>
    <row r="20" spans="1:1024">
      <c r="B20" s="121"/>
      <c r="C20" s="39" t="s">
        <v>32</v>
      </c>
      <c r="D20" s="138" t="s">
        <v>324</v>
      </c>
      <c r="E20" s="143" t="s">
        <v>17</v>
      </c>
      <c r="F20" s="143" t="s">
        <v>33</v>
      </c>
      <c r="G20" s="81"/>
      <c r="H20" s="82"/>
      <c r="I20" s="141">
        <f t="shared" si="0"/>
        <v>1400000</v>
      </c>
      <c r="J20" s="141">
        <f t="shared" ref="J20:O23" si="18">J21</f>
        <v>1400000</v>
      </c>
      <c r="K20" s="76">
        <f t="shared" si="18"/>
        <v>0</v>
      </c>
      <c r="L20" s="76">
        <f t="shared" si="18"/>
        <v>0</v>
      </c>
      <c r="M20" s="76">
        <f t="shared" si="18"/>
        <v>0</v>
      </c>
      <c r="N20" s="76">
        <f t="shared" si="18"/>
        <v>0</v>
      </c>
      <c r="O20" s="142">
        <f t="shared" si="18"/>
        <v>0</v>
      </c>
      <c r="P20" s="141">
        <f t="shared" si="2"/>
        <v>0</v>
      </c>
      <c r="Q20" s="141">
        <f t="shared" ref="Q20:V23" si="19">Q21</f>
        <v>0</v>
      </c>
      <c r="R20" s="76">
        <f t="shared" si="19"/>
        <v>0</v>
      </c>
      <c r="S20" s="76">
        <f t="shared" si="19"/>
        <v>0</v>
      </c>
      <c r="T20" s="76">
        <f t="shared" si="19"/>
        <v>0</v>
      </c>
      <c r="U20" s="76">
        <f t="shared" si="19"/>
        <v>0</v>
      </c>
      <c r="V20" s="142">
        <f t="shared" si="19"/>
        <v>0</v>
      </c>
      <c r="X20" s="145"/>
    </row>
    <row r="21" spans="1:1024" ht="37.5">
      <c r="B21" s="121"/>
      <c r="C21" s="39" t="s">
        <v>97</v>
      </c>
      <c r="D21" s="138" t="s">
        <v>324</v>
      </c>
      <c r="E21" s="143" t="s">
        <v>17</v>
      </c>
      <c r="F21" s="143" t="s">
        <v>33</v>
      </c>
      <c r="G21" s="81">
        <v>500000000</v>
      </c>
      <c r="H21" s="82"/>
      <c r="I21" s="141">
        <f t="shared" si="0"/>
        <v>1400000</v>
      </c>
      <c r="J21" s="141">
        <f t="shared" si="18"/>
        <v>1400000</v>
      </c>
      <c r="K21" s="76">
        <f t="shared" si="18"/>
        <v>0</v>
      </c>
      <c r="L21" s="76">
        <f t="shared" si="18"/>
        <v>0</v>
      </c>
      <c r="M21" s="76">
        <f t="shared" si="18"/>
        <v>0</v>
      </c>
      <c r="N21" s="76">
        <f t="shared" si="18"/>
        <v>0</v>
      </c>
      <c r="O21" s="142">
        <f t="shared" si="18"/>
        <v>0</v>
      </c>
      <c r="P21" s="141">
        <f t="shared" si="2"/>
        <v>0</v>
      </c>
      <c r="Q21" s="141">
        <f t="shared" si="19"/>
        <v>0</v>
      </c>
      <c r="R21" s="76">
        <f t="shared" si="19"/>
        <v>0</v>
      </c>
      <c r="S21" s="76">
        <f t="shared" si="19"/>
        <v>0</v>
      </c>
      <c r="T21" s="76">
        <f t="shared" si="19"/>
        <v>0</v>
      </c>
      <c r="U21" s="76">
        <f t="shared" si="19"/>
        <v>0</v>
      </c>
      <c r="V21" s="142">
        <f t="shared" si="19"/>
        <v>0</v>
      </c>
    </row>
    <row r="22" spans="1:1024" ht="37.5">
      <c r="B22" s="121"/>
      <c r="C22" s="39" t="s">
        <v>116</v>
      </c>
      <c r="D22" s="138" t="s">
        <v>324</v>
      </c>
      <c r="E22" s="143" t="s">
        <v>17</v>
      </c>
      <c r="F22" s="143" t="s">
        <v>33</v>
      </c>
      <c r="G22" s="81">
        <v>5030000000</v>
      </c>
      <c r="H22" s="82"/>
      <c r="I22" s="141">
        <f t="shared" si="0"/>
        <v>1400000</v>
      </c>
      <c r="J22" s="141">
        <f t="shared" si="18"/>
        <v>1400000</v>
      </c>
      <c r="K22" s="76">
        <f t="shared" si="18"/>
        <v>0</v>
      </c>
      <c r="L22" s="76">
        <f t="shared" si="18"/>
        <v>0</v>
      </c>
      <c r="M22" s="76">
        <f t="shared" si="18"/>
        <v>0</v>
      </c>
      <c r="N22" s="76">
        <f t="shared" si="18"/>
        <v>0</v>
      </c>
      <c r="O22" s="142">
        <f t="shared" si="18"/>
        <v>0</v>
      </c>
      <c r="P22" s="141">
        <f t="shared" si="2"/>
        <v>0</v>
      </c>
      <c r="Q22" s="141">
        <f t="shared" si="19"/>
        <v>0</v>
      </c>
      <c r="R22" s="76">
        <f t="shared" si="19"/>
        <v>0</v>
      </c>
      <c r="S22" s="76">
        <f t="shared" si="19"/>
        <v>0</v>
      </c>
      <c r="T22" s="76">
        <f t="shared" si="19"/>
        <v>0</v>
      </c>
      <c r="U22" s="76">
        <f t="shared" si="19"/>
        <v>0</v>
      </c>
      <c r="V22" s="142">
        <f t="shared" si="19"/>
        <v>0</v>
      </c>
    </row>
    <row r="23" spans="1:1024" ht="37.5">
      <c r="B23" s="121"/>
      <c r="C23" s="39" t="s">
        <v>117</v>
      </c>
      <c r="D23" s="138" t="s">
        <v>324</v>
      </c>
      <c r="E23" s="143" t="s">
        <v>17</v>
      </c>
      <c r="F23" s="143" t="s">
        <v>33</v>
      </c>
      <c r="G23" s="81">
        <v>5030010030</v>
      </c>
      <c r="H23" s="82"/>
      <c r="I23" s="141">
        <f t="shared" si="0"/>
        <v>1400000</v>
      </c>
      <c r="J23" s="141">
        <f t="shared" si="18"/>
        <v>1400000</v>
      </c>
      <c r="K23" s="76">
        <f t="shared" si="18"/>
        <v>0</v>
      </c>
      <c r="L23" s="76">
        <f t="shared" si="18"/>
        <v>0</v>
      </c>
      <c r="M23" s="76">
        <f t="shared" si="18"/>
        <v>0</v>
      </c>
      <c r="N23" s="76">
        <f t="shared" si="18"/>
        <v>0</v>
      </c>
      <c r="O23" s="142">
        <f t="shared" si="18"/>
        <v>0</v>
      </c>
      <c r="P23" s="141">
        <f t="shared" si="2"/>
        <v>0</v>
      </c>
      <c r="Q23" s="141">
        <f t="shared" si="19"/>
        <v>0</v>
      </c>
      <c r="R23" s="76">
        <f t="shared" si="19"/>
        <v>0</v>
      </c>
      <c r="S23" s="76">
        <f t="shared" si="19"/>
        <v>0</v>
      </c>
      <c r="T23" s="76">
        <f t="shared" si="19"/>
        <v>0</v>
      </c>
      <c r="U23" s="76">
        <f t="shared" si="19"/>
        <v>0</v>
      </c>
      <c r="V23" s="142">
        <f t="shared" si="19"/>
        <v>0</v>
      </c>
    </row>
    <row r="24" spans="1:1024" ht="37.5">
      <c r="B24" s="121"/>
      <c r="C24" s="39" t="s">
        <v>103</v>
      </c>
      <c r="D24" s="138" t="s">
        <v>324</v>
      </c>
      <c r="E24" s="143" t="s">
        <v>17</v>
      </c>
      <c r="F24" s="143" t="s">
        <v>33</v>
      </c>
      <c r="G24" s="81">
        <v>5030010030</v>
      </c>
      <c r="H24" s="82" t="s">
        <v>104</v>
      </c>
      <c r="I24" s="141">
        <f t="shared" si="0"/>
        <v>1400000</v>
      </c>
      <c r="J24" s="141">
        <v>1400000</v>
      </c>
      <c r="K24" s="76"/>
      <c r="L24" s="76"/>
      <c r="M24" s="76"/>
      <c r="N24" s="76"/>
      <c r="O24" s="142"/>
      <c r="P24" s="141">
        <f t="shared" si="2"/>
        <v>0</v>
      </c>
      <c r="Q24" s="141"/>
      <c r="R24" s="76"/>
      <c r="S24" s="76"/>
      <c r="T24" s="76"/>
      <c r="U24" s="76"/>
      <c r="V24" s="142"/>
    </row>
    <row r="25" spans="1:1024" s="120" customFormat="1" ht="56.25">
      <c r="A25" s="116"/>
      <c r="B25" s="121" t="s">
        <v>35</v>
      </c>
      <c r="C25" s="30" t="s">
        <v>326</v>
      </c>
      <c r="D25" s="146" t="s">
        <v>327</v>
      </c>
      <c r="E25" s="147"/>
      <c r="F25" s="147"/>
      <c r="G25" s="87"/>
      <c r="H25" s="88"/>
      <c r="I25" s="136">
        <f t="shared" si="0"/>
        <v>522770000</v>
      </c>
      <c r="J25" s="136">
        <f t="shared" ref="J25:O25" si="20">J26+J99+J135+J155+J180+J188</f>
        <v>521379900</v>
      </c>
      <c r="K25" s="136">
        <f t="shared" si="20"/>
        <v>-339700</v>
      </c>
      <c r="L25" s="74">
        <f t="shared" si="20"/>
        <v>0</v>
      </c>
      <c r="M25" s="74">
        <f t="shared" si="20"/>
        <v>0</v>
      </c>
      <c r="N25" s="74">
        <f t="shared" si="20"/>
        <v>1729800</v>
      </c>
      <c r="O25" s="137">
        <f t="shared" si="20"/>
        <v>0</v>
      </c>
      <c r="P25" s="136">
        <f t="shared" si="2"/>
        <v>474482700</v>
      </c>
      <c r="Q25" s="136">
        <f t="shared" ref="Q25:V25" si="21">Q26+Q99+Q135+Q155+Q180+Q188</f>
        <v>576061300</v>
      </c>
      <c r="R25" s="74">
        <f t="shared" si="21"/>
        <v>280200</v>
      </c>
      <c r="S25" s="74">
        <f t="shared" si="21"/>
        <v>0</v>
      </c>
      <c r="T25" s="74">
        <f t="shared" si="21"/>
        <v>0</v>
      </c>
      <c r="U25" s="74">
        <f t="shared" si="21"/>
        <v>-101858800</v>
      </c>
      <c r="V25" s="137">
        <f t="shared" si="21"/>
        <v>0</v>
      </c>
      <c r="ALV25" s="42"/>
      <c r="ALW25" s="42"/>
      <c r="ALX25" s="42"/>
      <c r="ALY25" s="42"/>
      <c r="ALZ25" s="42"/>
      <c r="AMA25" s="42"/>
      <c r="AMB25" s="42"/>
      <c r="AMC25" s="42"/>
      <c r="AMD25" s="42"/>
      <c r="AME25" s="42"/>
      <c r="AMF25" s="42"/>
      <c r="AMG25" s="42"/>
      <c r="AMH25" s="42"/>
      <c r="AMI25" s="42"/>
      <c r="AMJ25" s="42"/>
    </row>
    <row r="26" spans="1:1024">
      <c r="B26" s="121"/>
      <c r="C26" s="39" t="s">
        <v>16</v>
      </c>
      <c r="D26" s="138" t="s">
        <v>327</v>
      </c>
      <c r="E26" s="143" t="s">
        <v>17</v>
      </c>
      <c r="F26" s="143" t="s">
        <v>82</v>
      </c>
      <c r="G26" s="81"/>
      <c r="H26" s="82"/>
      <c r="I26" s="141">
        <f t="shared" si="0"/>
        <v>240083300</v>
      </c>
      <c r="J26" s="141">
        <f t="shared" ref="J26:O26" si="22">J27+J32+J50+J55+J46</f>
        <v>240085900</v>
      </c>
      <c r="K26" s="76">
        <f t="shared" si="22"/>
        <v>-2600</v>
      </c>
      <c r="L26" s="76">
        <f t="shared" si="22"/>
        <v>0</v>
      </c>
      <c r="M26" s="76">
        <f t="shared" si="22"/>
        <v>0</v>
      </c>
      <c r="N26" s="76">
        <f t="shared" si="22"/>
        <v>0</v>
      </c>
      <c r="O26" s="142">
        <f t="shared" si="22"/>
        <v>0</v>
      </c>
      <c r="P26" s="141">
        <f t="shared" si="2"/>
        <v>243250400</v>
      </c>
      <c r="Q26" s="141">
        <f t="shared" ref="Q26:V26" si="23">Q27+Q32+Q50+Q55+Q46</f>
        <v>240172000</v>
      </c>
      <c r="R26" s="76">
        <f t="shared" si="23"/>
        <v>-125400</v>
      </c>
      <c r="S26" s="76">
        <f t="shared" si="23"/>
        <v>0</v>
      </c>
      <c r="T26" s="76">
        <f t="shared" si="23"/>
        <v>0</v>
      </c>
      <c r="U26" s="76">
        <f t="shared" si="23"/>
        <v>3203800</v>
      </c>
      <c r="V26" s="142">
        <f t="shared" si="23"/>
        <v>0</v>
      </c>
    </row>
    <row r="27" spans="1:1024" ht="37.5">
      <c r="B27" s="121"/>
      <c r="C27" s="39" t="s">
        <v>18</v>
      </c>
      <c r="D27" s="138" t="s">
        <v>327</v>
      </c>
      <c r="E27" s="143" t="s">
        <v>17</v>
      </c>
      <c r="F27" s="143" t="s">
        <v>19</v>
      </c>
      <c r="G27" s="81"/>
      <c r="H27" s="82"/>
      <c r="I27" s="141">
        <f t="shared" si="0"/>
        <v>2171800</v>
      </c>
      <c r="J27" s="141">
        <f t="shared" ref="J27:O30" si="24">J28</f>
        <v>2171800</v>
      </c>
      <c r="K27" s="76">
        <f t="shared" si="24"/>
        <v>0</v>
      </c>
      <c r="L27" s="76">
        <f t="shared" si="24"/>
        <v>0</v>
      </c>
      <c r="M27" s="76">
        <f t="shared" si="24"/>
        <v>0</v>
      </c>
      <c r="N27" s="76">
        <f t="shared" si="24"/>
        <v>0</v>
      </c>
      <c r="O27" s="142">
        <f t="shared" si="24"/>
        <v>0</v>
      </c>
      <c r="P27" s="141">
        <f t="shared" si="2"/>
        <v>2089200</v>
      </c>
      <c r="Q27" s="141">
        <f t="shared" ref="Q27:V30" si="25">Q28</f>
        <v>2089200</v>
      </c>
      <c r="R27" s="76">
        <f t="shared" si="25"/>
        <v>0</v>
      </c>
      <c r="S27" s="76">
        <f t="shared" si="25"/>
        <v>0</v>
      </c>
      <c r="T27" s="76">
        <f t="shared" si="25"/>
        <v>0</v>
      </c>
      <c r="U27" s="76">
        <f t="shared" si="25"/>
        <v>0</v>
      </c>
      <c r="V27" s="142">
        <f t="shared" si="25"/>
        <v>0</v>
      </c>
    </row>
    <row r="28" spans="1:1024" ht="37.5">
      <c r="B28" s="121"/>
      <c r="C28" s="39" t="s">
        <v>97</v>
      </c>
      <c r="D28" s="138" t="s">
        <v>327</v>
      </c>
      <c r="E28" s="143" t="s">
        <v>17</v>
      </c>
      <c r="F28" s="143" t="s">
        <v>19</v>
      </c>
      <c r="G28" s="81">
        <v>5000000000</v>
      </c>
      <c r="H28" s="82"/>
      <c r="I28" s="141">
        <f t="shared" si="0"/>
        <v>2171800</v>
      </c>
      <c r="J28" s="141">
        <f t="shared" si="24"/>
        <v>2171800</v>
      </c>
      <c r="K28" s="76">
        <f t="shared" si="24"/>
        <v>0</v>
      </c>
      <c r="L28" s="76">
        <f t="shared" si="24"/>
        <v>0</v>
      </c>
      <c r="M28" s="76">
        <f t="shared" si="24"/>
        <v>0</v>
      </c>
      <c r="N28" s="76">
        <f t="shared" si="24"/>
        <v>0</v>
      </c>
      <c r="O28" s="142">
        <f t="shared" si="24"/>
        <v>0</v>
      </c>
      <c r="P28" s="141">
        <f t="shared" si="2"/>
        <v>2089200</v>
      </c>
      <c r="Q28" s="141">
        <f t="shared" si="25"/>
        <v>2089200</v>
      </c>
      <c r="R28" s="76">
        <f t="shared" si="25"/>
        <v>0</v>
      </c>
      <c r="S28" s="76">
        <f t="shared" si="25"/>
        <v>0</v>
      </c>
      <c r="T28" s="76">
        <f t="shared" si="25"/>
        <v>0</v>
      </c>
      <c r="U28" s="76">
        <f t="shared" si="25"/>
        <v>0</v>
      </c>
      <c r="V28" s="142">
        <f t="shared" si="25"/>
        <v>0</v>
      </c>
    </row>
    <row r="29" spans="1:1024" ht="37.5">
      <c r="B29" s="121"/>
      <c r="C29" s="39" t="s">
        <v>98</v>
      </c>
      <c r="D29" s="138" t="s">
        <v>327</v>
      </c>
      <c r="E29" s="143" t="s">
        <v>17</v>
      </c>
      <c r="F29" s="143" t="s">
        <v>19</v>
      </c>
      <c r="G29" s="81">
        <v>5010000000</v>
      </c>
      <c r="H29" s="82"/>
      <c r="I29" s="141">
        <f t="shared" si="0"/>
        <v>2171800</v>
      </c>
      <c r="J29" s="141">
        <f t="shared" si="24"/>
        <v>2171800</v>
      </c>
      <c r="K29" s="76">
        <f t="shared" si="24"/>
        <v>0</v>
      </c>
      <c r="L29" s="76">
        <f t="shared" si="24"/>
        <v>0</v>
      </c>
      <c r="M29" s="76">
        <f t="shared" si="24"/>
        <v>0</v>
      </c>
      <c r="N29" s="76">
        <f t="shared" si="24"/>
        <v>0</v>
      </c>
      <c r="O29" s="142">
        <f t="shared" si="24"/>
        <v>0</v>
      </c>
      <c r="P29" s="141">
        <f t="shared" si="2"/>
        <v>2089200</v>
      </c>
      <c r="Q29" s="141">
        <f t="shared" si="25"/>
        <v>2089200</v>
      </c>
      <c r="R29" s="76">
        <f t="shared" si="25"/>
        <v>0</v>
      </c>
      <c r="S29" s="76">
        <f t="shared" si="25"/>
        <v>0</v>
      </c>
      <c r="T29" s="76">
        <f t="shared" si="25"/>
        <v>0</v>
      </c>
      <c r="U29" s="76">
        <f t="shared" si="25"/>
        <v>0</v>
      </c>
      <c r="V29" s="142">
        <f t="shared" si="25"/>
        <v>0</v>
      </c>
    </row>
    <row r="30" spans="1:1024" ht="37.5">
      <c r="B30" s="121"/>
      <c r="C30" s="90" t="s">
        <v>99</v>
      </c>
      <c r="D30" s="138" t="s">
        <v>327</v>
      </c>
      <c r="E30" s="143" t="s">
        <v>17</v>
      </c>
      <c r="F30" s="143" t="s">
        <v>19</v>
      </c>
      <c r="G30" s="81">
        <v>5010000190</v>
      </c>
      <c r="H30" s="82"/>
      <c r="I30" s="141">
        <f t="shared" si="0"/>
        <v>2171800</v>
      </c>
      <c r="J30" s="141">
        <f t="shared" si="24"/>
        <v>2171800</v>
      </c>
      <c r="K30" s="76">
        <f t="shared" si="24"/>
        <v>0</v>
      </c>
      <c r="L30" s="76">
        <f t="shared" si="24"/>
        <v>0</v>
      </c>
      <c r="M30" s="76">
        <f t="shared" si="24"/>
        <v>0</v>
      </c>
      <c r="N30" s="76">
        <f t="shared" si="24"/>
        <v>0</v>
      </c>
      <c r="O30" s="142">
        <f t="shared" si="24"/>
        <v>0</v>
      </c>
      <c r="P30" s="141">
        <f t="shared" si="2"/>
        <v>2089200</v>
      </c>
      <c r="Q30" s="141">
        <f t="shared" si="25"/>
        <v>2089200</v>
      </c>
      <c r="R30" s="76">
        <f t="shared" si="25"/>
        <v>0</v>
      </c>
      <c r="S30" s="76">
        <f t="shared" si="25"/>
        <v>0</v>
      </c>
      <c r="T30" s="76">
        <f t="shared" si="25"/>
        <v>0</v>
      </c>
      <c r="U30" s="76">
        <f t="shared" si="25"/>
        <v>0</v>
      </c>
      <c r="V30" s="142">
        <f t="shared" si="25"/>
        <v>0</v>
      </c>
    </row>
    <row r="31" spans="1:1024" ht="75.599999999999994" customHeight="1">
      <c r="B31" s="121"/>
      <c r="C31" s="39" t="s">
        <v>100</v>
      </c>
      <c r="D31" s="138" t="s">
        <v>327</v>
      </c>
      <c r="E31" s="143" t="s">
        <v>17</v>
      </c>
      <c r="F31" s="143" t="s">
        <v>19</v>
      </c>
      <c r="G31" s="81">
        <v>5010000190</v>
      </c>
      <c r="H31" s="82" t="s">
        <v>101</v>
      </c>
      <c r="I31" s="141">
        <f t="shared" si="0"/>
        <v>2171800</v>
      </c>
      <c r="J31" s="141">
        <v>2171800</v>
      </c>
      <c r="K31" s="76"/>
      <c r="L31" s="76"/>
      <c r="M31" s="76"/>
      <c r="N31" s="76"/>
      <c r="O31" s="142"/>
      <c r="P31" s="141">
        <f t="shared" si="2"/>
        <v>2089200</v>
      </c>
      <c r="Q31" s="141">
        <v>2089200</v>
      </c>
      <c r="R31" s="76"/>
      <c r="S31" s="76"/>
      <c r="T31" s="76"/>
      <c r="U31" s="76"/>
      <c r="V31" s="142"/>
    </row>
    <row r="32" spans="1:1024" ht="56.25">
      <c r="B32" s="121"/>
      <c r="C32" s="39" t="s">
        <v>328</v>
      </c>
      <c r="D32" s="138" t="s">
        <v>327</v>
      </c>
      <c r="E32" s="143" t="s">
        <v>17</v>
      </c>
      <c r="F32" s="143" t="s">
        <v>24</v>
      </c>
      <c r="G32" s="81"/>
      <c r="H32" s="82"/>
      <c r="I32" s="141">
        <f t="shared" si="0"/>
        <v>76239500</v>
      </c>
      <c r="J32" s="141">
        <f t="shared" ref="J32:O33" si="26">J33</f>
        <v>76239500</v>
      </c>
      <c r="K32" s="76">
        <f t="shared" si="26"/>
        <v>0</v>
      </c>
      <c r="L32" s="76">
        <f t="shared" si="26"/>
        <v>0</v>
      </c>
      <c r="M32" s="76">
        <f t="shared" si="26"/>
        <v>0</v>
      </c>
      <c r="N32" s="76">
        <f t="shared" si="26"/>
        <v>0</v>
      </c>
      <c r="O32" s="142">
        <f t="shared" si="26"/>
        <v>0</v>
      </c>
      <c r="P32" s="141">
        <f t="shared" si="2"/>
        <v>84918300</v>
      </c>
      <c r="Q32" s="141">
        <f t="shared" ref="Q32:V33" si="27">Q33</f>
        <v>81714500</v>
      </c>
      <c r="R32" s="76">
        <f t="shared" si="27"/>
        <v>0</v>
      </c>
      <c r="S32" s="76">
        <f t="shared" si="27"/>
        <v>0</v>
      </c>
      <c r="T32" s="76">
        <f t="shared" si="27"/>
        <v>0</v>
      </c>
      <c r="U32" s="76">
        <f t="shared" si="27"/>
        <v>3203800</v>
      </c>
      <c r="V32" s="142">
        <f t="shared" si="27"/>
        <v>0</v>
      </c>
    </row>
    <row r="33" spans="2:22" ht="37.5">
      <c r="B33" s="121"/>
      <c r="C33" s="39" t="s">
        <v>97</v>
      </c>
      <c r="D33" s="138" t="s">
        <v>327</v>
      </c>
      <c r="E33" s="143" t="s">
        <v>17</v>
      </c>
      <c r="F33" s="143" t="s">
        <v>24</v>
      </c>
      <c r="G33" s="81">
        <v>5000000000</v>
      </c>
      <c r="H33" s="82"/>
      <c r="I33" s="141">
        <f t="shared" si="0"/>
        <v>76239500</v>
      </c>
      <c r="J33" s="141">
        <f t="shared" si="26"/>
        <v>76239500</v>
      </c>
      <c r="K33" s="76">
        <f t="shared" si="26"/>
        <v>0</v>
      </c>
      <c r="L33" s="76">
        <f t="shared" si="26"/>
        <v>0</v>
      </c>
      <c r="M33" s="76">
        <f t="shared" si="26"/>
        <v>0</v>
      </c>
      <c r="N33" s="76">
        <f t="shared" si="26"/>
        <v>0</v>
      </c>
      <c r="O33" s="142">
        <f t="shared" si="26"/>
        <v>0</v>
      </c>
      <c r="P33" s="141">
        <f t="shared" si="2"/>
        <v>84918300</v>
      </c>
      <c r="Q33" s="141">
        <f t="shared" si="27"/>
        <v>81714500</v>
      </c>
      <c r="R33" s="76">
        <f t="shared" si="27"/>
        <v>0</v>
      </c>
      <c r="S33" s="76">
        <f t="shared" si="27"/>
        <v>0</v>
      </c>
      <c r="T33" s="76">
        <f t="shared" si="27"/>
        <v>0</v>
      </c>
      <c r="U33" s="76">
        <f t="shared" si="27"/>
        <v>3203800</v>
      </c>
      <c r="V33" s="142">
        <f t="shared" si="27"/>
        <v>0</v>
      </c>
    </row>
    <row r="34" spans="2:22" ht="37.5">
      <c r="B34" s="121"/>
      <c r="C34" s="39" t="s">
        <v>105</v>
      </c>
      <c r="D34" s="138" t="s">
        <v>327</v>
      </c>
      <c r="E34" s="143" t="s">
        <v>17</v>
      </c>
      <c r="F34" s="143" t="s">
        <v>24</v>
      </c>
      <c r="G34" s="81">
        <v>5020000000</v>
      </c>
      <c r="H34" s="82"/>
      <c r="I34" s="141">
        <f t="shared" si="0"/>
        <v>76239500</v>
      </c>
      <c r="J34" s="141">
        <f t="shared" ref="J34:O34" si="28">J35+J38+J41+J44</f>
        <v>76239500</v>
      </c>
      <c r="K34" s="76">
        <f t="shared" si="28"/>
        <v>0</v>
      </c>
      <c r="L34" s="76">
        <f t="shared" si="28"/>
        <v>0</v>
      </c>
      <c r="M34" s="76">
        <f t="shared" si="28"/>
        <v>0</v>
      </c>
      <c r="N34" s="76">
        <f t="shared" si="28"/>
        <v>0</v>
      </c>
      <c r="O34" s="142">
        <f t="shared" si="28"/>
        <v>0</v>
      </c>
      <c r="P34" s="141">
        <f t="shared" si="2"/>
        <v>84918300</v>
      </c>
      <c r="Q34" s="141">
        <f t="shared" ref="Q34:V34" si="29">Q35+Q38+Q41+Q44</f>
        <v>81714500</v>
      </c>
      <c r="R34" s="76">
        <f t="shared" si="29"/>
        <v>0</v>
      </c>
      <c r="S34" s="76">
        <f t="shared" si="29"/>
        <v>0</v>
      </c>
      <c r="T34" s="76">
        <f t="shared" si="29"/>
        <v>0</v>
      </c>
      <c r="U34" s="76">
        <f t="shared" si="29"/>
        <v>3203800</v>
      </c>
      <c r="V34" s="142">
        <f t="shared" si="29"/>
        <v>0</v>
      </c>
    </row>
    <row r="35" spans="2:22" ht="37.5">
      <c r="B35" s="121"/>
      <c r="C35" s="90" t="s">
        <v>99</v>
      </c>
      <c r="D35" s="138" t="s">
        <v>327</v>
      </c>
      <c r="E35" s="143" t="s">
        <v>17</v>
      </c>
      <c r="F35" s="143" t="s">
        <v>24</v>
      </c>
      <c r="G35" s="81">
        <v>5020000190</v>
      </c>
      <c r="H35" s="82"/>
      <c r="I35" s="141">
        <f t="shared" si="0"/>
        <v>68925700</v>
      </c>
      <c r="J35" s="141">
        <f t="shared" ref="J35:O35" si="30">J36+J37</f>
        <v>68925700</v>
      </c>
      <c r="K35" s="76">
        <f t="shared" si="30"/>
        <v>0</v>
      </c>
      <c r="L35" s="76">
        <f t="shared" si="30"/>
        <v>0</v>
      </c>
      <c r="M35" s="76">
        <f t="shared" si="30"/>
        <v>0</v>
      </c>
      <c r="N35" s="76">
        <f t="shared" si="30"/>
        <v>0</v>
      </c>
      <c r="O35" s="142">
        <f t="shared" si="30"/>
        <v>0</v>
      </c>
      <c r="P35" s="141">
        <f t="shared" si="2"/>
        <v>77604500</v>
      </c>
      <c r="Q35" s="141">
        <f t="shared" ref="Q35:V35" si="31">Q36+Q37</f>
        <v>74400700</v>
      </c>
      <c r="R35" s="76">
        <f t="shared" si="31"/>
        <v>0</v>
      </c>
      <c r="S35" s="76">
        <f t="shared" si="31"/>
        <v>0</v>
      </c>
      <c r="T35" s="76">
        <f t="shared" si="31"/>
        <v>0</v>
      </c>
      <c r="U35" s="76">
        <f t="shared" si="31"/>
        <v>3203800</v>
      </c>
      <c r="V35" s="142">
        <f t="shared" si="31"/>
        <v>0</v>
      </c>
    </row>
    <row r="36" spans="2:22" ht="75">
      <c r="B36" s="121"/>
      <c r="C36" s="39" t="s">
        <v>100</v>
      </c>
      <c r="D36" s="138" t="s">
        <v>327</v>
      </c>
      <c r="E36" s="143" t="s">
        <v>17</v>
      </c>
      <c r="F36" s="143" t="s">
        <v>24</v>
      </c>
      <c r="G36" s="81">
        <v>5020000190</v>
      </c>
      <c r="H36" s="82" t="s">
        <v>101</v>
      </c>
      <c r="I36" s="141">
        <f t="shared" si="0"/>
        <v>68925700</v>
      </c>
      <c r="J36" s="141">
        <v>68925700</v>
      </c>
      <c r="K36" s="76"/>
      <c r="L36" s="76"/>
      <c r="M36" s="76"/>
      <c r="N36" s="76"/>
      <c r="O36" s="142"/>
      <c r="P36" s="141">
        <f t="shared" si="2"/>
        <v>77604500</v>
      </c>
      <c r="Q36" s="141">
        <v>74400700</v>
      </c>
      <c r="R36" s="76"/>
      <c r="S36" s="76"/>
      <c r="T36" s="76"/>
      <c r="U36" s="76">
        <v>3203800</v>
      </c>
      <c r="V36" s="142"/>
    </row>
    <row r="37" spans="2:22" hidden="1">
      <c r="B37" s="121"/>
      <c r="C37" s="39" t="s">
        <v>106</v>
      </c>
      <c r="D37" s="138" t="s">
        <v>327</v>
      </c>
      <c r="E37" s="143" t="s">
        <v>17</v>
      </c>
      <c r="F37" s="143" t="s">
        <v>24</v>
      </c>
      <c r="G37" s="81">
        <v>5020000190</v>
      </c>
      <c r="H37" s="82" t="s">
        <v>107</v>
      </c>
      <c r="I37" s="141">
        <f t="shared" si="0"/>
        <v>0</v>
      </c>
      <c r="J37" s="141"/>
      <c r="K37" s="76"/>
      <c r="L37" s="76"/>
      <c r="M37" s="76"/>
      <c r="N37" s="76"/>
      <c r="O37" s="142"/>
      <c r="P37" s="141">
        <f t="shared" si="2"/>
        <v>0</v>
      </c>
      <c r="Q37" s="141"/>
      <c r="R37" s="76"/>
      <c r="S37" s="76"/>
      <c r="T37" s="76"/>
      <c r="U37" s="76"/>
      <c r="V37" s="142"/>
    </row>
    <row r="38" spans="2:22" ht="150">
      <c r="B38" s="121"/>
      <c r="C38" s="39" t="s">
        <v>108</v>
      </c>
      <c r="D38" s="138" t="s">
        <v>327</v>
      </c>
      <c r="E38" s="143" t="s">
        <v>17</v>
      </c>
      <c r="F38" s="143" t="s">
        <v>24</v>
      </c>
      <c r="G38" s="81">
        <v>5020060870</v>
      </c>
      <c r="H38" s="82"/>
      <c r="I38" s="141">
        <f t="shared" si="0"/>
        <v>979700</v>
      </c>
      <c r="J38" s="141">
        <f t="shared" ref="J38:O38" si="32">J39+J40</f>
        <v>979700</v>
      </c>
      <c r="K38" s="76">
        <f t="shared" si="32"/>
        <v>0</v>
      </c>
      <c r="L38" s="76">
        <f t="shared" si="32"/>
        <v>0</v>
      </c>
      <c r="M38" s="76">
        <f t="shared" si="32"/>
        <v>0</v>
      </c>
      <c r="N38" s="76">
        <f t="shared" si="32"/>
        <v>0</v>
      </c>
      <c r="O38" s="142">
        <f t="shared" si="32"/>
        <v>0</v>
      </c>
      <c r="P38" s="141">
        <f t="shared" si="2"/>
        <v>979700</v>
      </c>
      <c r="Q38" s="141">
        <f t="shared" ref="Q38:V38" si="33">Q39+Q40</f>
        <v>979700</v>
      </c>
      <c r="R38" s="76">
        <f t="shared" si="33"/>
        <v>0</v>
      </c>
      <c r="S38" s="76">
        <f t="shared" si="33"/>
        <v>0</v>
      </c>
      <c r="T38" s="76">
        <f t="shared" si="33"/>
        <v>0</v>
      </c>
      <c r="U38" s="76">
        <f t="shared" si="33"/>
        <v>0</v>
      </c>
      <c r="V38" s="142">
        <f t="shared" si="33"/>
        <v>0</v>
      </c>
    </row>
    <row r="39" spans="2:22" ht="75">
      <c r="B39" s="121"/>
      <c r="C39" s="39" t="s">
        <v>100</v>
      </c>
      <c r="D39" s="138" t="s">
        <v>327</v>
      </c>
      <c r="E39" s="143" t="s">
        <v>17</v>
      </c>
      <c r="F39" s="143" t="s">
        <v>24</v>
      </c>
      <c r="G39" s="81">
        <v>5020060870</v>
      </c>
      <c r="H39" s="82" t="s">
        <v>101</v>
      </c>
      <c r="I39" s="141">
        <f t="shared" si="0"/>
        <v>979700</v>
      </c>
      <c r="J39" s="141">
        <v>979700</v>
      </c>
      <c r="K39" s="76"/>
      <c r="L39" s="76"/>
      <c r="M39" s="76"/>
      <c r="N39" s="76"/>
      <c r="O39" s="142"/>
      <c r="P39" s="141">
        <f t="shared" si="2"/>
        <v>979700</v>
      </c>
      <c r="Q39" s="141">
        <v>979700</v>
      </c>
      <c r="R39" s="76"/>
      <c r="S39" s="76"/>
      <c r="T39" s="76"/>
      <c r="U39" s="76"/>
      <c r="V39" s="142"/>
    </row>
    <row r="40" spans="2:22" ht="37.5" hidden="1">
      <c r="B40" s="121"/>
      <c r="C40" s="39" t="s">
        <v>103</v>
      </c>
      <c r="D40" s="138" t="s">
        <v>327</v>
      </c>
      <c r="E40" s="143" t="s">
        <v>17</v>
      </c>
      <c r="F40" s="143" t="s">
        <v>24</v>
      </c>
      <c r="G40" s="81">
        <v>5020060870</v>
      </c>
      <c r="H40" s="82" t="s">
        <v>104</v>
      </c>
      <c r="I40" s="141">
        <f t="shared" si="0"/>
        <v>0</v>
      </c>
      <c r="J40" s="141"/>
      <c r="K40" s="76"/>
      <c r="L40" s="76"/>
      <c r="M40" s="76"/>
      <c r="N40" s="76"/>
      <c r="O40" s="142"/>
      <c r="P40" s="141">
        <f t="shared" si="2"/>
        <v>0</v>
      </c>
      <c r="Q40" s="141"/>
      <c r="R40" s="76"/>
      <c r="S40" s="76"/>
      <c r="T40" s="76"/>
      <c r="U40" s="76"/>
      <c r="V40" s="142"/>
    </row>
    <row r="41" spans="2:22" ht="48" customHeight="1">
      <c r="B41" s="121"/>
      <c r="C41" s="39" t="s">
        <v>114</v>
      </c>
      <c r="D41" s="138" t="s">
        <v>327</v>
      </c>
      <c r="E41" s="143" t="s">
        <v>17</v>
      </c>
      <c r="F41" s="143" t="s">
        <v>24</v>
      </c>
      <c r="G41" s="81">
        <v>5020069200</v>
      </c>
      <c r="H41" s="82"/>
      <c r="I41" s="141">
        <f t="shared" si="0"/>
        <v>5354400</v>
      </c>
      <c r="J41" s="141">
        <f t="shared" ref="J41:O41" si="34">J42+J43</f>
        <v>5354400</v>
      </c>
      <c r="K41" s="76">
        <f t="shared" si="34"/>
        <v>0</v>
      </c>
      <c r="L41" s="76">
        <f t="shared" si="34"/>
        <v>0</v>
      </c>
      <c r="M41" s="76">
        <f t="shared" si="34"/>
        <v>0</v>
      </c>
      <c r="N41" s="76">
        <f t="shared" si="34"/>
        <v>0</v>
      </c>
      <c r="O41" s="142">
        <f t="shared" si="34"/>
        <v>0</v>
      </c>
      <c r="P41" s="141">
        <f t="shared" si="2"/>
        <v>5354400</v>
      </c>
      <c r="Q41" s="141">
        <f t="shared" ref="Q41:V41" si="35">Q42+Q43</f>
        <v>5354400</v>
      </c>
      <c r="R41" s="76">
        <f t="shared" si="35"/>
        <v>0</v>
      </c>
      <c r="S41" s="76">
        <f t="shared" si="35"/>
        <v>0</v>
      </c>
      <c r="T41" s="76">
        <f t="shared" si="35"/>
        <v>0</v>
      </c>
      <c r="U41" s="76">
        <f t="shared" si="35"/>
        <v>0</v>
      </c>
      <c r="V41" s="142">
        <f t="shared" si="35"/>
        <v>0</v>
      </c>
    </row>
    <row r="42" spans="2:22" ht="75">
      <c r="B42" s="121"/>
      <c r="C42" s="39" t="s">
        <v>100</v>
      </c>
      <c r="D42" s="138" t="s">
        <v>327</v>
      </c>
      <c r="E42" s="143" t="s">
        <v>17</v>
      </c>
      <c r="F42" s="143" t="s">
        <v>24</v>
      </c>
      <c r="G42" s="81">
        <v>5020069200</v>
      </c>
      <c r="H42" s="82" t="s">
        <v>101</v>
      </c>
      <c r="I42" s="141">
        <f t="shared" si="0"/>
        <v>5254400</v>
      </c>
      <c r="J42" s="141">
        <v>5254400</v>
      </c>
      <c r="K42" s="76"/>
      <c r="L42" s="76"/>
      <c r="M42" s="76"/>
      <c r="N42" s="76"/>
      <c r="O42" s="142"/>
      <c r="P42" s="141">
        <f t="shared" si="2"/>
        <v>5254400</v>
      </c>
      <c r="Q42" s="141">
        <v>5254400</v>
      </c>
      <c r="R42" s="76"/>
      <c r="S42" s="76"/>
      <c r="T42" s="76"/>
      <c r="U42" s="76"/>
      <c r="V42" s="142"/>
    </row>
    <row r="43" spans="2:22" ht="37.5">
      <c r="B43" s="121"/>
      <c r="C43" s="39" t="s">
        <v>103</v>
      </c>
      <c r="D43" s="138" t="s">
        <v>327</v>
      </c>
      <c r="E43" s="143" t="s">
        <v>17</v>
      </c>
      <c r="F43" s="143" t="s">
        <v>24</v>
      </c>
      <c r="G43" s="81">
        <v>5020069200</v>
      </c>
      <c r="H43" s="82" t="s">
        <v>104</v>
      </c>
      <c r="I43" s="141">
        <f t="shared" si="0"/>
        <v>100000</v>
      </c>
      <c r="J43" s="141">
        <v>100000</v>
      </c>
      <c r="K43" s="76"/>
      <c r="L43" s="76"/>
      <c r="M43" s="76"/>
      <c r="N43" s="76"/>
      <c r="O43" s="142"/>
      <c r="P43" s="141">
        <f t="shared" si="2"/>
        <v>100000</v>
      </c>
      <c r="Q43" s="141">
        <v>100000</v>
      </c>
      <c r="R43" s="76"/>
      <c r="S43" s="76"/>
      <c r="T43" s="76"/>
      <c r="U43" s="76"/>
      <c r="V43" s="142"/>
    </row>
    <row r="44" spans="2:22" ht="154.15" customHeight="1">
      <c r="B44" s="121"/>
      <c r="C44" s="39" t="s">
        <v>115</v>
      </c>
      <c r="D44" s="138" t="s">
        <v>327</v>
      </c>
      <c r="E44" s="143" t="s">
        <v>17</v>
      </c>
      <c r="F44" s="143" t="s">
        <v>24</v>
      </c>
      <c r="G44" s="81">
        <v>5020069210</v>
      </c>
      <c r="H44" s="82"/>
      <c r="I44" s="141">
        <f t="shared" si="0"/>
        <v>979700</v>
      </c>
      <c r="J44" s="141">
        <f t="shared" ref="J44:O44" si="36">J45</f>
        <v>979700</v>
      </c>
      <c r="K44" s="76">
        <f t="shared" si="36"/>
        <v>0</v>
      </c>
      <c r="L44" s="76">
        <f t="shared" si="36"/>
        <v>0</v>
      </c>
      <c r="M44" s="76">
        <f t="shared" si="36"/>
        <v>0</v>
      </c>
      <c r="N44" s="76">
        <f t="shared" si="36"/>
        <v>0</v>
      </c>
      <c r="O44" s="142">
        <f t="shared" si="36"/>
        <v>0</v>
      </c>
      <c r="P44" s="141">
        <f t="shared" si="2"/>
        <v>979700</v>
      </c>
      <c r="Q44" s="141">
        <f t="shared" ref="Q44:V44" si="37">Q45</f>
        <v>979700</v>
      </c>
      <c r="R44" s="76">
        <f t="shared" si="37"/>
        <v>0</v>
      </c>
      <c r="S44" s="76">
        <f t="shared" si="37"/>
        <v>0</v>
      </c>
      <c r="T44" s="76">
        <f t="shared" si="37"/>
        <v>0</v>
      </c>
      <c r="U44" s="76">
        <f t="shared" si="37"/>
        <v>0</v>
      </c>
      <c r="V44" s="142">
        <f t="shared" si="37"/>
        <v>0</v>
      </c>
    </row>
    <row r="45" spans="2:22" ht="75">
      <c r="B45" s="121"/>
      <c r="C45" s="39" t="s">
        <v>100</v>
      </c>
      <c r="D45" s="138" t="s">
        <v>327</v>
      </c>
      <c r="E45" s="143" t="s">
        <v>17</v>
      </c>
      <c r="F45" s="143" t="s">
        <v>24</v>
      </c>
      <c r="G45" s="81">
        <v>5020069210</v>
      </c>
      <c r="H45" s="82" t="s">
        <v>101</v>
      </c>
      <c r="I45" s="141">
        <f t="shared" si="0"/>
        <v>979700</v>
      </c>
      <c r="J45" s="141">
        <v>979700</v>
      </c>
      <c r="K45" s="76"/>
      <c r="L45" s="76"/>
      <c r="M45" s="76"/>
      <c r="N45" s="76"/>
      <c r="O45" s="142"/>
      <c r="P45" s="141">
        <f t="shared" si="2"/>
        <v>979700</v>
      </c>
      <c r="Q45" s="141">
        <v>979700</v>
      </c>
      <c r="R45" s="76"/>
      <c r="S45" s="76"/>
      <c r="T45" s="76"/>
      <c r="U45" s="76"/>
      <c r="V45" s="142"/>
    </row>
    <row r="46" spans="2:22">
      <c r="B46" s="121"/>
      <c r="C46" s="39" t="s">
        <v>25</v>
      </c>
      <c r="D46" s="138" t="s">
        <v>327</v>
      </c>
      <c r="E46" s="143" t="s">
        <v>17</v>
      </c>
      <c r="F46" s="143" t="s">
        <v>26</v>
      </c>
      <c r="G46" s="81"/>
      <c r="H46" s="82"/>
      <c r="I46" s="141">
        <f t="shared" si="0"/>
        <v>83300</v>
      </c>
      <c r="J46" s="141">
        <f t="shared" ref="J46:O48" si="38">J47</f>
        <v>85900</v>
      </c>
      <c r="K46" s="76">
        <f t="shared" si="38"/>
        <v>-2600</v>
      </c>
      <c r="L46" s="76">
        <f t="shared" si="38"/>
        <v>0</v>
      </c>
      <c r="M46" s="76">
        <f t="shared" si="38"/>
        <v>0</v>
      </c>
      <c r="N46" s="76">
        <f t="shared" si="38"/>
        <v>0</v>
      </c>
      <c r="O46" s="142">
        <f t="shared" si="38"/>
        <v>0</v>
      </c>
      <c r="P46" s="141">
        <f t="shared" si="2"/>
        <v>9200</v>
      </c>
      <c r="Q46" s="141">
        <f t="shared" ref="Q46:V48" si="39">Q47</f>
        <v>134600</v>
      </c>
      <c r="R46" s="76">
        <f t="shared" si="39"/>
        <v>-125400</v>
      </c>
      <c r="S46" s="76">
        <f t="shared" si="39"/>
        <v>0</v>
      </c>
      <c r="T46" s="76">
        <f t="shared" si="39"/>
        <v>0</v>
      </c>
      <c r="U46" s="76">
        <f t="shared" si="39"/>
        <v>0</v>
      </c>
      <c r="V46" s="142">
        <f t="shared" si="39"/>
        <v>0</v>
      </c>
    </row>
    <row r="47" spans="2:22" ht="37.5">
      <c r="B47" s="121"/>
      <c r="C47" s="39" t="s">
        <v>295</v>
      </c>
      <c r="D47" s="138" t="s">
        <v>327</v>
      </c>
      <c r="E47" s="143" t="s">
        <v>17</v>
      </c>
      <c r="F47" s="143" t="s">
        <v>26</v>
      </c>
      <c r="G47" s="81">
        <v>9900000000</v>
      </c>
      <c r="H47" s="82"/>
      <c r="I47" s="141">
        <f t="shared" si="0"/>
        <v>83300</v>
      </c>
      <c r="J47" s="141">
        <f t="shared" si="38"/>
        <v>85900</v>
      </c>
      <c r="K47" s="76">
        <f t="shared" si="38"/>
        <v>-2600</v>
      </c>
      <c r="L47" s="76">
        <f t="shared" si="38"/>
        <v>0</v>
      </c>
      <c r="M47" s="76">
        <f t="shared" si="38"/>
        <v>0</v>
      </c>
      <c r="N47" s="76">
        <f t="shared" si="38"/>
        <v>0</v>
      </c>
      <c r="O47" s="142">
        <f t="shared" si="38"/>
        <v>0</v>
      </c>
      <c r="P47" s="141">
        <f t="shared" si="2"/>
        <v>9200</v>
      </c>
      <c r="Q47" s="141">
        <f t="shared" si="39"/>
        <v>134600</v>
      </c>
      <c r="R47" s="76">
        <f t="shared" si="39"/>
        <v>-125400</v>
      </c>
      <c r="S47" s="76">
        <f t="shared" si="39"/>
        <v>0</v>
      </c>
      <c r="T47" s="76">
        <f t="shared" si="39"/>
        <v>0</v>
      </c>
      <c r="U47" s="76">
        <f t="shared" si="39"/>
        <v>0</v>
      </c>
      <c r="V47" s="142">
        <f t="shared" si="39"/>
        <v>0</v>
      </c>
    </row>
    <row r="48" spans="2:22" ht="56.25">
      <c r="B48" s="121"/>
      <c r="C48" s="39" t="s">
        <v>300</v>
      </c>
      <c r="D48" s="138" t="s">
        <v>327</v>
      </c>
      <c r="E48" s="143" t="s">
        <v>17</v>
      </c>
      <c r="F48" s="143" t="s">
        <v>26</v>
      </c>
      <c r="G48" s="81">
        <v>9900051200</v>
      </c>
      <c r="H48" s="82"/>
      <c r="I48" s="141">
        <f t="shared" si="0"/>
        <v>83300</v>
      </c>
      <c r="J48" s="141">
        <f t="shared" si="38"/>
        <v>85900</v>
      </c>
      <c r="K48" s="76">
        <f t="shared" si="38"/>
        <v>-2600</v>
      </c>
      <c r="L48" s="76">
        <f t="shared" si="38"/>
        <v>0</v>
      </c>
      <c r="M48" s="76">
        <f t="shared" si="38"/>
        <v>0</v>
      </c>
      <c r="N48" s="76">
        <f t="shared" si="38"/>
        <v>0</v>
      </c>
      <c r="O48" s="142">
        <f t="shared" si="38"/>
        <v>0</v>
      </c>
      <c r="P48" s="141">
        <f t="shared" si="2"/>
        <v>9200</v>
      </c>
      <c r="Q48" s="141">
        <f t="shared" si="39"/>
        <v>134600</v>
      </c>
      <c r="R48" s="76">
        <f t="shared" si="39"/>
        <v>-125400</v>
      </c>
      <c r="S48" s="76">
        <f t="shared" si="39"/>
        <v>0</v>
      </c>
      <c r="T48" s="76">
        <f t="shared" si="39"/>
        <v>0</v>
      </c>
      <c r="U48" s="76">
        <f t="shared" si="39"/>
        <v>0</v>
      </c>
      <c r="V48" s="142">
        <f t="shared" si="39"/>
        <v>0</v>
      </c>
    </row>
    <row r="49" spans="2:24" ht="37.5">
      <c r="B49" s="121"/>
      <c r="C49" s="39" t="s">
        <v>103</v>
      </c>
      <c r="D49" s="138" t="s">
        <v>327</v>
      </c>
      <c r="E49" s="143" t="s">
        <v>17</v>
      </c>
      <c r="F49" s="143" t="s">
        <v>26</v>
      </c>
      <c r="G49" s="81">
        <v>9900051200</v>
      </c>
      <c r="H49" s="82" t="s">
        <v>104</v>
      </c>
      <c r="I49" s="141">
        <f t="shared" si="0"/>
        <v>83300</v>
      </c>
      <c r="J49" s="141">
        <v>85900</v>
      </c>
      <c r="K49" s="76">
        <v>-2600</v>
      </c>
      <c r="L49" s="76">
        <v>0</v>
      </c>
      <c r="M49" s="76">
        <v>0</v>
      </c>
      <c r="N49" s="76">
        <v>0</v>
      </c>
      <c r="O49" s="142">
        <v>0</v>
      </c>
      <c r="P49" s="141">
        <f t="shared" si="2"/>
        <v>9200</v>
      </c>
      <c r="Q49" s="141">
        <v>134600</v>
      </c>
      <c r="R49" s="76">
        <v>-125400</v>
      </c>
      <c r="S49" s="76">
        <v>0</v>
      </c>
      <c r="T49" s="76">
        <v>0</v>
      </c>
      <c r="U49" s="76">
        <v>0</v>
      </c>
      <c r="V49" s="142">
        <v>0</v>
      </c>
    </row>
    <row r="50" spans="2:24">
      <c r="B50" s="121"/>
      <c r="C50" s="39" t="s">
        <v>29</v>
      </c>
      <c r="D50" s="138" t="s">
        <v>327</v>
      </c>
      <c r="E50" s="143" t="s">
        <v>17</v>
      </c>
      <c r="F50" s="143" t="s">
        <v>30</v>
      </c>
      <c r="G50" s="81"/>
      <c r="H50" s="82"/>
      <c r="I50" s="141">
        <f t="shared" si="0"/>
        <v>5000000</v>
      </c>
      <c r="J50" s="141">
        <f t="shared" ref="J50:O53" si="40">J51</f>
        <v>5000000</v>
      </c>
      <c r="K50" s="76">
        <f t="shared" si="40"/>
        <v>0</v>
      </c>
      <c r="L50" s="76">
        <f t="shared" si="40"/>
        <v>0</v>
      </c>
      <c r="M50" s="76">
        <f t="shared" si="40"/>
        <v>0</v>
      </c>
      <c r="N50" s="76">
        <f t="shared" si="40"/>
        <v>0</v>
      </c>
      <c r="O50" s="142">
        <f t="shared" si="40"/>
        <v>0</v>
      </c>
      <c r="P50" s="141">
        <f t="shared" si="2"/>
        <v>5000000</v>
      </c>
      <c r="Q50" s="141">
        <f t="shared" ref="Q50:V53" si="41">Q51</f>
        <v>5000000</v>
      </c>
      <c r="R50" s="76">
        <f t="shared" si="41"/>
        <v>0</v>
      </c>
      <c r="S50" s="76">
        <f t="shared" si="41"/>
        <v>0</v>
      </c>
      <c r="T50" s="76">
        <f t="shared" si="41"/>
        <v>0</v>
      </c>
      <c r="U50" s="76">
        <f t="shared" si="41"/>
        <v>0</v>
      </c>
      <c r="V50" s="142">
        <f t="shared" si="41"/>
        <v>0</v>
      </c>
    </row>
    <row r="51" spans="2:24" ht="37.5">
      <c r="B51" s="121"/>
      <c r="C51" s="39" t="s">
        <v>295</v>
      </c>
      <c r="D51" s="138" t="s">
        <v>327</v>
      </c>
      <c r="E51" s="143" t="s">
        <v>17</v>
      </c>
      <c r="F51" s="143" t="s">
        <v>30</v>
      </c>
      <c r="G51" s="81">
        <v>9900000000</v>
      </c>
      <c r="H51" s="82"/>
      <c r="I51" s="141">
        <f t="shared" si="0"/>
        <v>5000000</v>
      </c>
      <c r="J51" s="141">
        <f t="shared" si="40"/>
        <v>5000000</v>
      </c>
      <c r="K51" s="76">
        <f t="shared" si="40"/>
        <v>0</v>
      </c>
      <c r="L51" s="76">
        <f t="shared" si="40"/>
        <v>0</v>
      </c>
      <c r="M51" s="76">
        <f t="shared" si="40"/>
        <v>0</v>
      </c>
      <c r="N51" s="76">
        <f t="shared" si="40"/>
        <v>0</v>
      </c>
      <c r="O51" s="142">
        <f t="shared" si="40"/>
        <v>0</v>
      </c>
      <c r="P51" s="141">
        <f t="shared" si="2"/>
        <v>5000000</v>
      </c>
      <c r="Q51" s="141">
        <f t="shared" si="41"/>
        <v>5000000</v>
      </c>
      <c r="R51" s="76">
        <f t="shared" si="41"/>
        <v>0</v>
      </c>
      <c r="S51" s="76">
        <f t="shared" si="41"/>
        <v>0</v>
      </c>
      <c r="T51" s="76">
        <f t="shared" si="41"/>
        <v>0</v>
      </c>
      <c r="U51" s="76">
        <f t="shared" si="41"/>
        <v>0</v>
      </c>
      <c r="V51" s="142">
        <f t="shared" si="41"/>
        <v>0</v>
      </c>
    </row>
    <row r="52" spans="2:24">
      <c r="B52" s="121"/>
      <c r="C52" s="90" t="s">
        <v>329</v>
      </c>
      <c r="D52" s="138" t="s">
        <v>327</v>
      </c>
      <c r="E52" s="143" t="s">
        <v>17</v>
      </c>
      <c r="F52" s="143" t="s">
        <v>30</v>
      </c>
      <c r="G52" s="81">
        <v>9930000000</v>
      </c>
      <c r="H52" s="82"/>
      <c r="I52" s="141">
        <f t="shared" si="0"/>
        <v>5000000</v>
      </c>
      <c r="J52" s="141">
        <f t="shared" si="40"/>
        <v>5000000</v>
      </c>
      <c r="K52" s="76">
        <f t="shared" si="40"/>
        <v>0</v>
      </c>
      <c r="L52" s="76">
        <f t="shared" si="40"/>
        <v>0</v>
      </c>
      <c r="M52" s="76">
        <f t="shared" si="40"/>
        <v>0</v>
      </c>
      <c r="N52" s="76">
        <f t="shared" si="40"/>
        <v>0</v>
      </c>
      <c r="O52" s="142">
        <f t="shared" si="40"/>
        <v>0</v>
      </c>
      <c r="P52" s="141">
        <f t="shared" si="2"/>
        <v>5000000</v>
      </c>
      <c r="Q52" s="141">
        <f t="shared" si="41"/>
        <v>5000000</v>
      </c>
      <c r="R52" s="76">
        <f t="shared" si="41"/>
        <v>0</v>
      </c>
      <c r="S52" s="76">
        <f t="shared" si="41"/>
        <v>0</v>
      </c>
      <c r="T52" s="76">
        <f t="shared" si="41"/>
        <v>0</v>
      </c>
      <c r="U52" s="76">
        <f t="shared" si="41"/>
        <v>0</v>
      </c>
      <c r="V52" s="142">
        <f t="shared" si="41"/>
        <v>0</v>
      </c>
    </row>
    <row r="53" spans="2:24">
      <c r="B53" s="121"/>
      <c r="C53" s="90" t="s">
        <v>306</v>
      </c>
      <c r="D53" s="138" t="s">
        <v>327</v>
      </c>
      <c r="E53" s="143" t="s">
        <v>17</v>
      </c>
      <c r="F53" s="143" t="s">
        <v>30</v>
      </c>
      <c r="G53" s="81">
        <v>9930020590</v>
      </c>
      <c r="H53" s="82"/>
      <c r="I53" s="141">
        <f t="shared" si="0"/>
        <v>5000000</v>
      </c>
      <c r="J53" s="141">
        <f t="shared" si="40"/>
        <v>5000000</v>
      </c>
      <c r="K53" s="76">
        <f t="shared" si="40"/>
        <v>0</v>
      </c>
      <c r="L53" s="76">
        <f t="shared" si="40"/>
        <v>0</v>
      </c>
      <c r="M53" s="76">
        <f t="shared" si="40"/>
        <v>0</v>
      </c>
      <c r="N53" s="76">
        <f t="shared" si="40"/>
        <v>0</v>
      </c>
      <c r="O53" s="142">
        <f t="shared" si="40"/>
        <v>0</v>
      </c>
      <c r="P53" s="141">
        <f t="shared" si="2"/>
        <v>5000000</v>
      </c>
      <c r="Q53" s="141">
        <f t="shared" si="41"/>
        <v>5000000</v>
      </c>
      <c r="R53" s="76">
        <f t="shared" si="41"/>
        <v>0</v>
      </c>
      <c r="S53" s="76">
        <f t="shared" si="41"/>
        <v>0</v>
      </c>
      <c r="T53" s="76">
        <f t="shared" si="41"/>
        <v>0</v>
      </c>
      <c r="U53" s="76">
        <f t="shared" si="41"/>
        <v>0</v>
      </c>
      <c r="V53" s="142">
        <f t="shared" si="41"/>
        <v>0</v>
      </c>
    </row>
    <row r="54" spans="2:24">
      <c r="B54" s="121"/>
      <c r="C54" s="39" t="s">
        <v>106</v>
      </c>
      <c r="D54" s="138" t="s">
        <v>327</v>
      </c>
      <c r="E54" s="143" t="s">
        <v>17</v>
      </c>
      <c r="F54" s="143" t="s">
        <v>30</v>
      </c>
      <c r="G54" s="81">
        <v>9930020590</v>
      </c>
      <c r="H54" s="82" t="s">
        <v>107</v>
      </c>
      <c r="I54" s="141">
        <f t="shared" si="0"/>
        <v>5000000</v>
      </c>
      <c r="J54" s="141">
        <v>5000000</v>
      </c>
      <c r="K54" s="76">
        <v>0</v>
      </c>
      <c r="L54" s="76">
        <v>0</v>
      </c>
      <c r="M54" s="76">
        <v>0</v>
      </c>
      <c r="N54" s="76">
        <v>0</v>
      </c>
      <c r="O54" s="142">
        <v>0</v>
      </c>
      <c r="P54" s="141">
        <f t="shared" si="2"/>
        <v>5000000</v>
      </c>
      <c r="Q54" s="141">
        <v>5000000</v>
      </c>
      <c r="R54" s="76">
        <v>0</v>
      </c>
      <c r="S54" s="76">
        <v>0</v>
      </c>
      <c r="T54" s="76">
        <v>0</v>
      </c>
      <c r="U54" s="76">
        <v>0</v>
      </c>
      <c r="V54" s="142">
        <v>0</v>
      </c>
    </row>
    <row r="55" spans="2:24">
      <c r="B55" s="121"/>
      <c r="C55" s="39" t="s">
        <v>32</v>
      </c>
      <c r="D55" s="138" t="s">
        <v>327</v>
      </c>
      <c r="E55" s="143" t="s">
        <v>17</v>
      </c>
      <c r="F55" s="143" t="s">
        <v>33</v>
      </c>
      <c r="G55" s="81"/>
      <c r="H55" s="82"/>
      <c r="I55" s="141">
        <f t="shared" si="0"/>
        <v>156588700</v>
      </c>
      <c r="J55" s="141">
        <f t="shared" ref="J55:O55" si="42">J66+J91+J56+J87</f>
        <v>156588700</v>
      </c>
      <c r="K55" s="76">
        <f t="shared" si="42"/>
        <v>0</v>
      </c>
      <c r="L55" s="76">
        <f t="shared" si="42"/>
        <v>0</v>
      </c>
      <c r="M55" s="76">
        <f t="shared" si="42"/>
        <v>0</v>
      </c>
      <c r="N55" s="76">
        <f t="shared" si="42"/>
        <v>0</v>
      </c>
      <c r="O55" s="142">
        <f t="shared" si="42"/>
        <v>0</v>
      </c>
      <c r="P55" s="141">
        <f t="shared" si="2"/>
        <v>151233700</v>
      </c>
      <c r="Q55" s="141">
        <f t="shared" ref="Q55:V55" si="43">Q66+Q91+Q56+Q87</f>
        <v>151233700</v>
      </c>
      <c r="R55" s="76">
        <f t="shared" si="43"/>
        <v>0</v>
      </c>
      <c r="S55" s="76">
        <f t="shared" si="43"/>
        <v>0</v>
      </c>
      <c r="T55" s="76">
        <f t="shared" si="43"/>
        <v>0</v>
      </c>
      <c r="U55" s="76">
        <f t="shared" si="43"/>
        <v>0</v>
      </c>
      <c r="V55" s="142">
        <f t="shared" si="43"/>
        <v>0</v>
      </c>
    </row>
    <row r="56" spans="2:24" ht="37.5">
      <c r="B56" s="121"/>
      <c r="C56" s="39" t="s">
        <v>97</v>
      </c>
      <c r="D56" s="138" t="s">
        <v>327</v>
      </c>
      <c r="E56" s="143" t="s">
        <v>17</v>
      </c>
      <c r="F56" s="143" t="s">
        <v>33</v>
      </c>
      <c r="G56" s="81">
        <v>5000000000</v>
      </c>
      <c r="H56" s="82"/>
      <c r="I56" s="141">
        <f t="shared" si="0"/>
        <v>11500000</v>
      </c>
      <c r="J56" s="141">
        <f t="shared" ref="J56:O56" si="44">J57+J60+J63</f>
        <v>11500000</v>
      </c>
      <c r="K56" s="76">
        <f t="shared" si="44"/>
        <v>0</v>
      </c>
      <c r="L56" s="76">
        <f t="shared" si="44"/>
        <v>0</v>
      </c>
      <c r="M56" s="76">
        <f t="shared" si="44"/>
        <v>0</v>
      </c>
      <c r="N56" s="76">
        <f t="shared" si="44"/>
        <v>0</v>
      </c>
      <c r="O56" s="142">
        <f t="shared" si="44"/>
        <v>0</v>
      </c>
      <c r="P56" s="141">
        <f t="shared" si="2"/>
        <v>11500000</v>
      </c>
      <c r="Q56" s="141">
        <f t="shared" ref="Q56:V56" si="45">Q57+Q60+Q63</f>
        <v>11500000</v>
      </c>
      <c r="R56" s="76">
        <f t="shared" si="45"/>
        <v>0</v>
      </c>
      <c r="S56" s="76">
        <f t="shared" si="45"/>
        <v>0</v>
      </c>
      <c r="T56" s="76">
        <f t="shared" si="45"/>
        <v>0</v>
      </c>
      <c r="U56" s="76">
        <f t="shared" si="45"/>
        <v>0</v>
      </c>
      <c r="V56" s="142">
        <f t="shared" si="45"/>
        <v>0</v>
      </c>
    </row>
    <row r="57" spans="2:24" ht="37.5">
      <c r="B57" s="121"/>
      <c r="C57" s="39" t="s">
        <v>116</v>
      </c>
      <c r="D57" s="138" t="s">
        <v>327</v>
      </c>
      <c r="E57" s="143" t="s">
        <v>17</v>
      </c>
      <c r="F57" s="143" t="s">
        <v>33</v>
      </c>
      <c r="G57" s="81">
        <v>5030000000</v>
      </c>
      <c r="H57" s="82"/>
      <c r="I57" s="141">
        <f t="shared" si="0"/>
        <v>5000000</v>
      </c>
      <c r="J57" s="141">
        <f t="shared" ref="J57:O58" si="46">J58</f>
        <v>5000000</v>
      </c>
      <c r="K57" s="76">
        <f t="shared" si="46"/>
        <v>0</v>
      </c>
      <c r="L57" s="76">
        <f t="shared" si="46"/>
        <v>0</v>
      </c>
      <c r="M57" s="76">
        <f t="shared" si="46"/>
        <v>0</v>
      </c>
      <c r="N57" s="76">
        <f t="shared" si="46"/>
        <v>0</v>
      </c>
      <c r="O57" s="142">
        <f t="shared" si="46"/>
        <v>0</v>
      </c>
      <c r="P57" s="141">
        <f t="shared" si="2"/>
        <v>5000000</v>
      </c>
      <c r="Q57" s="141">
        <f t="shared" ref="Q57:V58" si="47">Q58</f>
        <v>5000000</v>
      </c>
      <c r="R57" s="76">
        <f t="shared" si="47"/>
        <v>0</v>
      </c>
      <c r="S57" s="76">
        <f t="shared" si="47"/>
        <v>0</v>
      </c>
      <c r="T57" s="76">
        <f t="shared" si="47"/>
        <v>0</v>
      </c>
      <c r="U57" s="76">
        <f t="shared" si="47"/>
        <v>0</v>
      </c>
      <c r="V57" s="142">
        <f t="shared" si="47"/>
        <v>0</v>
      </c>
    </row>
    <row r="58" spans="2:24" ht="37.5">
      <c r="B58" s="121"/>
      <c r="C58" s="39" t="s">
        <v>117</v>
      </c>
      <c r="D58" s="138" t="s">
        <v>327</v>
      </c>
      <c r="E58" s="143" t="s">
        <v>17</v>
      </c>
      <c r="F58" s="143" t="s">
        <v>33</v>
      </c>
      <c r="G58" s="81">
        <v>5030010030</v>
      </c>
      <c r="H58" s="82"/>
      <c r="I58" s="141">
        <f t="shared" si="0"/>
        <v>5000000</v>
      </c>
      <c r="J58" s="141">
        <f t="shared" si="46"/>
        <v>5000000</v>
      </c>
      <c r="K58" s="76">
        <f t="shared" si="46"/>
        <v>0</v>
      </c>
      <c r="L58" s="76">
        <f t="shared" si="46"/>
        <v>0</v>
      </c>
      <c r="M58" s="76">
        <f t="shared" si="46"/>
        <v>0</v>
      </c>
      <c r="N58" s="76">
        <f t="shared" si="46"/>
        <v>0</v>
      </c>
      <c r="O58" s="142">
        <f t="shared" si="46"/>
        <v>0</v>
      </c>
      <c r="P58" s="141">
        <f t="shared" si="2"/>
        <v>5000000</v>
      </c>
      <c r="Q58" s="141">
        <f t="shared" si="47"/>
        <v>5000000</v>
      </c>
      <c r="R58" s="76">
        <f t="shared" si="47"/>
        <v>0</v>
      </c>
      <c r="S58" s="76">
        <f t="shared" si="47"/>
        <v>0</v>
      </c>
      <c r="T58" s="76">
        <f t="shared" si="47"/>
        <v>0</v>
      </c>
      <c r="U58" s="76">
        <f t="shared" si="47"/>
        <v>0</v>
      </c>
      <c r="V58" s="142">
        <f t="shared" si="47"/>
        <v>0</v>
      </c>
      <c r="X58" s="148"/>
    </row>
    <row r="59" spans="2:24" ht="37.5">
      <c r="B59" s="121"/>
      <c r="C59" s="39" t="s">
        <v>103</v>
      </c>
      <c r="D59" s="138" t="s">
        <v>327</v>
      </c>
      <c r="E59" s="143" t="s">
        <v>17</v>
      </c>
      <c r="F59" s="143" t="s">
        <v>33</v>
      </c>
      <c r="G59" s="81">
        <v>5030010030</v>
      </c>
      <c r="H59" s="82" t="s">
        <v>104</v>
      </c>
      <c r="I59" s="141">
        <f t="shared" si="0"/>
        <v>5000000</v>
      </c>
      <c r="J59" s="141">
        <v>5000000</v>
      </c>
      <c r="K59" s="76"/>
      <c r="L59" s="76"/>
      <c r="M59" s="76"/>
      <c r="N59" s="76"/>
      <c r="O59" s="142"/>
      <c r="P59" s="141">
        <f t="shared" si="2"/>
        <v>5000000</v>
      </c>
      <c r="Q59" s="141">
        <v>5000000</v>
      </c>
      <c r="R59" s="76"/>
      <c r="S59" s="76"/>
      <c r="T59" s="76"/>
      <c r="U59" s="76"/>
      <c r="V59" s="142"/>
    </row>
    <row r="60" spans="2:24" ht="37.5">
      <c r="B60" s="121"/>
      <c r="C60" s="39" t="s">
        <v>118</v>
      </c>
      <c r="D60" s="138" t="s">
        <v>327</v>
      </c>
      <c r="E60" s="143" t="s">
        <v>17</v>
      </c>
      <c r="F60" s="143" t="s">
        <v>33</v>
      </c>
      <c r="G60" s="81">
        <v>5040000000</v>
      </c>
      <c r="H60" s="82"/>
      <c r="I60" s="141">
        <f t="shared" si="0"/>
        <v>1500000</v>
      </c>
      <c r="J60" s="141">
        <f t="shared" ref="J60:O61" si="48">J61</f>
        <v>1500000</v>
      </c>
      <c r="K60" s="76">
        <f t="shared" si="48"/>
        <v>0</v>
      </c>
      <c r="L60" s="76">
        <f t="shared" si="48"/>
        <v>0</v>
      </c>
      <c r="M60" s="76">
        <f t="shared" si="48"/>
        <v>0</v>
      </c>
      <c r="N60" s="76">
        <f t="shared" si="48"/>
        <v>0</v>
      </c>
      <c r="O60" s="142">
        <f t="shared" si="48"/>
        <v>0</v>
      </c>
      <c r="P60" s="141">
        <f t="shared" si="2"/>
        <v>1500000</v>
      </c>
      <c r="Q60" s="141">
        <f t="shared" ref="Q60:V61" si="49">Q61</f>
        <v>1500000</v>
      </c>
      <c r="R60" s="76">
        <f t="shared" si="49"/>
        <v>0</v>
      </c>
      <c r="S60" s="76">
        <f t="shared" si="49"/>
        <v>0</v>
      </c>
      <c r="T60" s="76">
        <f t="shared" si="49"/>
        <v>0</v>
      </c>
      <c r="U60" s="76">
        <f t="shared" si="49"/>
        <v>0</v>
      </c>
      <c r="V60" s="142">
        <f t="shared" si="49"/>
        <v>0</v>
      </c>
    </row>
    <row r="61" spans="2:24">
      <c r="B61" s="121"/>
      <c r="C61" s="39" t="s">
        <v>119</v>
      </c>
      <c r="D61" s="138" t="s">
        <v>327</v>
      </c>
      <c r="E61" s="143" t="s">
        <v>17</v>
      </c>
      <c r="F61" s="143" t="s">
        <v>33</v>
      </c>
      <c r="G61" s="81">
        <v>5040010560</v>
      </c>
      <c r="H61" s="82"/>
      <c r="I61" s="141">
        <f t="shared" si="0"/>
        <v>1500000</v>
      </c>
      <c r="J61" s="141">
        <f t="shared" si="48"/>
        <v>1500000</v>
      </c>
      <c r="K61" s="76">
        <f t="shared" si="48"/>
        <v>0</v>
      </c>
      <c r="L61" s="76">
        <f t="shared" si="48"/>
        <v>0</v>
      </c>
      <c r="M61" s="76">
        <f t="shared" si="48"/>
        <v>0</v>
      </c>
      <c r="N61" s="76">
        <f t="shared" si="48"/>
        <v>0</v>
      </c>
      <c r="O61" s="142">
        <f t="shared" si="48"/>
        <v>0</v>
      </c>
      <c r="P61" s="141">
        <f t="shared" si="2"/>
        <v>1500000</v>
      </c>
      <c r="Q61" s="141">
        <f t="shared" si="49"/>
        <v>1500000</v>
      </c>
      <c r="R61" s="76">
        <f t="shared" si="49"/>
        <v>0</v>
      </c>
      <c r="S61" s="76">
        <f t="shared" si="49"/>
        <v>0</v>
      </c>
      <c r="T61" s="76">
        <f t="shared" si="49"/>
        <v>0</v>
      </c>
      <c r="U61" s="76">
        <f t="shared" si="49"/>
        <v>0</v>
      </c>
      <c r="V61" s="142">
        <f t="shared" si="49"/>
        <v>0</v>
      </c>
    </row>
    <row r="62" spans="2:24" ht="37.5">
      <c r="B62" s="121"/>
      <c r="C62" s="39" t="s">
        <v>103</v>
      </c>
      <c r="D62" s="138" t="s">
        <v>327</v>
      </c>
      <c r="E62" s="143" t="s">
        <v>17</v>
      </c>
      <c r="F62" s="143" t="s">
        <v>33</v>
      </c>
      <c r="G62" s="81">
        <v>5040010560</v>
      </c>
      <c r="H62" s="82" t="s">
        <v>104</v>
      </c>
      <c r="I62" s="141">
        <f t="shared" si="0"/>
        <v>1500000</v>
      </c>
      <c r="J62" s="141">
        <v>1500000</v>
      </c>
      <c r="K62" s="76"/>
      <c r="L62" s="76"/>
      <c r="M62" s="76"/>
      <c r="N62" s="76"/>
      <c r="O62" s="142"/>
      <c r="P62" s="141">
        <f t="shared" si="2"/>
        <v>1500000</v>
      </c>
      <c r="Q62" s="141">
        <v>1500000</v>
      </c>
      <c r="R62" s="76"/>
      <c r="S62" s="76"/>
      <c r="T62" s="76"/>
      <c r="U62" s="76"/>
      <c r="V62" s="142"/>
    </row>
    <row r="63" spans="2:24" ht="37.5">
      <c r="B63" s="121"/>
      <c r="C63" s="39" t="s">
        <v>120</v>
      </c>
      <c r="D63" s="138" t="s">
        <v>327</v>
      </c>
      <c r="E63" s="143" t="s">
        <v>17</v>
      </c>
      <c r="F63" s="143" t="s">
        <v>33</v>
      </c>
      <c r="G63" s="81">
        <v>5050000000</v>
      </c>
      <c r="H63" s="82"/>
      <c r="I63" s="141">
        <f t="shared" si="0"/>
        <v>5000000</v>
      </c>
      <c r="J63" s="141">
        <f t="shared" ref="J63:O64" si="50">J64</f>
        <v>5000000</v>
      </c>
      <c r="K63" s="76">
        <f t="shared" si="50"/>
        <v>0</v>
      </c>
      <c r="L63" s="76">
        <f t="shared" si="50"/>
        <v>0</v>
      </c>
      <c r="M63" s="76">
        <f t="shared" si="50"/>
        <v>0</v>
      </c>
      <c r="N63" s="76">
        <f t="shared" si="50"/>
        <v>0</v>
      </c>
      <c r="O63" s="142">
        <f t="shared" si="50"/>
        <v>0</v>
      </c>
      <c r="P63" s="141">
        <f t="shared" si="2"/>
        <v>5000000</v>
      </c>
      <c r="Q63" s="141">
        <f t="shared" ref="Q63:V64" si="51">Q64</f>
        <v>5000000</v>
      </c>
      <c r="R63" s="76">
        <f t="shared" si="51"/>
        <v>0</v>
      </c>
      <c r="S63" s="76">
        <f t="shared" si="51"/>
        <v>0</v>
      </c>
      <c r="T63" s="76">
        <f t="shared" si="51"/>
        <v>0</v>
      </c>
      <c r="U63" s="76">
        <f t="shared" si="51"/>
        <v>0</v>
      </c>
      <c r="V63" s="142">
        <f t="shared" si="51"/>
        <v>0</v>
      </c>
    </row>
    <row r="64" spans="2:24" ht="37.5">
      <c r="B64" s="121"/>
      <c r="C64" s="39" t="s">
        <v>121</v>
      </c>
      <c r="D64" s="138" t="s">
        <v>327</v>
      </c>
      <c r="E64" s="143" t="s">
        <v>17</v>
      </c>
      <c r="F64" s="143" t="s">
        <v>33</v>
      </c>
      <c r="G64" s="81">
        <v>5050010780</v>
      </c>
      <c r="H64" s="82"/>
      <c r="I64" s="141">
        <f t="shared" si="0"/>
        <v>5000000</v>
      </c>
      <c r="J64" s="141">
        <f t="shared" si="50"/>
        <v>5000000</v>
      </c>
      <c r="K64" s="76">
        <f t="shared" si="50"/>
        <v>0</v>
      </c>
      <c r="L64" s="76">
        <f t="shared" si="50"/>
        <v>0</v>
      </c>
      <c r="M64" s="76">
        <f t="shared" si="50"/>
        <v>0</v>
      </c>
      <c r="N64" s="76">
        <f t="shared" si="50"/>
        <v>0</v>
      </c>
      <c r="O64" s="142">
        <f t="shared" si="50"/>
        <v>0</v>
      </c>
      <c r="P64" s="141">
        <f t="shared" si="2"/>
        <v>5000000</v>
      </c>
      <c r="Q64" s="141">
        <f t="shared" si="51"/>
        <v>5000000</v>
      </c>
      <c r="R64" s="76">
        <f t="shared" si="51"/>
        <v>0</v>
      </c>
      <c r="S64" s="76">
        <f t="shared" si="51"/>
        <v>0</v>
      </c>
      <c r="T64" s="76">
        <f t="shared" si="51"/>
        <v>0</v>
      </c>
      <c r="U64" s="76">
        <f t="shared" si="51"/>
        <v>0</v>
      </c>
      <c r="V64" s="142">
        <f t="shared" si="51"/>
        <v>0</v>
      </c>
    </row>
    <row r="65" spans="2:24" ht="37.5">
      <c r="B65" s="121"/>
      <c r="C65" s="39" t="s">
        <v>103</v>
      </c>
      <c r="D65" s="138" t="s">
        <v>327</v>
      </c>
      <c r="E65" s="143" t="s">
        <v>17</v>
      </c>
      <c r="F65" s="143" t="s">
        <v>33</v>
      </c>
      <c r="G65" s="81">
        <v>5050010780</v>
      </c>
      <c r="H65" s="82" t="s">
        <v>104</v>
      </c>
      <c r="I65" s="141">
        <f t="shared" si="0"/>
        <v>5000000</v>
      </c>
      <c r="J65" s="141">
        <v>5000000</v>
      </c>
      <c r="K65" s="76"/>
      <c r="L65" s="76"/>
      <c r="M65" s="76"/>
      <c r="N65" s="76"/>
      <c r="O65" s="142"/>
      <c r="P65" s="141">
        <f t="shared" si="2"/>
        <v>5000000</v>
      </c>
      <c r="Q65" s="141">
        <v>5000000</v>
      </c>
      <c r="R65" s="76"/>
      <c r="S65" s="76"/>
      <c r="T65" s="76"/>
      <c r="U65" s="76"/>
      <c r="V65" s="142"/>
    </row>
    <row r="66" spans="2:24" ht="37.5">
      <c r="B66" s="121"/>
      <c r="C66" s="39" t="s">
        <v>128</v>
      </c>
      <c r="D66" s="138" t="s">
        <v>327</v>
      </c>
      <c r="E66" s="143" t="s">
        <v>17</v>
      </c>
      <c r="F66" s="143" t="s">
        <v>33</v>
      </c>
      <c r="G66" s="81">
        <v>5200000000</v>
      </c>
      <c r="H66" s="82"/>
      <c r="I66" s="141">
        <f t="shared" si="0"/>
        <v>130742300</v>
      </c>
      <c r="J66" s="141">
        <f t="shared" ref="J66:O66" si="52">J67+J72+J82+J77</f>
        <v>130742300</v>
      </c>
      <c r="K66" s="76">
        <f t="shared" si="52"/>
        <v>0</v>
      </c>
      <c r="L66" s="76">
        <f t="shared" si="52"/>
        <v>0</v>
      </c>
      <c r="M66" s="76">
        <f t="shared" si="52"/>
        <v>0</v>
      </c>
      <c r="N66" s="76">
        <f t="shared" si="52"/>
        <v>0</v>
      </c>
      <c r="O66" s="142">
        <f t="shared" si="52"/>
        <v>0</v>
      </c>
      <c r="P66" s="141">
        <f t="shared" si="2"/>
        <v>125474700</v>
      </c>
      <c r="Q66" s="141">
        <f t="shared" ref="Q66:V66" si="53">Q67+Q72+Q82+Q77</f>
        <v>125474700</v>
      </c>
      <c r="R66" s="76">
        <f t="shared" si="53"/>
        <v>0</v>
      </c>
      <c r="S66" s="76">
        <f t="shared" si="53"/>
        <v>0</v>
      </c>
      <c r="T66" s="76">
        <f t="shared" si="53"/>
        <v>0</v>
      </c>
      <c r="U66" s="76">
        <f t="shared" si="53"/>
        <v>0</v>
      </c>
      <c r="V66" s="142">
        <f t="shared" si="53"/>
        <v>0</v>
      </c>
    </row>
    <row r="67" spans="2:24">
      <c r="B67" s="121"/>
      <c r="C67" s="39" t="s">
        <v>129</v>
      </c>
      <c r="D67" s="138" t="s">
        <v>327</v>
      </c>
      <c r="E67" s="143" t="s">
        <v>17</v>
      </c>
      <c r="F67" s="143" t="s">
        <v>33</v>
      </c>
      <c r="G67" s="81">
        <v>5210000000</v>
      </c>
      <c r="H67" s="82"/>
      <c r="I67" s="141">
        <f t="shared" si="0"/>
        <v>84761100</v>
      </c>
      <c r="J67" s="141">
        <f t="shared" ref="J67:O67" si="54">J68</f>
        <v>84761100</v>
      </c>
      <c r="K67" s="76">
        <f t="shared" si="54"/>
        <v>0</v>
      </c>
      <c r="L67" s="76">
        <f t="shared" si="54"/>
        <v>0</v>
      </c>
      <c r="M67" s="76">
        <f t="shared" si="54"/>
        <v>0</v>
      </c>
      <c r="N67" s="76">
        <f t="shared" si="54"/>
        <v>0</v>
      </c>
      <c r="O67" s="142">
        <f t="shared" si="54"/>
        <v>0</v>
      </c>
      <c r="P67" s="141">
        <f t="shared" si="2"/>
        <v>81534200</v>
      </c>
      <c r="Q67" s="141">
        <f t="shared" ref="Q67:V67" si="55">Q68</f>
        <v>81534200</v>
      </c>
      <c r="R67" s="76">
        <f t="shared" si="55"/>
        <v>0</v>
      </c>
      <c r="S67" s="76">
        <f t="shared" si="55"/>
        <v>0</v>
      </c>
      <c r="T67" s="76">
        <f t="shared" si="55"/>
        <v>0</v>
      </c>
      <c r="U67" s="76">
        <f t="shared" si="55"/>
        <v>0</v>
      </c>
      <c r="V67" s="142">
        <f t="shared" si="55"/>
        <v>0</v>
      </c>
    </row>
    <row r="68" spans="2:24" ht="37.5">
      <c r="B68" s="121"/>
      <c r="C68" s="90" t="s">
        <v>130</v>
      </c>
      <c r="D68" s="138" t="s">
        <v>327</v>
      </c>
      <c r="E68" s="143" t="s">
        <v>17</v>
      </c>
      <c r="F68" s="143" t="s">
        <v>33</v>
      </c>
      <c r="G68" s="81">
        <v>5210000590</v>
      </c>
      <c r="H68" s="82"/>
      <c r="I68" s="141">
        <f t="shared" si="0"/>
        <v>84761100</v>
      </c>
      <c r="J68" s="141">
        <f t="shared" ref="J68:O68" si="56">J69+J70+J71</f>
        <v>84761100</v>
      </c>
      <c r="K68" s="76">
        <f t="shared" si="56"/>
        <v>0</v>
      </c>
      <c r="L68" s="76">
        <f t="shared" si="56"/>
        <v>0</v>
      </c>
      <c r="M68" s="76">
        <f t="shared" si="56"/>
        <v>0</v>
      </c>
      <c r="N68" s="76">
        <f t="shared" si="56"/>
        <v>0</v>
      </c>
      <c r="O68" s="142">
        <f t="shared" si="56"/>
        <v>0</v>
      </c>
      <c r="P68" s="141">
        <f t="shared" si="2"/>
        <v>81534200</v>
      </c>
      <c r="Q68" s="141">
        <f t="shared" ref="Q68:V68" si="57">Q69+Q70+Q71</f>
        <v>81534200</v>
      </c>
      <c r="R68" s="76">
        <f t="shared" si="57"/>
        <v>0</v>
      </c>
      <c r="S68" s="76">
        <f t="shared" si="57"/>
        <v>0</v>
      </c>
      <c r="T68" s="76">
        <f t="shared" si="57"/>
        <v>0</v>
      </c>
      <c r="U68" s="76">
        <f t="shared" si="57"/>
        <v>0</v>
      </c>
      <c r="V68" s="142">
        <f t="shared" si="57"/>
        <v>0</v>
      </c>
    </row>
    <row r="69" spans="2:24" ht="75">
      <c r="B69" s="121"/>
      <c r="C69" s="39" t="s">
        <v>100</v>
      </c>
      <c r="D69" s="138" t="s">
        <v>327</v>
      </c>
      <c r="E69" s="143" t="s">
        <v>17</v>
      </c>
      <c r="F69" s="143" t="s">
        <v>33</v>
      </c>
      <c r="G69" s="81">
        <v>5210000590</v>
      </c>
      <c r="H69" s="82" t="s">
        <v>101</v>
      </c>
      <c r="I69" s="141">
        <f t="shared" si="0"/>
        <v>77302800</v>
      </c>
      <c r="J69" s="141">
        <v>77302800</v>
      </c>
      <c r="K69" s="76"/>
      <c r="L69" s="76"/>
      <c r="M69" s="76"/>
      <c r="N69" s="76"/>
      <c r="O69" s="142"/>
      <c r="P69" s="141">
        <f t="shared" si="2"/>
        <v>74359700</v>
      </c>
      <c r="Q69" s="141">
        <f>47153800+27205900</f>
        <v>74359700</v>
      </c>
      <c r="R69" s="76"/>
      <c r="S69" s="76"/>
      <c r="T69" s="76"/>
      <c r="U69" s="76"/>
      <c r="V69" s="142"/>
      <c r="X69" s="15"/>
    </row>
    <row r="70" spans="2:24" ht="37.5">
      <c r="B70" s="121"/>
      <c r="C70" s="39" t="s">
        <v>103</v>
      </c>
      <c r="D70" s="138" t="s">
        <v>327</v>
      </c>
      <c r="E70" s="143" t="s">
        <v>17</v>
      </c>
      <c r="F70" s="143" t="s">
        <v>33</v>
      </c>
      <c r="G70" s="81">
        <v>5210000590</v>
      </c>
      <c r="H70" s="82" t="s">
        <v>104</v>
      </c>
      <c r="I70" s="141">
        <f t="shared" si="0"/>
        <v>7333500</v>
      </c>
      <c r="J70" s="141">
        <v>7333500</v>
      </c>
      <c r="K70" s="76"/>
      <c r="L70" s="76"/>
      <c r="M70" s="76"/>
      <c r="N70" s="76"/>
      <c r="O70" s="142"/>
      <c r="P70" s="141">
        <f t="shared" si="2"/>
        <v>7054400</v>
      </c>
      <c r="Q70" s="141">
        <f>3696400+3358000</f>
        <v>7054400</v>
      </c>
      <c r="R70" s="76"/>
      <c r="S70" s="76"/>
      <c r="T70" s="76"/>
      <c r="U70" s="76"/>
      <c r="V70" s="142"/>
      <c r="X70" s="15"/>
    </row>
    <row r="71" spans="2:24">
      <c r="B71" s="121"/>
      <c r="C71" s="39" t="s">
        <v>106</v>
      </c>
      <c r="D71" s="138" t="s">
        <v>327</v>
      </c>
      <c r="E71" s="143" t="s">
        <v>17</v>
      </c>
      <c r="F71" s="143" t="s">
        <v>33</v>
      </c>
      <c r="G71" s="81">
        <v>5210000590</v>
      </c>
      <c r="H71" s="82" t="s">
        <v>107</v>
      </c>
      <c r="I71" s="141">
        <f t="shared" si="0"/>
        <v>124800</v>
      </c>
      <c r="J71" s="141">
        <v>124800</v>
      </c>
      <c r="K71" s="76"/>
      <c r="L71" s="76"/>
      <c r="M71" s="76"/>
      <c r="N71" s="76"/>
      <c r="O71" s="142"/>
      <c r="P71" s="141">
        <f t="shared" si="2"/>
        <v>120100</v>
      </c>
      <c r="Q71" s="141">
        <f>39800+80300</f>
        <v>120100</v>
      </c>
      <c r="R71" s="76"/>
      <c r="S71" s="76"/>
      <c r="T71" s="76"/>
      <c r="U71" s="76"/>
      <c r="V71" s="142"/>
    </row>
    <row r="72" spans="2:24">
      <c r="B72" s="121"/>
      <c r="C72" s="149" t="s">
        <v>330</v>
      </c>
      <c r="D72" s="138" t="s">
        <v>327</v>
      </c>
      <c r="E72" s="143" t="s">
        <v>17</v>
      </c>
      <c r="F72" s="143" t="s">
        <v>33</v>
      </c>
      <c r="G72" s="81">
        <v>5220000000</v>
      </c>
      <c r="H72" s="82"/>
      <c r="I72" s="141">
        <f t="shared" ref="I72:I135" si="58">SUM(J72:O72)</f>
        <v>25470700</v>
      </c>
      <c r="J72" s="141">
        <f t="shared" ref="J72:O72" si="59">J73</f>
        <v>25470700</v>
      </c>
      <c r="K72" s="76">
        <f t="shared" si="59"/>
        <v>0</v>
      </c>
      <c r="L72" s="76">
        <f t="shared" si="59"/>
        <v>0</v>
      </c>
      <c r="M72" s="76">
        <f t="shared" si="59"/>
        <v>0</v>
      </c>
      <c r="N72" s="76">
        <f t="shared" si="59"/>
        <v>0</v>
      </c>
      <c r="O72" s="142">
        <f t="shared" si="59"/>
        <v>0</v>
      </c>
      <c r="P72" s="141">
        <f t="shared" ref="P72:P135" si="60">SUM(Q72:V72)</f>
        <v>24210800</v>
      </c>
      <c r="Q72" s="141">
        <f t="shared" ref="Q72:V72" si="61">Q73</f>
        <v>24210800</v>
      </c>
      <c r="R72" s="76">
        <f t="shared" si="61"/>
        <v>0</v>
      </c>
      <c r="S72" s="76">
        <f t="shared" si="61"/>
        <v>0</v>
      </c>
      <c r="T72" s="76">
        <f t="shared" si="61"/>
        <v>0</v>
      </c>
      <c r="U72" s="76">
        <f t="shared" si="61"/>
        <v>0</v>
      </c>
      <c r="V72" s="142">
        <f t="shared" si="61"/>
        <v>0</v>
      </c>
    </row>
    <row r="73" spans="2:24" ht="37.5">
      <c r="B73" s="121"/>
      <c r="C73" s="90" t="s">
        <v>130</v>
      </c>
      <c r="D73" s="138" t="s">
        <v>327</v>
      </c>
      <c r="E73" s="143" t="s">
        <v>17</v>
      </c>
      <c r="F73" s="143" t="s">
        <v>33</v>
      </c>
      <c r="G73" s="81">
        <v>5220000590</v>
      </c>
      <c r="H73" s="82"/>
      <c r="I73" s="141">
        <f t="shared" si="58"/>
        <v>25470700</v>
      </c>
      <c r="J73" s="141">
        <f t="shared" ref="J73:O73" si="62">J74+J75+J76</f>
        <v>25470700</v>
      </c>
      <c r="K73" s="76">
        <f t="shared" si="62"/>
        <v>0</v>
      </c>
      <c r="L73" s="76">
        <f t="shared" si="62"/>
        <v>0</v>
      </c>
      <c r="M73" s="76">
        <f t="shared" si="62"/>
        <v>0</v>
      </c>
      <c r="N73" s="76">
        <f t="shared" si="62"/>
        <v>0</v>
      </c>
      <c r="O73" s="142">
        <f t="shared" si="62"/>
        <v>0</v>
      </c>
      <c r="P73" s="141">
        <f t="shared" si="60"/>
        <v>24210800</v>
      </c>
      <c r="Q73" s="141">
        <f t="shared" ref="Q73:V73" si="63">Q74+Q75+Q76</f>
        <v>24210800</v>
      </c>
      <c r="R73" s="76">
        <f t="shared" si="63"/>
        <v>0</v>
      </c>
      <c r="S73" s="76">
        <f t="shared" si="63"/>
        <v>0</v>
      </c>
      <c r="T73" s="76">
        <f t="shared" si="63"/>
        <v>0</v>
      </c>
      <c r="U73" s="76">
        <f t="shared" si="63"/>
        <v>0</v>
      </c>
      <c r="V73" s="142">
        <f t="shared" si="63"/>
        <v>0</v>
      </c>
    </row>
    <row r="74" spans="2:24" ht="75">
      <c r="B74" s="121"/>
      <c r="C74" s="39" t="s">
        <v>100</v>
      </c>
      <c r="D74" s="138" t="s">
        <v>327</v>
      </c>
      <c r="E74" s="143" t="s">
        <v>17</v>
      </c>
      <c r="F74" s="143" t="s">
        <v>33</v>
      </c>
      <c r="G74" s="81">
        <v>5220000590</v>
      </c>
      <c r="H74" s="82" t="s">
        <v>101</v>
      </c>
      <c r="I74" s="141">
        <f t="shared" si="58"/>
        <v>14029500</v>
      </c>
      <c r="J74" s="141">
        <v>14029500</v>
      </c>
      <c r="K74" s="76"/>
      <c r="L74" s="76"/>
      <c r="M74" s="76"/>
      <c r="N74" s="76"/>
      <c r="O74" s="142"/>
      <c r="P74" s="141">
        <f t="shared" si="60"/>
        <v>13495600</v>
      </c>
      <c r="Q74" s="141">
        <v>13495600</v>
      </c>
      <c r="R74" s="76"/>
      <c r="S74" s="76"/>
      <c r="T74" s="76"/>
      <c r="U74" s="76"/>
      <c r="V74" s="142"/>
    </row>
    <row r="75" spans="2:24" ht="37.5">
      <c r="B75" s="121"/>
      <c r="C75" s="39" t="s">
        <v>103</v>
      </c>
      <c r="D75" s="138" t="s">
        <v>327</v>
      </c>
      <c r="E75" s="143" t="s">
        <v>17</v>
      </c>
      <c r="F75" s="143" t="s">
        <v>33</v>
      </c>
      <c r="G75" s="81">
        <v>5220000590</v>
      </c>
      <c r="H75" s="82" t="s">
        <v>104</v>
      </c>
      <c r="I75" s="141">
        <f t="shared" si="58"/>
        <v>11315700</v>
      </c>
      <c r="J75" s="141">
        <v>11315700</v>
      </c>
      <c r="K75" s="76"/>
      <c r="L75" s="76"/>
      <c r="M75" s="76"/>
      <c r="N75" s="76"/>
      <c r="O75" s="142"/>
      <c r="P75" s="141">
        <f t="shared" si="60"/>
        <v>10594400</v>
      </c>
      <c r="Q75" s="141">
        <v>10594400</v>
      </c>
      <c r="R75" s="76"/>
      <c r="S75" s="76"/>
      <c r="T75" s="76"/>
      <c r="U75" s="76"/>
      <c r="V75" s="142"/>
    </row>
    <row r="76" spans="2:24">
      <c r="B76" s="121"/>
      <c r="C76" s="39" t="s">
        <v>106</v>
      </c>
      <c r="D76" s="138" t="s">
        <v>327</v>
      </c>
      <c r="E76" s="143" t="s">
        <v>17</v>
      </c>
      <c r="F76" s="143" t="s">
        <v>33</v>
      </c>
      <c r="G76" s="81">
        <v>5220000590</v>
      </c>
      <c r="H76" s="82" t="s">
        <v>107</v>
      </c>
      <c r="I76" s="141">
        <f t="shared" si="58"/>
        <v>125500</v>
      </c>
      <c r="J76" s="141">
        <v>125500</v>
      </c>
      <c r="K76" s="76"/>
      <c r="L76" s="76"/>
      <c r="M76" s="76"/>
      <c r="N76" s="76"/>
      <c r="O76" s="142"/>
      <c r="P76" s="141">
        <f t="shared" si="60"/>
        <v>120800</v>
      </c>
      <c r="Q76" s="141">
        <v>120800</v>
      </c>
      <c r="R76" s="76"/>
      <c r="S76" s="76"/>
      <c r="T76" s="76"/>
      <c r="U76" s="76"/>
      <c r="V76" s="142"/>
    </row>
    <row r="77" spans="2:24">
      <c r="B77" s="121"/>
      <c r="C77" s="39" t="s">
        <v>132</v>
      </c>
      <c r="D77" s="138" t="s">
        <v>327</v>
      </c>
      <c r="E77" s="143" t="s">
        <v>17</v>
      </c>
      <c r="F77" s="143" t="s">
        <v>33</v>
      </c>
      <c r="G77" s="81">
        <v>5230000000</v>
      </c>
      <c r="H77" s="82"/>
      <c r="I77" s="141">
        <f t="shared" si="58"/>
        <v>5876800</v>
      </c>
      <c r="J77" s="141">
        <f t="shared" ref="J77:O77" si="64">J78</f>
        <v>5876800</v>
      </c>
      <c r="K77" s="76">
        <f t="shared" si="64"/>
        <v>0</v>
      </c>
      <c r="L77" s="76">
        <f t="shared" si="64"/>
        <v>0</v>
      </c>
      <c r="M77" s="76">
        <f t="shared" si="64"/>
        <v>0</v>
      </c>
      <c r="N77" s="76">
        <f t="shared" si="64"/>
        <v>0</v>
      </c>
      <c r="O77" s="142">
        <f t="shared" si="64"/>
        <v>0</v>
      </c>
      <c r="P77" s="141">
        <f t="shared" si="60"/>
        <v>5653100</v>
      </c>
      <c r="Q77" s="76">
        <f t="shared" ref="Q77:V77" si="65">Q78</f>
        <v>5653100</v>
      </c>
      <c r="R77" s="76">
        <f t="shared" si="65"/>
        <v>0</v>
      </c>
      <c r="S77" s="76">
        <f t="shared" si="65"/>
        <v>0</v>
      </c>
      <c r="T77" s="76">
        <f t="shared" si="65"/>
        <v>0</v>
      </c>
      <c r="U77" s="76">
        <f t="shared" si="65"/>
        <v>0</v>
      </c>
      <c r="V77" s="142">
        <f t="shared" si="65"/>
        <v>0</v>
      </c>
    </row>
    <row r="78" spans="2:24" ht="37.5">
      <c r="B78" s="121"/>
      <c r="C78" s="39" t="s">
        <v>130</v>
      </c>
      <c r="D78" s="138" t="s">
        <v>327</v>
      </c>
      <c r="E78" s="143" t="s">
        <v>17</v>
      </c>
      <c r="F78" s="143" t="s">
        <v>33</v>
      </c>
      <c r="G78" s="81">
        <v>5230000590</v>
      </c>
      <c r="H78" s="82"/>
      <c r="I78" s="141">
        <f t="shared" si="58"/>
        <v>5876800</v>
      </c>
      <c r="J78" s="141">
        <f t="shared" ref="J78:O78" si="66">J79+J80+J81</f>
        <v>5876800</v>
      </c>
      <c r="K78" s="76">
        <f t="shared" si="66"/>
        <v>0</v>
      </c>
      <c r="L78" s="76">
        <f t="shared" si="66"/>
        <v>0</v>
      </c>
      <c r="M78" s="76">
        <f t="shared" si="66"/>
        <v>0</v>
      </c>
      <c r="N78" s="76">
        <f t="shared" si="66"/>
        <v>0</v>
      </c>
      <c r="O78" s="142">
        <f t="shared" si="66"/>
        <v>0</v>
      </c>
      <c r="P78" s="141">
        <f t="shared" si="60"/>
        <v>5653100</v>
      </c>
      <c r="Q78" s="76">
        <f t="shared" ref="Q78:V78" si="67">Q79+Q80+Q81</f>
        <v>5653100</v>
      </c>
      <c r="R78" s="76">
        <f t="shared" si="67"/>
        <v>0</v>
      </c>
      <c r="S78" s="76">
        <f t="shared" si="67"/>
        <v>0</v>
      </c>
      <c r="T78" s="76">
        <f t="shared" si="67"/>
        <v>0</v>
      </c>
      <c r="U78" s="76">
        <f t="shared" si="67"/>
        <v>0</v>
      </c>
      <c r="V78" s="142">
        <f t="shared" si="67"/>
        <v>0</v>
      </c>
    </row>
    <row r="79" spans="2:24" ht="75">
      <c r="B79" s="121"/>
      <c r="C79" s="39" t="s">
        <v>100</v>
      </c>
      <c r="D79" s="138" t="s">
        <v>327</v>
      </c>
      <c r="E79" s="143" t="s">
        <v>17</v>
      </c>
      <c r="F79" s="143" t="s">
        <v>33</v>
      </c>
      <c r="G79" s="81">
        <v>5230000590</v>
      </c>
      <c r="H79" s="82" t="s">
        <v>101</v>
      </c>
      <c r="I79" s="141">
        <f t="shared" si="58"/>
        <v>5311900</v>
      </c>
      <c r="J79" s="141">
        <v>5311900</v>
      </c>
      <c r="K79" s="76"/>
      <c r="L79" s="76"/>
      <c r="M79" s="76"/>
      <c r="N79" s="76"/>
      <c r="O79" s="142"/>
      <c r="P79" s="141">
        <f t="shared" si="60"/>
        <v>5109600</v>
      </c>
      <c r="Q79" s="141">
        <v>5109600</v>
      </c>
      <c r="R79" s="76"/>
      <c r="S79" s="76"/>
      <c r="T79" s="76"/>
      <c r="U79" s="76"/>
      <c r="V79" s="142"/>
    </row>
    <row r="80" spans="2:24" ht="37.5">
      <c r="B80" s="121"/>
      <c r="C80" s="39" t="s">
        <v>103</v>
      </c>
      <c r="D80" s="138" t="s">
        <v>327</v>
      </c>
      <c r="E80" s="143" t="s">
        <v>17</v>
      </c>
      <c r="F80" s="143" t="s">
        <v>33</v>
      </c>
      <c r="G80" s="81">
        <v>5230000590</v>
      </c>
      <c r="H80" s="82" t="s">
        <v>104</v>
      </c>
      <c r="I80" s="141">
        <f t="shared" si="58"/>
        <v>370900</v>
      </c>
      <c r="J80" s="141">
        <v>370900</v>
      </c>
      <c r="K80" s="76"/>
      <c r="L80" s="76"/>
      <c r="M80" s="76"/>
      <c r="N80" s="76"/>
      <c r="O80" s="142"/>
      <c r="P80" s="141">
        <f t="shared" si="60"/>
        <v>356900</v>
      </c>
      <c r="Q80" s="141">
        <v>356900</v>
      </c>
      <c r="R80" s="76"/>
      <c r="S80" s="76"/>
      <c r="T80" s="76"/>
      <c r="U80" s="76"/>
      <c r="V80" s="142"/>
    </row>
    <row r="81" spans="2:22">
      <c r="B81" s="121"/>
      <c r="C81" s="39" t="s">
        <v>106</v>
      </c>
      <c r="D81" s="138" t="s">
        <v>327</v>
      </c>
      <c r="E81" s="143" t="s">
        <v>17</v>
      </c>
      <c r="F81" s="143" t="s">
        <v>33</v>
      </c>
      <c r="G81" s="81">
        <v>5230000590</v>
      </c>
      <c r="H81" s="82" t="s">
        <v>107</v>
      </c>
      <c r="I81" s="141">
        <f t="shared" si="58"/>
        <v>194000</v>
      </c>
      <c r="J81" s="141">
        <v>194000</v>
      </c>
      <c r="K81" s="76"/>
      <c r="L81" s="76"/>
      <c r="M81" s="76"/>
      <c r="N81" s="76"/>
      <c r="O81" s="142"/>
      <c r="P81" s="141">
        <f t="shared" si="60"/>
        <v>186600</v>
      </c>
      <c r="Q81" s="141">
        <v>186600</v>
      </c>
      <c r="R81" s="76"/>
      <c r="S81" s="76"/>
      <c r="T81" s="76"/>
      <c r="U81" s="76"/>
      <c r="V81" s="142"/>
    </row>
    <row r="82" spans="2:22">
      <c r="B82" s="121"/>
      <c r="C82" s="39" t="s">
        <v>135</v>
      </c>
      <c r="D82" s="138" t="s">
        <v>327</v>
      </c>
      <c r="E82" s="143" t="s">
        <v>17</v>
      </c>
      <c r="F82" s="143" t="s">
        <v>33</v>
      </c>
      <c r="G82" s="81">
        <v>5260000000</v>
      </c>
      <c r="H82" s="82"/>
      <c r="I82" s="141">
        <f t="shared" si="58"/>
        <v>14633700</v>
      </c>
      <c r="J82" s="141">
        <f t="shared" ref="J82:O82" si="68">+J83</f>
        <v>14633700</v>
      </c>
      <c r="K82" s="76">
        <f t="shared" si="68"/>
        <v>0</v>
      </c>
      <c r="L82" s="76">
        <f t="shared" si="68"/>
        <v>0</v>
      </c>
      <c r="M82" s="76">
        <f t="shared" si="68"/>
        <v>0</v>
      </c>
      <c r="N82" s="76">
        <f t="shared" si="68"/>
        <v>0</v>
      </c>
      <c r="O82" s="142">
        <f t="shared" si="68"/>
        <v>0</v>
      </c>
      <c r="P82" s="141">
        <f t="shared" si="60"/>
        <v>14076600</v>
      </c>
      <c r="Q82" s="141">
        <f>Q83</f>
        <v>14076600</v>
      </c>
      <c r="R82" s="76">
        <f>+R83</f>
        <v>0</v>
      </c>
      <c r="S82" s="76">
        <f>+S83</f>
        <v>0</v>
      </c>
      <c r="T82" s="76">
        <f>+T83</f>
        <v>0</v>
      </c>
      <c r="U82" s="76">
        <f>+U83</f>
        <v>0</v>
      </c>
      <c r="V82" s="142">
        <f>+V83</f>
        <v>0</v>
      </c>
    </row>
    <row r="83" spans="2:22" ht="37.5">
      <c r="B83" s="121"/>
      <c r="C83" s="39" t="s">
        <v>130</v>
      </c>
      <c r="D83" s="138" t="s">
        <v>327</v>
      </c>
      <c r="E83" s="143" t="s">
        <v>17</v>
      </c>
      <c r="F83" s="143" t="s">
        <v>33</v>
      </c>
      <c r="G83" s="81">
        <v>5260000590</v>
      </c>
      <c r="H83" s="82"/>
      <c r="I83" s="141">
        <f t="shared" si="58"/>
        <v>14633700</v>
      </c>
      <c r="J83" s="141">
        <f t="shared" ref="J83:O83" si="69">J84+J85+J86</f>
        <v>14633700</v>
      </c>
      <c r="K83" s="76">
        <f t="shared" si="69"/>
        <v>0</v>
      </c>
      <c r="L83" s="76">
        <f t="shared" si="69"/>
        <v>0</v>
      </c>
      <c r="M83" s="76">
        <f t="shared" si="69"/>
        <v>0</v>
      </c>
      <c r="N83" s="76">
        <f t="shared" si="69"/>
        <v>0</v>
      </c>
      <c r="O83" s="142">
        <f t="shared" si="69"/>
        <v>0</v>
      </c>
      <c r="P83" s="141">
        <f t="shared" si="60"/>
        <v>14076600</v>
      </c>
      <c r="Q83" s="141">
        <f t="shared" ref="Q83:V83" si="70">Q84+Q85+Q86</f>
        <v>14076600</v>
      </c>
      <c r="R83" s="76">
        <f t="shared" si="70"/>
        <v>0</v>
      </c>
      <c r="S83" s="76">
        <f t="shared" si="70"/>
        <v>0</v>
      </c>
      <c r="T83" s="76">
        <f t="shared" si="70"/>
        <v>0</v>
      </c>
      <c r="U83" s="76">
        <f t="shared" si="70"/>
        <v>0</v>
      </c>
      <c r="V83" s="142">
        <f t="shared" si="70"/>
        <v>0</v>
      </c>
    </row>
    <row r="84" spans="2:22" ht="75">
      <c r="B84" s="121"/>
      <c r="C84" s="39" t="s">
        <v>100</v>
      </c>
      <c r="D84" s="138" t="s">
        <v>327</v>
      </c>
      <c r="E84" s="143" t="s">
        <v>17</v>
      </c>
      <c r="F84" s="143" t="s">
        <v>33</v>
      </c>
      <c r="G84" s="81">
        <v>5260000590</v>
      </c>
      <c r="H84" s="82" t="s">
        <v>101</v>
      </c>
      <c r="I84" s="141">
        <f t="shared" si="58"/>
        <v>12609300</v>
      </c>
      <c r="J84" s="141">
        <v>12609300</v>
      </c>
      <c r="K84" s="76"/>
      <c r="L84" s="76"/>
      <c r="M84" s="76"/>
      <c r="N84" s="76"/>
      <c r="O84" s="142"/>
      <c r="P84" s="141">
        <f t="shared" si="60"/>
        <v>12129200</v>
      </c>
      <c r="Q84" s="141">
        <v>12129200</v>
      </c>
      <c r="R84" s="76"/>
      <c r="S84" s="76"/>
      <c r="T84" s="76"/>
      <c r="U84" s="76"/>
      <c r="V84" s="142"/>
    </row>
    <row r="85" spans="2:22" ht="37.5">
      <c r="B85" s="121"/>
      <c r="C85" s="39" t="s">
        <v>103</v>
      </c>
      <c r="D85" s="138" t="s">
        <v>327</v>
      </c>
      <c r="E85" s="143" t="s">
        <v>17</v>
      </c>
      <c r="F85" s="143" t="s">
        <v>33</v>
      </c>
      <c r="G85" s="81">
        <v>5260000590</v>
      </c>
      <c r="H85" s="82" t="s">
        <v>104</v>
      </c>
      <c r="I85" s="141">
        <f t="shared" si="58"/>
        <v>1580400</v>
      </c>
      <c r="J85" s="141">
        <v>1580400</v>
      </c>
      <c r="K85" s="76"/>
      <c r="L85" s="76"/>
      <c r="M85" s="76"/>
      <c r="N85" s="76"/>
      <c r="O85" s="142"/>
      <c r="P85" s="141">
        <f t="shared" si="60"/>
        <v>1520300</v>
      </c>
      <c r="Q85" s="141">
        <v>1520300</v>
      </c>
      <c r="R85" s="76"/>
      <c r="S85" s="76"/>
      <c r="T85" s="76"/>
      <c r="U85" s="76"/>
      <c r="V85" s="142"/>
    </row>
    <row r="86" spans="2:22">
      <c r="B86" s="121"/>
      <c r="C86" s="39" t="s">
        <v>106</v>
      </c>
      <c r="D86" s="138" t="s">
        <v>327</v>
      </c>
      <c r="E86" s="143" t="s">
        <v>17</v>
      </c>
      <c r="F86" s="143" t="s">
        <v>33</v>
      </c>
      <c r="G86" s="81">
        <v>5260000590</v>
      </c>
      <c r="H86" s="82" t="s">
        <v>107</v>
      </c>
      <c r="I86" s="141">
        <f t="shared" si="58"/>
        <v>444000</v>
      </c>
      <c r="J86" s="141">
        <v>444000</v>
      </c>
      <c r="K86" s="76"/>
      <c r="L86" s="76"/>
      <c r="M86" s="76"/>
      <c r="N86" s="76"/>
      <c r="O86" s="142"/>
      <c r="P86" s="141">
        <f t="shared" si="60"/>
        <v>427100</v>
      </c>
      <c r="Q86" s="141">
        <v>427100</v>
      </c>
      <c r="R86" s="76"/>
      <c r="S86" s="76"/>
      <c r="T86" s="76"/>
      <c r="U86" s="76"/>
      <c r="V86" s="142"/>
    </row>
    <row r="87" spans="2:22" ht="37.5">
      <c r="B87" s="121"/>
      <c r="C87" s="39" t="s">
        <v>226</v>
      </c>
      <c r="D87" s="138" t="s">
        <v>327</v>
      </c>
      <c r="E87" s="143" t="s">
        <v>17</v>
      </c>
      <c r="F87" s="143" t="s">
        <v>33</v>
      </c>
      <c r="G87" s="81">
        <v>6300000000</v>
      </c>
      <c r="H87" s="82"/>
      <c r="I87" s="141">
        <f t="shared" si="58"/>
        <v>2050000</v>
      </c>
      <c r="J87" s="141">
        <f t="shared" ref="J87:O89" si="71">J88</f>
        <v>2050000</v>
      </c>
      <c r="K87" s="76">
        <f t="shared" si="71"/>
        <v>0</v>
      </c>
      <c r="L87" s="76">
        <f t="shared" si="71"/>
        <v>0</v>
      </c>
      <c r="M87" s="76">
        <f t="shared" si="71"/>
        <v>0</v>
      </c>
      <c r="N87" s="76">
        <f t="shared" si="71"/>
        <v>0</v>
      </c>
      <c r="O87" s="142">
        <f t="shared" si="71"/>
        <v>0</v>
      </c>
      <c r="P87" s="141">
        <f t="shared" si="60"/>
        <v>2050000</v>
      </c>
      <c r="Q87" s="141">
        <f t="shared" ref="Q87:V89" si="72">Q88</f>
        <v>2050000</v>
      </c>
      <c r="R87" s="76">
        <f t="shared" si="72"/>
        <v>0</v>
      </c>
      <c r="S87" s="76">
        <f t="shared" si="72"/>
        <v>0</v>
      </c>
      <c r="T87" s="76">
        <f t="shared" si="72"/>
        <v>0</v>
      </c>
      <c r="U87" s="76">
        <f t="shared" si="72"/>
        <v>0</v>
      </c>
      <c r="V87" s="142">
        <f t="shared" si="72"/>
        <v>0</v>
      </c>
    </row>
    <row r="88" spans="2:22" ht="56.25">
      <c r="B88" s="121"/>
      <c r="C88" s="39" t="s">
        <v>227</v>
      </c>
      <c r="D88" s="138" t="s">
        <v>327</v>
      </c>
      <c r="E88" s="143" t="s">
        <v>17</v>
      </c>
      <c r="F88" s="143" t="s">
        <v>33</v>
      </c>
      <c r="G88" s="81">
        <v>6310000000</v>
      </c>
      <c r="H88" s="82"/>
      <c r="I88" s="141">
        <f t="shared" si="58"/>
        <v>2050000</v>
      </c>
      <c r="J88" s="141">
        <f t="shared" si="71"/>
        <v>2050000</v>
      </c>
      <c r="K88" s="76">
        <f t="shared" si="71"/>
        <v>0</v>
      </c>
      <c r="L88" s="76">
        <f t="shared" si="71"/>
        <v>0</v>
      </c>
      <c r="M88" s="76">
        <f t="shared" si="71"/>
        <v>0</v>
      </c>
      <c r="N88" s="76">
        <f t="shared" si="71"/>
        <v>0</v>
      </c>
      <c r="O88" s="142">
        <f t="shared" si="71"/>
        <v>0</v>
      </c>
      <c r="P88" s="141">
        <f t="shared" si="60"/>
        <v>2050000</v>
      </c>
      <c r="Q88" s="141">
        <f t="shared" si="72"/>
        <v>2050000</v>
      </c>
      <c r="R88" s="76">
        <f t="shared" si="72"/>
        <v>0</v>
      </c>
      <c r="S88" s="76">
        <f t="shared" si="72"/>
        <v>0</v>
      </c>
      <c r="T88" s="76">
        <f t="shared" si="72"/>
        <v>0</v>
      </c>
      <c r="U88" s="76">
        <f t="shared" si="72"/>
        <v>0</v>
      </c>
      <c r="V88" s="142">
        <f t="shared" si="72"/>
        <v>0</v>
      </c>
    </row>
    <row r="89" spans="2:22" ht="37.5">
      <c r="B89" s="121"/>
      <c r="C89" s="39" t="s">
        <v>228</v>
      </c>
      <c r="D89" s="138" t="s">
        <v>327</v>
      </c>
      <c r="E89" s="143" t="s">
        <v>17</v>
      </c>
      <c r="F89" s="143" t="s">
        <v>33</v>
      </c>
      <c r="G89" s="81">
        <v>6310010050</v>
      </c>
      <c r="H89" s="82"/>
      <c r="I89" s="141">
        <f t="shared" si="58"/>
        <v>2050000</v>
      </c>
      <c r="J89" s="141">
        <f t="shared" si="71"/>
        <v>2050000</v>
      </c>
      <c r="K89" s="76">
        <f t="shared" si="71"/>
        <v>0</v>
      </c>
      <c r="L89" s="76">
        <f t="shared" si="71"/>
        <v>0</v>
      </c>
      <c r="M89" s="76">
        <f t="shared" si="71"/>
        <v>0</v>
      </c>
      <c r="N89" s="76">
        <f t="shared" si="71"/>
        <v>0</v>
      </c>
      <c r="O89" s="142">
        <f t="shared" si="71"/>
        <v>0</v>
      </c>
      <c r="P89" s="141">
        <f t="shared" si="60"/>
        <v>2050000</v>
      </c>
      <c r="Q89" s="141">
        <f t="shared" si="72"/>
        <v>2050000</v>
      </c>
      <c r="R89" s="76">
        <f t="shared" si="72"/>
        <v>0</v>
      </c>
      <c r="S89" s="76">
        <f t="shared" si="72"/>
        <v>0</v>
      </c>
      <c r="T89" s="76">
        <f t="shared" si="72"/>
        <v>0</v>
      </c>
      <c r="U89" s="76">
        <f t="shared" si="72"/>
        <v>0</v>
      </c>
      <c r="V89" s="142">
        <f t="shared" si="72"/>
        <v>0</v>
      </c>
    </row>
    <row r="90" spans="2:22" ht="37.5">
      <c r="B90" s="121"/>
      <c r="C90" s="39" t="s">
        <v>165</v>
      </c>
      <c r="D90" s="138" t="s">
        <v>327</v>
      </c>
      <c r="E90" s="143" t="s">
        <v>17</v>
      </c>
      <c r="F90" s="143" t="s">
        <v>33</v>
      </c>
      <c r="G90" s="81">
        <v>6310010050</v>
      </c>
      <c r="H90" s="82" t="s">
        <v>195</v>
      </c>
      <c r="I90" s="141">
        <f t="shared" si="58"/>
        <v>2050000</v>
      </c>
      <c r="J90" s="141">
        <v>2050000</v>
      </c>
      <c r="K90" s="76"/>
      <c r="L90" s="76"/>
      <c r="M90" s="76"/>
      <c r="N90" s="76"/>
      <c r="O90" s="142"/>
      <c r="P90" s="141">
        <f t="shared" si="60"/>
        <v>2050000</v>
      </c>
      <c r="Q90" s="141">
        <v>2050000</v>
      </c>
      <c r="R90" s="76"/>
      <c r="S90" s="76"/>
      <c r="T90" s="76"/>
      <c r="U90" s="76"/>
      <c r="V90" s="142"/>
    </row>
    <row r="91" spans="2:22" ht="37.5">
      <c r="B91" s="121"/>
      <c r="C91" s="39" t="s">
        <v>295</v>
      </c>
      <c r="D91" s="138" t="s">
        <v>327</v>
      </c>
      <c r="E91" s="143" t="s">
        <v>17</v>
      </c>
      <c r="F91" s="143" t="s">
        <v>33</v>
      </c>
      <c r="G91" s="81">
        <v>9900000000</v>
      </c>
      <c r="H91" s="82"/>
      <c r="I91" s="141">
        <f t="shared" si="58"/>
        <v>12296400</v>
      </c>
      <c r="J91" s="141">
        <f t="shared" ref="J91:O91" si="73">J94+J92+J96</f>
        <v>12296400</v>
      </c>
      <c r="K91" s="76">
        <f t="shared" si="73"/>
        <v>0</v>
      </c>
      <c r="L91" s="76">
        <f t="shared" si="73"/>
        <v>0</v>
      </c>
      <c r="M91" s="76">
        <f t="shared" si="73"/>
        <v>0</v>
      </c>
      <c r="N91" s="76">
        <f t="shared" si="73"/>
        <v>0</v>
      </c>
      <c r="O91" s="142">
        <f t="shared" si="73"/>
        <v>0</v>
      </c>
      <c r="P91" s="141">
        <f t="shared" si="60"/>
        <v>12209000</v>
      </c>
      <c r="Q91" s="141">
        <f t="shared" ref="Q91:V91" si="74">Q94+Q92+Q96</f>
        <v>12209000</v>
      </c>
      <c r="R91" s="76">
        <f t="shared" si="74"/>
        <v>0</v>
      </c>
      <c r="S91" s="76">
        <f t="shared" si="74"/>
        <v>0</v>
      </c>
      <c r="T91" s="76">
        <f t="shared" si="74"/>
        <v>0</v>
      </c>
      <c r="U91" s="76">
        <f t="shared" si="74"/>
        <v>0</v>
      </c>
      <c r="V91" s="142">
        <f t="shared" si="74"/>
        <v>0</v>
      </c>
    </row>
    <row r="92" spans="2:22" ht="37.5">
      <c r="B92" s="121"/>
      <c r="C92" s="39" t="s">
        <v>297</v>
      </c>
      <c r="D92" s="138" t="s">
        <v>327</v>
      </c>
      <c r="E92" s="143" t="s">
        <v>17</v>
      </c>
      <c r="F92" s="143" t="s">
        <v>33</v>
      </c>
      <c r="G92" s="81">
        <v>9900010150</v>
      </c>
      <c r="H92" s="82"/>
      <c r="I92" s="141">
        <f t="shared" si="58"/>
        <v>10000000</v>
      </c>
      <c r="J92" s="141">
        <f t="shared" ref="J92:O92" si="75">J93</f>
        <v>10000000</v>
      </c>
      <c r="K92" s="76">
        <f t="shared" si="75"/>
        <v>0</v>
      </c>
      <c r="L92" s="76">
        <f t="shared" si="75"/>
        <v>0</v>
      </c>
      <c r="M92" s="76">
        <f t="shared" si="75"/>
        <v>0</v>
      </c>
      <c r="N92" s="76">
        <f t="shared" si="75"/>
        <v>0</v>
      </c>
      <c r="O92" s="142">
        <f t="shared" si="75"/>
        <v>0</v>
      </c>
      <c r="P92" s="141">
        <f t="shared" si="60"/>
        <v>10000000</v>
      </c>
      <c r="Q92" s="141">
        <f t="shared" ref="Q92:V92" si="76">Q93</f>
        <v>10000000</v>
      </c>
      <c r="R92" s="76">
        <f t="shared" si="76"/>
        <v>0</v>
      </c>
      <c r="S92" s="76">
        <f t="shared" si="76"/>
        <v>0</v>
      </c>
      <c r="T92" s="76">
        <f t="shared" si="76"/>
        <v>0</v>
      </c>
      <c r="U92" s="76">
        <f t="shared" si="76"/>
        <v>0</v>
      </c>
      <c r="V92" s="142">
        <f t="shared" si="76"/>
        <v>0</v>
      </c>
    </row>
    <row r="93" spans="2:22" ht="37.5">
      <c r="B93" s="121"/>
      <c r="C93" s="39" t="s">
        <v>103</v>
      </c>
      <c r="D93" s="138" t="s">
        <v>327</v>
      </c>
      <c r="E93" s="143" t="s">
        <v>17</v>
      </c>
      <c r="F93" s="143" t="s">
        <v>33</v>
      </c>
      <c r="G93" s="81">
        <v>9900010150</v>
      </c>
      <c r="H93" s="82" t="s">
        <v>104</v>
      </c>
      <c r="I93" s="141">
        <f t="shared" si="58"/>
        <v>10000000</v>
      </c>
      <c r="J93" s="141">
        <v>10000000</v>
      </c>
      <c r="K93" s="76"/>
      <c r="L93" s="76"/>
      <c r="M93" s="76"/>
      <c r="N93" s="76"/>
      <c r="O93" s="142"/>
      <c r="P93" s="141">
        <f t="shared" si="60"/>
        <v>10000000</v>
      </c>
      <c r="Q93" s="141">
        <v>10000000</v>
      </c>
      <c r="R93" s="76"/>
      <c r="S93" s="76"/>
      <c r="T93" s="76"/>
      <c r="U93" s="76"/>
      <c r="V93" s="142"/>
    </row>
    <row r="94" spans="2:22">
      <c r="B94" s="121"/>
      <c r="C94" s="39" t="s">
        <v>299</v>
      </c>
      <c r="D94" s="138" t="s">
        <v>327</v>
      </c>
      <c r="E94" s="143" t="s">
        <v>17</v>
      </c>
      <c r="F94" s="143" t="s">
        <v>33</v>
      </c>
      <c r="G94" s="81">
        <v>9900010910</v>
      </c>
      <c r="H94" s="82"/>
      <c r="I94" s="141">
        <f t="shared" si="58"/>
        <v>765500</v>
      </c>
      <c r="J94" s="141">
        <f t="shared" ref="J94:O94" si="77">J95</f>
        <v>765500</v>
      </c>
      <c r="K94" s="76">
        <f t="shared" si="77"/>
        <v>0</v>
      </c>
      <c r="L94" s="76">
        <f t="shared" si="77"/>
        <v>0</v>
      </c>
      <c r="M94" s="76">
        <f t="shared" si="77"/>
        <v>0</v>
      </c>
      <c r="N94" s="76">
        <f t="shared" si="77"/>
        <v>0</v>
      </c>
      <c r="O94" s="142">
        <f t="shared" si="77"/>
        <v>0</v>
      </c>
      <c r="P94" s="141">
        <f t="shared" si="60"/>
        <v>736300</v>
      </c>
      <c r="Q94" s="141">
        <f t="shared" ref="Q94:V94" si="78">Q95</f>
        <v>736300</v>
      </c>
      <c r="R94" s="76">
        <f t="shared" si="78"/>
        <v>0</v>
      </c>
      <c r="S94" s="76">
        <f t="shared" si="78"/>
        <v>0</v>
      </c>
      <c r="T94" s="76">
        <f t="shared" si="78"/>
        <v>0</v>
      </c>
      <c r="U94" s="76">
        <f t="shared" si="78"/>
        <v>0</v>
      </c>
      <c r="V94" s="142">
        <f t="shared" si="78"/>
        <v>0</v>
      </c>
    </row>
    <row r="95" spans="2:22">
      <c r="B95" s="121"/>
      <c r="C95" s="39" t="s">
        <v>106</v>
      </c>
      <c r="D95" s="138" t="s">
        <v>327</v>
      </c>
      <c r="E95" s="143" t="s">
        <v>17</v>
      </c>
      <c r="F95" s="143" t="s">
        <v>33</v>
      </c>
      <c r="G95" s="81">
        <v>9900010910</v>
      </c>
      <c r="H95" s="82" t="s">
        <v>107</v>
      </c>
      <c r="I95" s="141">
        <f t="shared" si="58"/>
        <v>765500</v>
      </c>
      <c r="J95" s="141">
        <v>765500</v>
      </c>
      <c r="K95" s="76"/>
      <c r="L95" s="76"/>
      <c r="M95" s="76"/>
      <c r="N95" s="76"/>
      <c r="O95" s="142"/>
      <c r="P95" s="141">
        <f t="shared" si="60"/>
        <v>736300</v>
      </c>
      <c r="Q95" s="141">
        <v>736300</v>
      </c>
      <c r="R95" s="76"/>
      <c r="S95" s="76"/>
      <c r="T95" s="76"/>
      <c r="U95" s="76"/>
      <c r="V95" s="142"/>
    </row>
    <row r="96" spans="2:22" ht="37.5">
      <c r="B96" s="121"/>
      <c r="C96" s="39" t="s">
        <v>307</v>
      </c>
      <c r="D96" s="138" t="s">
        <v>327</v>
      </c>
      <c r="E96" s="143" t="s">
        <v>17</v>
      </c>
      <c r="F96" s="143" t="s">
        <v>33</v>
      </c>
      <c r="G96" s="81">
        <v>9960000000</v>
      </c>
      <c r="H96" s="82"/>
      <c r="I96" s="141">
        <f t="shared" si="58"/>
        <v>1530900</v>
      </c>
      <c r="J96" s="141">
        <f t="shared" ref="J96:O97" si="79">J97</f>
        <v>1530900</v>
      </c>
      <c r="K96" s="76">
        <f t="shared" si="79"/>
        <v>0</v>
      </c>
      <c r="L96" s="76">
        <f t="shared" si="79"/>
        <v>0</v>
      </c>
      <c r="M96" s="76">
        <f t="shared" si="79"/>
        <v>0</v>
      </c>
      <c r="N96" s="76">
        <f t="shared" si="79"/>
        <v>0</v>
      </c>
      <c r="O96" s="142">
        <f t="shared" si="79"/>
        <v>0</v>
      </c>
      <c r="P96" s="141">
        <f t="shared" si="60"/>
        <v>1472700</v>
      </c>
      <c r="Q96" s="141">
        <f t="shared" ref="Q96:V97" si="80">Q97</f>
        <v>1472700</v>
      </c>
      <c r="R96" s="76">
        <f t="shared" si="80"/>
        <v>0</v>
      </c>
      <c r="S96" s="76">
        <f t="shared" si="80"/>
        <v>0</v>
      </c>
      <c r="T96" s="76">
        <f t="shared" si="80"/>
        <v>0</v>
      </c>
      <c r="U96" s="76">
        <f t="shared" si="80"/>
        <v>0</v>
      </c>
      <c r="V96" s="142">
        <f t="shared" si="80"/>
        <v>0</v>
      </c>
    </row>
    <row r="97" spans="2:22" ht="37.5">
      <c r="B97" s="121"/>
      <c r="C97" s="39" t="s">
        <v>308</v>
      </c>
      <c r="D97" s="138" t="s">
        <v>327</v>
      </c>
      <c r="E97" s="143" t="s">
        <v>17</v>
      </c>
      <c r="F97" s="143" t="s">
        <v>33</v>
      </c>
      <c r="G97" s="81">
        <v>9960010570</v>
      </c>
      <c r="H97" s="82"/>
      <c r="I97" s="141">
        <f t="shared" si="58"/>
        <v>1530900</v>
      </c>
      <c r="J97" s="141">
        <f t="shared" si="79"/>
        <v>1530900</v>
      </c>
      <c r="K97" s="76">
        <f t="shared" si="79"/>
        <v>0</v>
      </c>
      <c r="L97" s="76">
        <f t="shared" si="79"/>
        <v>0</v>
      </c>
      <c r="M97" s="76">
        <f t="shared" si="79"/>
        <v>0</v>
      </c>
      <c r="N97" s="76">
        <f t="shared" si="79"/>
        <v>0</v>
      </c>
      <c r="O97" s="142">
        <f t="shared" si="79"/>
        <v>0</v>
      </c>
      <c r="P97" s="141">
        <f t="shared" si="60"/>
        <v>1472700</v>
      </c>
      <c r="Q97" s="141">
        <f t="shared" si="80"/>
        <v>1472700</v>
      </c>
      <c r="R97" s="76">
        <f t="shared" si="80"/>
        <v>0</v>
      </c>
      <c r="S97" s="76">
        <f t="shared" si="80"/>
        <v>0</v>
      </c>
      <c r="T97" s="76">
        <f t="shared" si="80"/>
        <v>0</v>
      </c>
      <c r="U97" s="76">
        <f t="shared" si="80"/>
        <v>0</v>
      </c>
      <c r="V97" s="142">
        <f t="shared" si="80"/>
        <v>0</v>
      </c>
    </row>
    <row r="98" spans="2:22" ht="37.5">
      <c r="B98" s="121"/>
      <c r="C98" s="39" t="s">
        <v>103</v>
      </c>
      <c r="D98" s="138" t="s">
        <v>327</v>
      </c>
      <c r="E98" s="143" t="s">
        <v>17</v>
      </c>
      <c r="F98" s="143" t="s">
        <v>33</v>
      </c>
      <c r="G98" s="81">
        <v>9960010570</v>
      </c>
      <c r="H98" s="82" t="s">
        <v>104</v>
      </c>
      <c r="I98" s="141">
        <f t="shared" si="58"/>
        <v>1530900</v>
      </c>
      <c r="J98" s="141">
        <v>1530900</v>
      </c>
      <c r="K98" s="76"/>
      <c r="L98" s="76"/>
      <c r="M98" s="76"/>
      <c r="N98" s="76"/>
      <c r="O98" s="142"/>
      <c r="P98" s="141">
        <f t="shared" si="60"/>
        <v>1472700</v>
      </c>
      <c r="Q98" s="141">
        <v>1472700</v>
      </c>
      <c r="R98" s="76"/>
      <c r="S98" s="76"/>
      <c r="T98" s="76"/>
      <c r="U98" s="76"/>
      <c r="V98" s="142"/>
    </row>
    <row r="99" spans="2:22" ht="37.5">
      <c r="B99" s="121"/>
      <c r="C99" s="39" t="s">
        <v>36</v>
      </c>
      <c r="D99" s="138" t="s">
        <v>327</v>
      </c>
      <c r="E99" s="143" t="s">
        <v>21</v>
      </c>
      <c r="F99" s="143" t="s">
        <v>82</v>
      </c>
      <c r="G99" s="81"/>
      <c r="H99" s="82"/>
      <c r="I99" s="141">
        <f t="shared" si="58"/>
        <v>42296100</v>
      </c>
      <c r="J99" s="141">
        <f t="shared" ref="J99:O99" si="81">J100+J119+J114</f>
        <v>42296100</v>
      </c>
      <c r="K99" s="76">
        <f t="shared" si="81"/>
        <v>0</v>
      </c>
      <c r="L99" s="76">
        <f t="shared" si="81"/>
        <v>0</v>
      </c>
      <c r="M99" s="76">
        <f t="shared" si="81"/>
        <v>0</v>
      </c>
      <c r="N99" s="76">
        <f t="shared" si="81"/>
        <v>0</v>
      </c>
      <c r="O99" s="142">
        <f t="shared" si="81"/>
        <v>0</v>
      </c>
      <c r="P99" s="141">
        <f t="shared" si="60"/>
        <v>45744800</v>
      </c>
      <c r="Q99" s="141">
        <f t="shared" ref="Q99:V99" si="82">Q100+Q119+Q114</f>
        <v>45744800</v>
      </c>
      <c r="R99" s="76">
        <f t="shared" si="82"/>
        <v>0</v>
      </c>
      <c r="S99" s="76">
        <f t="shared" si="82"/>
        <v>0</v>
      </c>
      <c r="T99" s="76">
        <f t="shared" si="82"/>
        <v>0</v>
      </c>
      <c r="U99" s="76">
        <f t="shared" si="82"/>
        <v>0</v>
      </c>
      <c r="V99" s="142">
        <f t="shared" si="82"/>
        <v>0</v>
      </c>
    </row>
    <row r="100" spans="2:22">
      <c r="B100" s="121"/>
      <c r="C100" s="39" t="s">
        <v>37</v>
      </c>
      <c r="D100" s="138" t="s">
        <v>327</v>
      </c>
      <c r="E100" s="143" t="s">
        <v>21</v>
      </c>
      <c r="F100" s="143" t="s">
        <v>38</v>
      </c>
      <c r="G100" s="81"/>
      <c r="H100" s="82"/>
      <c r="I100" s="141">
        <f t="shared" si="58"/>
        <v>35524100</v>
      </c>
      <c r="J100" s="141">
        <f t="shared" ref="J100:O100" si="83">J101+J108</f>
        <v>35524100</v>
      </c>
      <c r="K100" s="76">
        <f t="shared" si="83"/>
        <v>0</v>
      </c>
      <c r="L100" s="76">
        <f t="shared" si="83"/>
        <v>0</v>
      </c>
      <c r="M100" s="76">
        <f t="shared" si="83"/>
        <v>0</v>
      </c>
      <c r="N100" s="76">
        <f t="shared" si="83"/>
        <v>0</v>
      </c>
      <c r="O100" s="142">
        <f t="shared" si="83"/>
        <v>0</v>
      </c>
      <c r="P100" s="141">
        <f t="shared" si="60"/>
        <v>34742800</v>
      </c>
      <c r="Q100" s="141">
        <f t="shared" ref="Q100:V100" si="84">Q101+Q108</f>
        <v>34742800</v>
      </c>
      <c r="R100" s="76">
        <f t="shared" si="84"/>
        <v>0</v>
      </c>
      <c r="S100" s="76">
        <f t="shared" si="84"/>
        <v>0</v>
      </c>
      <c r="T100" s="76">
        <f t="shared" si="84"/>
        <v>0</v>
      </c>
      <c r="U100" s="76">
        <f t="shared" si="84"/>
        <v>0</v>
      </c>
      <c r="V100" s="142">
        <f t="shared" si="84"/>
        <v>0</v>
      </c>
    </row>
    <row r="101" spans="2:22" ht="37.5">
      <c r="B101" s="121"/>
      <c r="C101" s="39" t="s">
        <v>128</v>
      </c>
      <c r="D101" s="138" t="s">
        <v>327</v>
      </c>
      <c r="E101" s="143" t="s">
        <v>21</v>
      </c>
      <c r="F101" s="143" t="s">
        <v>38</v>
      </c>
      <c r="G101" s="81">
        <v>5200000000</v>
      </c>
      <c r="H101" s="82"/>
      <c r="I101" s="141">
        <f t="shared" si="58"/>
        <v>32524100</v>
      </c>
      <c r="J101" s="141">
        <f t="shared" ref="J101:O102" si="85">J102</f>
        <v>32524100</v>
      </c>
      <c r="K101" s="76">
        <f t="shared" si="85"/>
        <v>0</v>
      </c>
      <c r="L101" s="76">
        <f t="shared" si="85"/>
        <v>0</v>
      </c>
      <c r="M101" s="76">
        <f t="shared" si="85"/>
        <v>0</v>
      </c>
      <c r="N101" s="76">
        <f t="shared" si="85"/>
        <v>0</v>
      </c>
      <c r="O101" s="142">
        <f t="shared" si="85"/>
        <v>0</v>
      </c>
      <c r="P101" s="141">
        <f t="shared" si="60"/>
        <v>31742800</v>
      </c>
      <c r="Q101" s="141">
        <f t="shared" ref="Q101:V102" si="86">Q102</f>
        <v>31742800</v>
      </c>
      <c r="R101" s="76">
        <f t="shared" si="86"/>
        <v>0</v>
      </c>
      <c r="S101" s="76">
        <f t="shared" si="86"/>
        <v>0</v>
      </c>
      <c r="T101" s="76">
        <f t="shared" si="86"/>
        <v>0</v>
      </c>
      <c r="U101" s="76">
        <f t="shared" si="86"/>
        <v>0</v>
      </c>
      <c r="V101" s="142">
        <f t="shared" si="86"/>
        <v>0</v>
      </c>
    </row>
    <row r="102" spans="2:22">
      <c r="B102" s="121"/>
      <c r="C102" s="90" t="s">
        <v>133</v>
      </c>
      <c r="D102" s="138" t="s">
        <v>327</v>
      </c>
      <c r="E102" s="143" t="s">
        <v>21</v>
      </c>
      <c r="F102" s="143" t="s">
        <v>38</v>
      </c>
      <c r="G102" s="81">
        <v>5240000000</v>
      </c>
      <c r="H102" s="82"/>
      <c r="I102" s="141">
        <f t="shared" si="58"/>
        <v>32524100</v>
      </c>
      <c r="J102" s="141">
        <f t="shared" si="85"/>
        <v>32524100</v>
      </c>
      <c r="K102" s="76">
        <f t="shared" si="85"/>
        <v>0</v>
      </c>
      <c r="L102" s="76">
        <f t="shared" si="85"/>
        <v>0</v>
      </c>
      <c r="M102" s="76">
        <f t="shared" si="85"/>
        <v>0</v>
      </c>
      <c r="N102" s="76">
        <f t="shared" si="85"/>
        <v>0</v>
      </c>
      <c r="O102" s="142">
        <f t="shared" si="85"/>
        <v>0</v>
      </c>
      <c r="P102" s="141">
        <f t="shared" si="60"/>
        <v>31742800</v>
      </c>
      <c r="Q102" s="141">
        <f t="shared" si="86"/>
        <v>31742800</v>
      </c>
      <c r="R102" s="76">
        <f t="shared" si="86"/>
        <v>0</v>
      </c>
      <c r="S102" s="76">
        <f t="shared" si="86"/>
        <v>0</v>
      </c>
      <c r="T102" s="76">
        <f t="shared" si="86"/>
        <v>0</v>
      </c>
      <c r="U102" s="76">
        <f t="shared" si="86"/>
        <v>0</v>
      </c>
      <c r="V102" s="142">
        <f t="shared" si="86"/>
        <v>0</v>
      </c>
    </row>
    <row r="103" spans="2:22" ht="37.5">
      <c r="B103" s="121"/>
      <c r="C103" s="90" t="s">
        <v>130</v>
      </c>
      <c r="D103" s="138" t="s">
        <v>327</v>
      </c>
      <c r="E103" s="143" t="s">
        <v>21</v>
      </c>
      <c r="F103" s="143" t="s">
        <v>38</v>
      </c>
      <c r="G103" s="81">
        <v>5240000590</v>
      </c>
      <c r="H103" s="82"/>
      <c r="I103" s="141">
        <f t="shared" si="58"/>
        <v>32524100</v>
      </c>
      <c r="J103" s="141">
        <f t="shared" ref="J103:O103" si="87">J104+J105+J107+J106</f>
        <v>32524100</v>
      </c>
      <c r="K103" s="76">
        <f t="shared" si="87"/>
        <v>0</v>
      </c>
      <c r="L103" s="76">
        <f t="shared" si="87"/>
        <v>0</v>
      </c>
      <c r="M103" s="76">
        <f t="shared" si="87"/>
        <v>0</v>
      </c>
      <c r="N103" s="76">
        <f t="shared" si="87"/>
        <v>0</v>
      </c>
      <c r="O103" s="142">
        <f t="shared" si="87"/>
        <v>0</v>
      </c>
      <c r="P103" s="141">
        <f t="shared" si="60"/>
        <v>31742800</v>
      </c>
      <c r="Q103" s="141">
        <f t="shared" ref="Q103:V103" si="88">Q104+Q105+Q107+Q106</f>
        <v>31742800</v>
      </c>
      <c r="R103" s="76">
        <f t="shared" si="88"/>
        <v>0</v>
      </c>
      <c r="S103" s="76">
        <f t="shared" si="88"/>
        <v>0</v>
      </c>
      <c r="T103" s="76">
        <f t="shared" si="88"/>
        <v>0</v>
      </c>
      <c r="U103" s="76">
        <f t="shared" si="88"/>
        <v>0</v>
      </c>
      <c r="V103" s="142">
        <f t="shared" si="88"/>
        <v>0</v>
      </c>
    </row>
    <row r="104" spans="2:22" ht="75">
      <c r="B104" s="121"/>
      <c r="C104" s="39" t="s">
        <v>100</v>
      </c>
      <c r="D104" s="138" t="s">
        <v>327</v>
      </c>
      <c r="E104" s="143" t="s">
        <v>21</v>
      </c>
      <c r="F104" s="143" t="s">
        <v>38</v>
      </c>
      <c r="G104" s="81">
        <v>5240000590</v>
      </c>
      <c r="H104" s="82" t="s">
        <v>101</v>
      </c>
      <c r="I104" s="141">
        <f t="shared" si="58"/>
        <v>18867600</v>
      </c>
      <c r="J104" s="141">
        <v>18867600</v>
      </c>
      <c r="K104" s="76"/>
      <c r="L104" s="76"/>
      <c r="M104" s="76"/>
      <c r="N104" s="76"/>
      <c r="O104" s="142"/>
      <c r="P104" s="141">
        <f t="shared" si="60"/>
        <v>18149200</v>
      </c>
      <c r="Q104" s="141">
        <v>18149200</v>
      </c>
      <c r="R104" s="76"/>
      <c r="S104" s="76"/>
      <c r="T104" s="76"/>
      <c r="U104" s="76"/>
      <c r="V104" s="142"/>
    </row>
    <row r="105" spans="2:22" ht="37.5">
      <c r="B105" s="121"/>
      <c r="C105" s="39" t="s">
        <v>103</v>
      </c>
      <c r="D105" s="138" t="s">
        <v>327</v>
      </c>
      <c r="E105" s="143" t="s">
        <v>21</v>
      </c>
      <c r="F105" s="143" t="s">
        <v>38</v>
      </c>
      <c r="G105" s="81">
        <v>5240000590</v>
      </c>
      <c r="H105" s="82" t="s">
        <v>104</v>
      </c>
      <c r="I105" s="141">
        <f t="shared" si="58"/>
        <v>1637400</v>
      </c>
      <c r="J105" s="141">
        <v>1637400</v>
      </c>
      <c r="K105" s="76"/>
      <c r="L105" s="76"/>
      <c r="M105" s="76"/>
      <c r="N105" s="76"/>
      <c r="O105" s="142"/>
      <c r="P105" s="141">
        <f t="shared" si="60"/>
        <v>1575200</v>
      </c>
      <c r="Q105" s="141">
        <v>1575200</v>
      </c>
      <c r="R105" s="76"/>
      <c r="S105" s="76"/>
      <c r="T105" s="76"/>
      <c r="U105" s="76"/>
      <c r="V105" s="142"/>
    </row>
    <row r="106" spans="2:22">
      <c r="B106" s="121"/>
      <c r="C106" s="39" t="s">
        <v>126</v>
      </c>
      <c r="D106" s="138" t="s">
        <v>327</v>
      </c>
      <c r="E106" s="143" t="s">
        <v>21</v>
      </c>
      <c r="F106" s="143" t="s">
        <v>38</v>
      </c>
      <c r="G106" s="81">
        <v>5240000590</v>
      </c>
      <c r="H106" s="82" t="s">
        <v>127</v>
      </c>
      <c r="I106" s="141">
        <f t="shared" si="58"/>
        <v>12000000</v>
      </c>
      <c r="J106" s="141">
        <v>12000000</v>
      </c>
      <c r="K106" s="76"/>
      <c r="L106" s="76"/>
      <c r="M106" s="76"/>
      <c r="N106" s="76"/>
      <c r="O106" s="142"/>
      <c r="P106" s="141">
        <f t="shared" si="60"/>
        <v>12000000</v>
      </c>
      <c r="Q106" s="141">
        <v>12000000</v>
      </c>
      <c r="R106" s="76"/>
      <c r="S106" s="76"/>
      <c r="T106" s="76"/>
      <c r="U106" s="76"/>
      <c r="V106" s="142"/>
    </row>
    <row r="107" spans="2:22">
      <c r="B107" s="121"/>
      <c r="C107" s="39" t="s">
        <v>106</v>
      </c>
      <c r="D107" s="138" t="s">
        <v>327</v>
      </c>
      <c r="E107" s="143" t="s">
        <v>21</v>
      </c>
      <c r="F107" s="143" t="s">
        <v>38</v>
      </c>
      <c r="G107" s="81">
        <v>5240000590</v>
      </c>
      <c r="H107" s="82" t="s">
        <v>107</v>
      </c>
      <c r="I107" s="141">
        <f t="shared" si="58"/>
        <v>19100</v>
      </c>
      <c r="J107" s="141">
        <v>19100</v>
      </c>
      <c r="K107" s="76"/>
      <c r="L107" s="76"/>
      <c r="M107" s="76"/>
      <c r="N107" s="76"/>
      <c r="O107" s="142"/>
      <c r="P107" s="141">
        <f t="shared" si="60"/>
        <v>18400</v>
      </c>
      <c r="Q107" s="141">
        <v>18400</v>
      </c>
      <c r="R107" s="76"/>
      <c r="S107" s="76"/>
      <c r="T107" s="76"/>
      <c r="U107" s="76"/>
      <c r="V107" s="142"/>
    </row>
    <row r="108" spans="2:22" ht="37.5">
      <c r="B108" s="121"/>
      <c r="C108" s="39" t="s">
        <v>295</v>
      </c>
      <c r="D108" s="138" t="s">
        <v>327</v>
      </c>
      <c r="E108" s="143" t="s">
        <v>21</v>
      </c>
      <c r="F108" s="143" t="s">
        <v>38</v>
      </c>
      <c r="G108" s="81">
        <v>9900000000</v>
      </c>
      <c r="H108" s="82"/>
      <c r="I108" s="141">
        <f t="shared" si="58"/>
        <v>3000000</v>
      </c>
      <c r="J108" s="141">
        <f t="shared" ref="J108:O108" si="89">J109</f>
        <v>3000000</v>
      </c>
      <c r="K108" s="76">
        <f t="shared" si="89"/>
        <v>0</v>
      </c>
      <c r="L108" s="76">
        <f t="shared" si="89"/>
        <v>0</v>
      </c>
      <c r="M108" s="76">
        <f t="shared" si="89"/>
        <v>0</v>
      </c>
      <c r="N108" s="76">
        <f t="shared" si="89"/>
        <v>0</v>
      </c>
      <c r="O108" s="142">
        <f t="shared" si="89"/>
        <v>0</v>
      </c>
      <c r="P108" s="141">
        <f t="shared" si="60"/>
        <v>3000000</v>
      </c>
      <c r="Q108" s="141">
        <f t="shared" ref="Q108:V108" si="90">Q109</f>
        <v>3000000</v>
      </c>
      <c r="R108" s="76">
        <f t="shared" si="90"/>
        <v>0</v>
      </c>
      <c r="S108" s="76">
        <f t="shared" si="90"/>
        <v>0</v>
      </c>
      <c r="T108" s="76">
        <f t="shared" si="90"/>
        <v>0</v>
      </c>
      <c r="U108" s="76">
        <f t="shared" si="90"/>
        <v>0</v>
      </c>
      <c r="V108" s="142">
        <f t="shared" si="90"/>
        <v>0</v>
      </c>
    </row>
    <row r="109" spans="2:22" ht="56.25">
      <c r="B109" s="121"/>
      <c r="C109" s="39" t="s">
        <v>301</v>
      </c>
      <c r="D109" s="138" t="s">
        <v>327</v>
      </c>
      <c r="E109" s="143" t="s">
        <v>21</v>
      </c>
      <c r="F109" s="143" t="s">
        <v>38</v>
      </c>
      <c r="G109" s="81">
        <v>9900200000</v>
      </c>
      <c r="H109" s="82"/>
      <c r="I109" s="141">
        <f t="shared" si="58"/>
        <v>3000000</v>
      </c>
      <c r="J109" s="141">
        <f t="shared" ref="J109:O109" si="91">J110+J112</f>
        <v>3000000</v>
      </c>
      <c r="K109" s="76">
        <f t="shared" si="91"/>
        <v>0</v>
      </c>
      <c r="L109" s="76">
        <f t="shared" si="91"/>
        <v>0</v>
      </c>
      <c r="M109" s="76">
        <f t="shared" si="91"/>
        <v>0</v>
      </c>
      <c r="N109" s="76">
        <f t="shared" si="91"/>
        <v>0</v>
      </c>
      <c r="O109" s="142">
        <f t="shared" si="91"/>
        <v>0</v>
      </c>
      <c r="P109" s="141">
        <f t="shared" si="60"/>
        <v>3000000</v>
      </c>
      <c r="Q109" s="141">
        <f t="shared" ref="Q109:V109" si="92">Q110+Q112</f>
        <v>3000000</v>
      </c>
      <c r="R109" s="76">
        <f t="shared" si="92"/>
        <v>0</v>
      </c>
      <c r="S109" s="76">
        <f t="shared" si="92"/>
        <v>0</v>
      </c>
      <c r="T109" s="76">
        <f t="shared" si="92"/>
        <v>0</v>
      </c>
      <c r="U109" s="76">
        <f t="shared" si="92"/>
        <v>0</v>
      </c>
      <c r="V109" s="142">
        <f t="shared" si="92"/>
        <v>0</v>
      </c>
    </row>
    <row r="110" spans="2:22" ht="56.25">
      <c r="B110" s="121"/>
      <c r="C110" s="39" t="s">
        <v>301</v>
      </c>
      <c r="D110" s="138" t="s">
        <v>327</v>
      </c>
      <c r="E110" s="143" t="s">
        <v>21</v>
      </c>
      <c r="F110" s="143" t="s">
        <v>38</v>
      </c>
      <c r="G110" s="81">
        <v>9900210010</v>
      </c>
      <c r="H110" s="82"/>
      <c r="I110" s="141">
        <f t="shared" si="58"/>
        <v>1500000</v>
      </c>
      <c r="J110" s="141">
        <f t="shared" ref="J110:O110" si="93">J111</f>
        <v>1500000</v>
      </c>
      <c r="K110" s="76">
        <f t="shared" si="93"/>
        <v>0</v>
      </c>
      <c r="L110" s="76">
        <f t="shared" si="93"/>
        <v>0</v>
      </c>
      <c r="M110" s="76">
        <f t="shared" si="93"/>
        <v>0</v>
      </c>
      <c r="N110" s="76">
        <f t="shared" si="93"/>
        <v>0</v>
      </c>
      <c r="O110" s="142">
        <f t="shared" si="93"/>
        <v>0</v>
      </c>
      <c r="P110" s="141">
        <f t="shared" si="60"/>
        <v>1500000</v>
      </c>
      <c r="Q110" s="141">
        <f t="shared" ref="Q110:V110" si="94">Q111</f>
        <v>1500000</v>
      </c>
      <c r="R110" s="76">
        <f t="shared" si="94"/>
        <v>0</v>
      </c>
      <c r="S110" s="76">
        <f t="shared" si="94"/>
        <v>0</v>
      </c>
      <c r="T110" s="76">
        <f t="shared" si="94"/>
        <v>0</v>
      </c>
      <c r="U110" s="76">
        <f t="shared" si="94"/>
        <v>0</v>
      </c>
      <c r="V110" s="142">
        <f t="shared" si="94"/>
        <v>0</v>
      </c>
    </row>
    <row r="111" spans="2:22" ht="37.5">
      <c r="B111" s="121"/>
      <c r="C111" s="39" t="s">
        <v>103</v>
      </c>
      <c r="D111" s="138" t="s">
        <v>327</v>
      </c>
      <c r="E111" s="143" t="s">
        <v>21</v>
      </c>
      <c r="F111" s="143" t="s">
        <v>38</v>
      </c>
      <c r="G111" s="81">
        <v>9900210010</v>
      </c>
      <c r="H111" s="82" t="s">
        <v>104</v>
      </c>
      <c r="I111" s="141">
        <f t="shared" si="58"/>
        <v>1500000</v>
      </c>
      <c r="J111" s="141">
        <v>1500000</v>
      </c>
      <c r="K111" s="76">
        <v>0</v>
      </c>
      <c r="L111" s="76">
        <v>0</v>
      </c>
      <c r="M111" s="76">
        <v>0</v>
      </c>
      <c r="N111" s="76">
        <v>0</v>
      </c>
      <c r="O111" s="142">
        <v>0</v>
      </c>
      <c r="P111" s="141">
        <f t="shared" si="60"/>
        <v>1500000</v>
      </c>
      <c r="Q111" s="141">
        <v>1500000</v>
      </c>
      <c r="R111" s="76">
        <v>0</v>
      </c>
      <c r="S111" s="76">
        <v>0</v>
      </c>
      <c r="T111" s="76">
        <v>0</v>
      </c>
      <c r="U111" s="76">
        <v>0</v>
      </c>
      <c r="V111" s="142">
        <v>0</v>
      </c>
    </row>
    <row r="112" spans="2:22" ht="37.5">
      <c r="B112" s="121"/>
      <c r="C112" s="39" t="s">
        <v>302</v>
      </c>
      <c r="D112" s="138" t="s">
        <v>327</v>
      </c>
      <c r="E112" s="143" t="s">
        <v>21</v>
      </c>
      <c r="F112" s="143" t="s">
        <v>38</v>
      </c>
      <c r="G112" s="81">
        <v>9900210020</v>
      </c>
      <c r="H112" s="82"/>
      <c r="I112" s="141">
        <f t="shared" si="58"/>
        <v>1500000</v>
      </c>
      <c r="J112" s="141">
        <f t="shared" ref="J112:O112" si="95">J113</f>
        <v>1500000</v>
      </c>
      <c r="K112" s="76">
        <f t="shared" si="95"/>
        <v>0</v>
      </c>
      <c r="L112" s="76">
        <f t="shared" si="95"/>
        <v>0</v>
      </c>
      <c r="M112" s="76">
        <f t="shared" si="95"/>
        <v>0</v>
      </c>
      <c r="N112" s="76">
        <f t="shared" si="95"/>
        <v>0</v>
      </c>
      <c r="O112" s="142">
        <f t="shared" si="95"/>
        <v>0</v>
      </c>
      <c r="P112" s="141">
        <f t="shared" si="60"/>
        <v>1500000</v>
      </c>
      <c r="Q112" s="141">
        <f t="shared" ref="Q112:V112" si="96">Q113</f>
        <v>1500000</v>
      </c>
      <c r="R112" s="76">
        <f t="shared" si="96"/>
        <v>0</v>
      </c>
      <c r="S112" s="76">
        <f t="shared" si="96"/>
        <v>0</v>
      </c>
      <c r="T112" s="76">
        <f t="shared" si="96"/>
        <v>0</v>
      </c>
      <c r="U112" s="76">
        <f t="shared" si="96"/>
        <v>0</v>
      </c>
      <c r="V112" s="142">
        <f t="shared" si="96"/>
        <v>0</v>
      </c>
    </row>
    <row r="113" spans="2:22" ht="37.5">
      <c r="B113" s="121"/>
      <c r="C113" s="39" t="s">
        <v>103</v>
      </c>
      <c r="D113" s="138" t="s">
        <v>327</v>
      </c>
      <c r="E113" s="143" t="s">
        <v>21</v>
      </c>
      <c r="F113" s="143" t="s">
        <v>38</v>
      </c>
      <c r="G113" s="81">
        <v>9900210020</v>
      </c>
      <c r="H113" s="82" t="s">
        <v>104</v>
      </c>
      <c r="I113" s="141">
        <f t="shared" si="58"/>
        <v>1500000</v>
      </c>
      <c r="J113" s="141">
        <v>1500000</v>
      </c>
      <c r="K113" s="76">
        <v>0</v>
      </c>
      <c r="L113" s="76">
        <v>0</v>
      </c>
      <c r="M113" s="76">
        <v>0</v>
      </c>
      <c r="N113" s="76">
        <v>0</v>
      </c>
      <c r="O113" s="142">
        <v>0</v>
      </c>
      <c r="P113" s="141">
        <f t="shared" si="60"/>
        <v>1500000</v>
      </c>
      <c r="Q113" s="141">
        <v>1500000</v>
      </c>
      <c r="R113" s="76">
        <v>0</v>
      </c>
      <c r="S113" s="76">
        <v>0</v>
      </c>
      <c r="T113" s="76">
        <v>0</v>
      </c>
      <c r="U113" s="76">
        <v>0</v>
      </c>
      <c r="V113" s="142">
        <v>0</v>
      </c>
    </row>
    <row r="114" spans="2:22" ht="56.25">
      <c r="B114" s="121"/>
      <c r="C114" s="39" t="s">
        <v>39</v>
      </c>
      <c r="D114" s="138" t="s">
        <v>327</v>
      </c>
      <c r="E114" s="143" t="s">
        <v>21</v>
      </c>
      <c r="F114" s="143" t="s">
        <v>40</v>
      </c>
      <c r="G114" s="81"/>
      <c r="H114" s="82"/>
      <c r="I114" s="141">
        <f t="shared" si="58"/>
        <v>252000</v>
      </c>
      <c r="J114" s="141">
        <f t="shared" ref="J114:O117" si="97">J115</f>
        <v>252000</v>
      </c>
      <c r="K114" s="76">
        <f t="shared" si="97"/>
        <v>0</v>
      </c>
      <c r="L114" s="76">
        <f t="shared" si="97"/>
        <v>0</v>
      </c>
      <c r="M114" s="76">
        <f t="shared" si="97"/>
        <v>0</v>
      </c>
      <c r="N114" s="76">
        <f t="shared" si="97"/>
        <v>0</v>
      </c>
      <c r="O114" s="142">
        <f t="shared" si="97"/>
        <v>0</v>
      </c>
      <c r="P114" s="141">
        <f t="shared" si="60"/>
        <v>252000</v>
      </c>
      <c r="Q114" s="141">
        <f t="shared" ref="Q114:V117" si="98">Q115</f>
        <v>252000</v>
      </c>
      <c r="R114" s="76">
        <f t="shared" si="98"/>
        <v>0</v>
      </c>
      <c r="S114" s="76">
        <f t="shared" si="98"/>
        <v>0</v>
      </c>
      <c r="T114" s="76">
        <f t="shared" si="98"/>
        <v>0</v>
      </c>
      <c r="U114" s="76">
        <f t="shared" si="98"/>
        <v>0</v>
      </c>
      <c r="V114" s="142">
        <f t="shared" si="98"/>
        <v>0</v>
      </c>
    </row>
    <row r="115" spans="2:22" ht="37.5">
      <c r="B115" s="121"/>
      <c r="C115" s="39" t="s">
        <v>97</v>
      </c>
      <c r="D115" s="138" t="s">
        <v>327</v>
      </c>
      <c r="E115" s="143" t="s">
        <v>21</v>
      </c>
      <c r="F115" s="143" t="s">
        <v>40</v>
      </c>
      <c r="G115" s="81">
        <v>5000000000</v>
      </c>
      <c r="H115" s="82"/>
      <c r="I115" s="141">
        <f t="shared" si="58"/>
        <v>252000</v>
      </c>
      <c r="J115" s="141">
        <f t="shared" si="97"/>
        <v>252000</v>
      </c>
      <c r="K115" s="76">
        <f t="shared" si="97"/>
        <v>0</v>
      </c>
      <c r="L115" s="76">
        <f t="shared" si="97"/>
        <v>0</v>
      </c>
      <c r="M115" s="76">
        <f t="shared" si="97"/>
        <v>0</v>
      </c>
      <c r="N115" s="76">
        <f t="shared" si="97"/>
        <v>0</v>
      </c>
      <c r="O115" s="142">
        <f t="shared" si="97"/>
        <v>0</v>
      </c>
      <c r="P115" s="141">
        <f t="shared" si="60"/>
        <v>252000</v>
      </c>
      <c r="Q115" s="141">
        <f t="shared" si="98"/>
        <v>252000</v>
      </c>
      <c r="R115" s="76">
        <f t="shared" si="98"/>
        <v>0</v>
      </c>
      <c r="S115" s="76">
        <f t="shared" si="98"/>
        <v>0</v>
      </c>
      <c r="T115" s="76">
        <f t="shared" si="98"/>
        <v>0</v>
      </c>
      <c r="U115" s="76">
        <f t="shared" si="98"/>
        <v>0</v>
      </c>
      <c r="V115" s="142">
        <f t="shared" si="98"/>
        <v>0</v>
      </c>
    </row>
    <row r="116" spans="2:22" ht="37.5">
      <c r="B116" s="121"/>
      <c r="C116" s="39" t="s">
        <v>331</v>
      </c>
      <c r="D116" s="138" t="s">
        <v>327</v>
      </c>
      <c r="E116" s="143" t="s">
        <v>21</v>
      </c>
      <c r="F116" s="143" t="s">
        <v>40</v>
      </c>
      <c r="G116" s="81">
        <v>5010000000</v>
      </c>
      <c r="H116" s="82"/>
      <c r="I116" s="141">
        <f t="shared" si="58"/>
        <v>252000</v>
      </c>
      <c r="J116" s="141">
        <f t="shared" si="97"/>
        <v>252000</v>
      </c>
      <c r="K116" s="76">
        <f t="shared" si="97"/>
        <v>0</v>
      </c>
      <c r="L116" s="76">
        <f t="shared" si="97"/>
        <v>0</v>
      </c>
      <c r="M116" s="76">
        <f t="shared" si="97"/>
        <v>0</v>
      </c>
      <c r="N116" s="76">
        <f t="shared" si="97"/>
        <v>0</v>
      </c>
      <c r="O116" s="142">
        <f t="shared" si="97"/>
        <v>0</v>
      </c>
      <c r="P116" s="141">
        <f t="shared" si="60"/>
        <v>252000</v>
      </c>
      <c r="Q116" s="141">
        <f t="shared" si="98"/>
        <v>252000</v>
      </c>
      <c r="R116" s="76">
        <f t="shared" si="98"/>
        <v>0</v>
      </c>
      <c r="S116" s="76">
        <f t="shared" si="98"/>
        <v>0</v>
      </c>
      <c r="T116" s="76">
        <f t="shared" si="98"/>
        <v>0</v>
      </c>
      <c r="U116" s="76">
        <f t="shared" si="98"/>
        <v>0</v>
      </c>
      <c r="V116" s="142">
        <f t="shared" si="98"/>
        <v>0</v>
      </c>
    </row>
    <row r="117" spans="2:22" ht="168.75">
      <c r="B117" s="121"/>
      <c r="C117" s="39" t="s">
        <v>102</v>
      </c>
      <c r="D117" s="138" t="s">
        <v>327</v>
      </c>
      <c r="E117" s="143" t="s">
        <v>21</v>
      </c>
      <c r="F117" s="143" t="s">
        <v>40</v>
      </c>
      <c r="G117" s="81">
        <v>5010060070</v>
      </c>
      <c r="H117" s="82"/>
      <c r="I117" s="141">
        <f t="shared" si="58"/>
        <v>252000</v>
      </c>
      <c r="J117" s="141">
        <f t="shared" si="97"/>
        <v>252000</v>
      </c>
      <c r="K117" s="76">
        <f t="shared" si="97"/>
        <v>0</v>
      </c>
      <c r="L117" s="76">
        <f t="shared" si="97"/>
        <v>0</v>
      </c>
      <c r="M117" s="76">
        <f t="shared" si="97"/>
        <v>0</v>
      </c>
      <c r="N117" s="76">
        <f t="shared" si="97"/>
        <v>0</v>
      </c>
      <c r="O117" s="142">
        <f t="shared" si="97"/>
        <v>0</v>
      </c>
      <c r="P117" s="141">
        <f t="shared" si="60"/>
        <v>252000</v>
      </c>
      <c r="Q117" s="141">
        <f t="shared" si="98"/>
        <v>252000</v>
      </c>
      <c r="R117" s="76">
        <f t="shared" si="98"/>
        <v>0</v>
      </c>
      <c r="S117" s="76">
        <f t="shared" si="98"/>
        <v>0</v>
      </c>
      <c r="T117" s="76">
        <f t="shared" si="98"/>
        <v>0</v>
      </c>
      <c r="U117" s="76">
        <f t="shared" si="98"/>
        <v>0</v>
      </c>
      <c r="V117" s="142">
        <f t="shared" si="98"/>
        <v>0</v>
      </c>
    </row>
    <row r="118" spans="2:22" ht="37.5">
      <c r="B118" s="121"/>
      <c r="C118" s="39" t="s">
        <v>103</v>
      </c>
      <c r="D118" s="138" t="s">
        <v>327</v>
      </c>
      <c r="E118" s="143" t="s">
        <v>21</v>
      </c>
      <c r="F118" s="143" t="s">
        <v>40</v>
      </c>
      <c r="G118" s="81">
        <v>5010060070</v>
      </c>
      <c r="H118" s="82" t="s">
        <v>104</v>
      </c>
      <c r="I118" s="141">
        <f t="shared" si="58"/>
        <v>252000</v>
      </c>
      <c r="J118" s="141">
        <v>252000</v>
      </c>
      <c r="K118" s="76"/>
      <c r="L118" s="76"/>
      <c r="M118" s="76"/>
      <c r="N118" s="76"/>
      <c r="O118" s="142"/>
      <c r="P118" s="141">
        <f t="shared" si="60"/>
        <v>252000</v>
      </c>
      <c r="Q118" s="141">
        <v>252000</v>
      </c>
      <c r="R118" s="76"/>
      <c r="S118" s="76"/>
      <c r="T118" s="76"/>
      <c r="U118" s="76"/>
      <c r="V118" s="142"/>
    </row>
    <row r="119" spans="2:22" ht="37.5">
      <c r="B119" s="121"/>
      <c r="C119" s="39" t="s">
        <v>41</v>
      </c>
      <c r="D119" s="138" t="s">
        <v>327</v>
      </c>
      <c r="E119" s="143" t="s">
        <v>21</v>
      </c>
      <c r="F119" s="143" t="s">
        <v>42</v>
      </c>
      <c r="G119" s="81"/>
      <c r="H119" s="82"/>
      <c r="I119" s="141">
        <f t="shared" si="58"/>
        <v>6520000</v>
      </c>
      <c r="J119" s="141">
        <f t="shared" ref="J119:O119" si="99">J120+J124+J131</f>
        <v>6520000</v>
      </c>
      <c r="K119" s="76">
        <f t="shared" si="99"/>
        <v>0</v>
      </c>
      <c r="L119" s="76">
        <f t="shared" si="99"/>
        <v>0</v>
      </c>
      <c r="M119" s="76">
        <f t="shared" si="99"/>
        <v>0</v>
      </c>
      <c r="N119" s="76">
        <f t="shared" si="99"/>
        <v>0</v>
      </c>
      <c r="O119" s="142">
        <f t="shared" si="99"/>
        <v>0</v>
      </c>
      <c r="P119" s="141">
        <f t="shared" si="60"/>
        <v>10750000</v>
      </c>
      <c r="Q119" s="76">
        <f t="shared" ref="Q119:V119" si="100">Q120+Q124+Q131</f>
        <v>10750000</v>
      </c>
      <c r="R119" s="76">
        <f t="shared" si="100"/>
        <v>0</v>
      </c>
      <c r="S119" s="76">
        <f t="shared" si="100"/>
        <v>0</v>
      </c>
      <c r="T119" s="76">
        <f t="shared" si="100"/>
        <v>0</v>
      </c>
      <c r="U119" s="76">
        <f t="shared" si="100"/>
        <v>0</v>
      </c>
      <c r="V119" s="142">
        <f t="shared" si="100"/>
        <v>0</v>
      </c>
    </row>
    <row r="120" spans="2:22" ht="75">
      <c r="B120" s="121"/>
      <c r="C120" s="39" t="s">
        <v>249</v>
      </c>
      <c r="D120" s="138" t="s">
        <v>327</v>
      </c>
      <c r="E120" s="143" t="s">
        <v>21</v>
      </c>
      <c r="F120" s="143" t="s">
        <v>42</v>
      </c>
      <c r="G120" s="81">
        <v>6600000000</v>
      </c>
      <c r="H120" s="82"/>
      <c r="I120" s="141">
        <f t="shared" si="58"/>
        <v>6070000</v>
      </c>
      <c r="J120" s="141">
        <f t="shared" ref="J120:O122" si="101">J121</f>
        <v>6070000</v>
      </c>
      <c r="K120" s="76">
        <f t="shared" si="101"/>
        <v>0</v>
      </c>
      <c r="L120" s="76">
        <f t="shared" si="101"/>
        <v>0</v>
      </c>
      <c r="M120" s="76">
        <f t="shared" si="101"/>
        <v>0</v>
      </c>
      <c r="N120" s="76">
        <f t="shared" si="101"/>
        <v>0</v>
      </c>
      <c r="O120" s="142">
        <f t="shared" si="101"/>
        <v>0</v>
      </c>
      <c r="P120" s="141">
        <f t="shared" si="60"/>
        <v>10550000</v>
      </c>
      <c r="Q120" s="141">
        <f t="shared" ref="Q120:V122" si="102">Q121</f>
        <v>10550000</v>
      </c>
      <c r="R120" s="76">
        <f t="shared" si="102"/>
        <v>0</v>
      </c>
      <c r="S120" s="76">
        <f t="shared" si="102"/>
        <v>0</v>
      </c>
      <c r="T120" s="76">
        <f t="shared" si="102"/>
        <v>0</v>
      </c>
      <c r="U120" s="76">
        <f t="shared" si="102"/>
        <v>0</v>
      </c>
      <c r="V120" s="142">
        <f t="shared" si="102"/>
        <v>0</v>
      </c>
    </row>
    <row r="121" spans="2:22" ht="37.5">
      <c r="B121" s="121"/>
      <c r="C121" s="39" t="s">
        <v>250</v>
      </c>
      <c r="D121" s="138" t="s">
        <v>327</v>
      </c>
      <c r="E121" s="143" t="s">
        <v>21</v>
      </c>
      <c r="F121" s="143" t="s">
        <v>42</v>
      </c>
      <c r="G121" s="81">
        <v>6610000000</v>
      </c>
      <c r="H121" s="82"/>
      <c r="I121" s="141">
        <f t="shared" si="58"/>
        <v>6070000</v>
      </c>
      <c r="J121" s="141">
        <f t="shared" si="101"/>
        <v>6070000</v>
      </c>
      <c r="K121" s="76">
        <f t="shared" si="101"/>
        <v>0</v>
      </c>
      <c r="L121" s="76">
        <f t="shared" si="101"/>
        <v>0</v>
      </c>
      <c r="M121" s="76">
        <f t="shared" si="101"/>
        <v>0</v>
      </c>
      <c r="N121" s="76">
        <f t="shared" si="101"/>
        <v>0</v>
      </c>
      <c r="O121" s="142">
        <f t="shared" si="101"/>
        <v>0</v>
      </c>
      <c r="P121" s="141">
        <f t="shared" si="60"/>
        <v>10550000</v>
      </c>
      <c r="Q121" s="141">
        <f t="shared" si="102"/>
        <v>10550000</v>
      </c>
      <c r="R121" s="76">
        <f t="shared" si="102"/>
        <v>0</v>
      </c>
      <c r="S121" s="76">
        <f t="shared" si="102"/>
        <v>0</v>
      </c>
      <c r="T121" s="76">
        <f t="shared" si="102"/>
        <v>0</v>
      </c>
      <c r="U121" s="76">
        <f t="shared" si="102"/>
        <v>0</v>
      </c>
      <c r="V121" s="142">
        <f t="shared" si="102"/>
        <v>0</v>
      </c>
    </row>
    <row r="122" spans="2:22" ht="75">
      <c r="B122" s="121"/>
      <c r="C122" s="39" t="s">
        <v>332</v>
      </c>
      <c r="D122" s="138" t="s">
        <v>327</v>
      </c>
      <c r="E122" s="143" t="s">
        <v>21</v>
      </c>
      <c r="F122" s="143" t="s">
        <v>42</v>
      </c>
      <c r="G122" s="81">
        <v>6610010040</v>
      </c>
      <c r="H122" s="82"/>
      <c r="I122" s="141">
        <f t="shared" si="58"/>
        <v>6070000</v>
      </c>
      <c r="J122" s="141">
        <f t="shared" si="101"/>
        <v>6070000</v>
      </c>
      <c r="K122" s="76">
        <f t="shared" si="101"/>
        <v>0</v>
      </c>
      <c r="L122" s="76">
        <f t="shared" si="101"/>
        <v>0</v>
      </c>
      <c r="M122" s="76">
        <f t="shared" si="101"/>
        <v>0</v>
      </c>
      <c r="N122" s="76">
        <f t="shared" si="101"/>
        <v>0</v>
      </c>
      <c r="O122" s="142">
        <f t="shared" si="101"/>
        <v>0</v>
      </c>
      <c r="P122" s="141">
        <f t="shared" si="60"/>
        <v>10550000</v>
      </c>
      <c r="Q122" s="141">
        <f t="shared" si="102"/>
        <v>10550000</v>
      </c>
      <c r="R122" s="76">
        <f t="shared" si="102"/>
        <v>0</v>
      </c>
      <c r="S122" s="76">
        <f t="shared" si="102"/>
        <v>0</v>
      </c>
      <c r="T122" s="76">
        <f t="shared" si="102"/>
        <v>0</v>
      </c>
      <c r="U122" s="76">
        <f t="shared" si="102"/>
        <v>0</v>
      </c>
      <c r="V122" s="142">
        <f t="shared" si="102"/>
        <v>0</v>
      </c>
    </row>
    <row r="123" spans="2:22" ht="37.5">
      <c r="B123" s="121"/>
      <c r="C123" s="39" t="s">
        <v>103</v>
      </c>
      <c r="D123" s="138" t="s">
        <v>327</v>
      </c>
      <c r="E123" s="143" t="s">
        <v>21</v>
      </c>
      <c r="F123" s="143" t="s">
        <v>42</v>
      </c>
      <c r="G123" s="81">
        <v>6610010040</v>
      </c>
      <c r="H123" s="82" t="s">
        <v>104</v>
      </c>
      <c r="I123" s="141">
        <f t="shared" si="58"/>
        <v>6070000</v>
      </c>
      <c r="J123" s="141">
        <v>6070000</v>
      </c>
      <c r="K123" s="76">
        <v>0</v>
      </c>
      <c r="L123" s="76">
        <v>0</v>
      </c>
      <c r="M123" s="76">
        <v>0</v>
      </c>
      <c r="N123" s="76">
        <v>0</v>
      </c>
      <c r="O123" s="142">
        <v>0</v>
      </c>
      <c r="P123" s="141">
        <f t="shared" si="60"/>
        <v>10550000</v>
      </c>
      <c r="Q123" s="141">
        <v>10550000</v>
      </c>
      <c r="R123" s="76">
        <v>0</v>
      </c>
      <c r="S123" s="76">
        <v>0</v>
      </c>
      <c r="T123" s="76">
        <v>0</v>
      </c>
      <c r="U123" s="76">
        <v>0</v>
      </c>
      <c r="V123" s="142">
        <v>0</v>
      </c>
    </row>
    <row r="124" spans="2:22" ht="56.25">
      <c r="B124" s="121"/>
      <c r="C124" s="39" t="s">
        <v>253</v>
      </c>
      <c r="D124" s="138" t="s">
        <v>327</v>
      </c>
      <c r="E124" s="143" t="s">
        <v>21</v>
      </c>
      <c r="F124" s="143" t="s">
        <v>42</v>
      </c>
      <c r="G124" s="81">
        <v>6700000000</v>
      </c>
      <c r="H124" s="82"/>
      <c r="I124" s="141">
        <f t="shared" si="58"/>
        <v>350000</v>
      </c>
      <c r="J124" s="141">
        <f t="shared" ref="J124:O124" si="103">J125+J128</f>
        <v>350000</v>
      </c>
      <c r="K124" s="76">
        <f t="shared" si="103"/>
        <v>0</v>
      </c>
      <c r="L124" s="76">
        <f t="shared" si="103"/>
        <v>0</v>
      </c>
      <c r="M124" s="76">
        <f t="shared" si="103"/>
        <v>0</v>
      </c>
      <c r="N124" s="76">
        <f t="shared" si="103"/>
        <v>0</v>
      </c>
      <c r="O124" s="142">
        <f t="shared" si="103"/>
        <v>0</v>
      </c>
      <c r="P124" s="141">
        <f t="shared" si="60"/>
        <v>200000</v>
      </c>
      <c r="Q124" s="141">
        <f t="shared" ref="Q124:V124" si="104">Q125+Q128</f>
        <v>200000</v>
      </c>
      <c r="R124" s="76">
        <f t="shared" si="104"/>
        <v>0</v>
      </c>
      <c r="S124" s="76">
        <f t="shared" si="104"/>
        <v>0</v>
      </c>
      <c r="T124" s="76">
        <f t="shared" si="104"/>
        <v>0</v>
      </c>
      <c r="U124" s="76">
        <f t="shared" si="104"/>
        <v>0</v>
      </c>
      <c r="V124" s="142">
        <f t="shared" si="104"/>
        <v>0</v>
      </c>
    </row>
    <row r="125" spans="2:22" ht="37.5">
      <c r="B125" s="121"/>
      <c r="C125" s="39" t="s">
        <v>254</v>
      </c>
      <c r="D125" s="138" t="s">
        <v>327</v>
      </c>
      <c r="E125" s="143" t="s">
        <v>21</v>
      </c>
      <c r="F125" s="143" t="s">
        <v>42</v>
      </c>
      <c r="G125" s="81">
        <v>6710000000</v>
      </c>
      <c r="H125" s="82"/>
      <c r="I125" s="141">
        <f t="shared" si="58"/>
        <v>200000</v>
      </c>
      <c r="J125" s="141">
        <f t="shared" ref="J125:O126" si="105">J126</f>
        <v>200000</v>
      </c>
      <c r="K125" s="76">
        <f t="shared" si="105"/>
        <v>0</v>
      </c>
      <c r="L125" s="76">
        <f t="shared" si="105"/>
        <v>0</v>
      </c>
      <c r="M125" s="76">
        <f t="shared" si="105"/>
        <v>0</v>
      </c>
      <c r="N125" s="76">
        <f t="shared" si="105"/>
        <v>0</v>
      </c>
      <c r="O125" s="142">
        <f t="shared" si="105"/>
        <v>0</v>
      </c>
      <c r="P125" s="141">
        <f t="shared" si="60"/>
        <v>200000</v>
      </c>
      <c r="Q125" s="141">
        <f t="shared" ref="Q125:V126" si="106">Q126</f>
        <v>200000</v>
      </c>
      <c r="R125" s="76">
        <f t="shared" si="106"/>
        <v>0</v>
      </c>
      <c r="S125" s="76">
        <f t="shared" si="106"/>
        <v>0</v>
      </c>
      <c r="T125" s="76">
        <f t="shared" si="106"/>
        <v>0</v>
      </c>
      <c r="U125" s="76">
        <f t="shared" si="106"/>
        <v>0</v>
      </c>
      <c r="V125" s="142">
        <f t="shared" si="106"/>
        <v>0</v>
      </c>
    </row>
    <row r="126" spans="2:22">
      <c r="B126" s="121"/>
      <c r="C126" s="39" t="s">
        <v>255</v>
      </c>
      <c r="D126" s="138" t="s">
        <v>327</v>
      </c>
      <c r="E126" s="143" t="s">
        <v>21</v>
      </c>
      <c r="F126" s="143" t="s">
        <v>42</v>
      </c>
      <c r="G126" s="81">
        <v>6710010220</v>
      </c>
      <c r="H126" s="82"/>
      <c r="I126" s="141">
        <f t="shared" si="58"/>
        <v>200000</v>
      </c>
      <c r="J126" s="141">
        <f t="shared" si="105"/>
        <v>200000</v>
      </c>
      <c r="K126" s="76">
        <f t="shared" si="105"/>
        <v>0</v>
      </c>
      <c r="L126" s="76">
        <f t="shared" si="105"/>
        <v>0</v>
      </c>
      <c r="M126" s="76">
        <f t="shared" si="105"/>
        <v>0</v>
      </c>
      <c r="N126" s="76">
        <f t="shared" si="105"/>
        <v>0</v>
      </c>
      <c r="O126" s="142">
        <f t="shared" si="105"/>
        <v>0</v>
      </c>
      <c r="P126" s="141">
        <f t="shared" si="60"/>
        <v>200000</v>
      </c>
      <c r="Q126" s="141">
        <f t="shared" si="106"/>
        <v>200000</v>
      </c>
      <c r="R126" s="76">
        <f t="shared" si="106"/>
        <v>0</v>
      </c>
      <c r="S126" s="76">
        <f t="shared" si="106"/>
        <v>0</v>
      </c>
      <c r="T126" s="76">
        <f t="shared" si="106"/>
        <v>0</v>
      </c>
      <c r="U126" s="76">
        <f t="shared" si="106"/>
        <v>0</v>
      </c>
      <c r="V126" s="142">
        <f t="shared" si="106"/>
        <v>0</v>
      </c>
    </row>
    <row r="127" spans="2:22" ht="37.5">
      <c r="B127" s="121"/>
      <c r="C127" s="39" t="s">
        <v>103</v>
      </c>
      <c r="D127" s="138" t="s">
        <v>327</v>
      </c>
      <c r="E127" s="143" t="s">
        <v>21</v>
      </c>
      <c r="F127" s="143" t="s">
        <v>42</v>
      </c>
      <c r="G127" s="81">
        <v>6710010220</v>
      </c>
      <c r="H127" s="82" t="s">
        <v>104</v>
      </c>
      <c r="I127" s="141">
        <f t="shared" si="58"/>
        <v>200000</v>
      </c>
      <c r="J127" s="141">
        <v>200000</v>
      </c>
      <c r="K127" s="76"/>
      <c r="L127" s="76"/>
      <c r="M127" s="76"/>
      <c r="N127" s="76"/>
      <c r="O127" s="142"/>
      <c r="P127" s="141">
        <f t="shared" si="60"/>
        <v>200000</v>
      </c>
      <c r="Q127" s="141">
        <v>200000</v>
      </c>
      <c r="R127" s="76"/>
      <c r="S127" s="76"/>
      <c r="T127" s="76"/>
      <c r="U127" s="76"/>
      <c r="V127" s="142"/>
    </row>
    <row r="128" spans="2:22" ht="56.25">
      <c r="B128" s="121"/>
      <c r="C128" s="39" t="s">
        <v>256</v>
      </c>
      <c r="D128" s="138" t="s">
        <v>327</v>
      </c>
      <c r="E128" s="143" t="s">
        <v>21</v>
      </c>
      <c r="F128" s="143" t="s">
        <v>42</v>
      </c>
      <c r="G128" s="81">
        <v>6720000000</v>
      </c>
      <c r="H128" s="82"/>
      <c r="I128" s="141">
        <f t="shared" si="58"/>
        <v>150000</v>
      </c>
      <c r="J128" s="141">
        <f t="shared" ref="J128:O129" si="107">J129</f>
        <v>150000</v>
      </c>
      <c r="K128" s="76">
        <f t="shared" si="107"/>
        <v>0</v>
      </c>
      <c r="L128" s="76">
        <f t="shared" si="107"/>
        <v>0</v>
      </c>
      <c r="M128" s="76">
        <f t="shared" si="107"/>
        <v>0</v>
      </c>
      <c r="N128" s="76">
        <f t="shared" si="107"/>
        <v>0</v>
      </c>
      <c r="O128" s="142">
        <f t="shared" si="107"/>
        <v>0</v>
      </c>
      <c r="P128" s="141">
        <f t="shared" si="60"/>
        <v>0</v>
      </c>
      <c r="Q128" s="141">
        <f t="shared" ref="Q128:V129" si="108">Q129</f>
        <v>0</v>
      </c>
      <c r="R128" s="76">
        <f t="shared" si="108"/>
        <v>0</v>
      </c>
      <c r="S128" s="76">
        <f t="shared" si="108"/>
        <v>0</v>
      </c>
      <c r="T128" s="76">
        <f t="shared" si="108"/>
        <v>0</v>
      </c>
      <c r="U128" s="76">
        <f t="shared" si="108"/>
        <v>0</v>
      </c>
      <c r="V128" s="142">
        <f t="shared" si="108"/>
        <v>0</v>
      </c>
    </row>
    <row r="129" spans="2:22" ht="37.5">
      <c r="B129" s="121"/>
      <c r="C129" s="39" t="s">
        <v>257</v>
      </c>
      <c r="D129" s="138" t="s">
        <v>327</v>
      </c>
      <c r="E129" s="143" t="s">
        <v>21</v>
      </c>
      <c r="F129" s="143" t="s">
        <v>42</v>
      </c>
      <c r="G129" s="81">
        <v>6720010530</v>
      </c>
      <c r="H129" s="82"/>
      <c r="I129" s="141">
        <f t="shared" si="58"/>
        <v>150000</v>
      </c>
      <c r="J129" s="141">
        <f t="shared" si="107"/>
        <v>150000</v>
      </c>
      <c r="K129" s="76">
        <f t="shared" si="107"/>
        <v>0</v>
      </c>
      <c r="L129" s="76">
        <f t="shared" si="107"/>
        <v>0</v>
      </c>
      <c r="M129" s="76">
        <f t="shared" si="107"/>
        <v>0</v>
      </c>
      <c r="N129" s="76">
        <f t="shared" si="107"/>
        <v>0</v>
      </c>
      <c r="O129" s="142">
        <f t="shared" si="107"/>
        <v>0</v>
      </c>
      <c r="P129" s="141">
        <f t="shared" si="60"/>
        <v>0</v>
      </c>
      <c r="Q129" s="141">
        <f t="shared" si="108"/>
        <v>0</v>
      </c>
      <c r="R129" s="76">
        <f t="shared" si="108"/>
        <v>0</v>
      </c>
      <c r="S129" s="76">
        <f t="shared" si="108"/>
        <v>0</v>
      </c>
      <c r="T129" s="76">
        <f t="shared" si="108"/>
        <v>0</v>
      </c>
      <c r="U129" s="76">
        <f t="shared" si="108"/>
        <v>0</v>
      </c>
      <c r="V129" s="142">
        <f t="shared" si="108"/>
        <v>0</v>
      </c>
    </row>
    <row r="130" spans="2:22" ht="37.5">
      <c r="B130" s="121"/>
      <c r="C130" s="39" t="s">
        <v>103</v>
      </c>
      <c r="D130" s="138" t="s">
        <v>327</v>
      </c>
      <c r="E130" s="143" t="s">
        <v>21</v>
      </c>
      <c r="F130" s="143" t="s">
        <v>42</v>
      </c>
      <c r="G130" s="81">
        <v>6720010530</v>
      </c>
      <c r="H130" s="82" t="s">
        <v>104</v>
      </c>
      <c r="I130" s="141">
        <f t="shared" si="58"/>
        <v>150000</v>
      </c>
      <c r="J130" s="141">
        <v>150000</v>
      </c>
      <c r="K130" s="76"/>
      <c r="L130" s="76"/>
      <c r="M130" s="76"/>
      <c r="N130" s="76"/>
      <c r="O130" s="142"/>
      <c r="P130" s="141">
        <f t="shared" si="60"/>
        <v>0</v>
      </c>
      <c r="Q130" s="141"/>
      <c r="R130" s="76"/>
      <c r="S130" s="76"/>
      <c r="T130" s="76"/>
      <c r="U130" s="76"/>
      <c r="V130" s="142"/>
    </row>
    <row r="131" spans="2:22">
      <c r="B131" s="121"/>
      <c r="C131" s="39" t="s">
        <v>259</v>
      </c>
      <c r="D131" s="138" t="s">
        <v>327</v>
      </c>
      <c r="E131" s="143" t="s">
        <v>21</v>
      </c>
      <c r="F131" s="143" t="s">
        <v>42</v>
      </c>
      <c r="G131" s="81">
        <v>6800000000</v>
      </c>
      <c r="H131" s="82"/>
      <c r="I131" s="141">
        <f t="shared" si="58"/>
        <v>100000</v>
      </c>
      <c r="J131" s="141">
        <f t="shared" ref="J131:O133" si="109">J132</f>
        <v>100000</v>
      </c>
      <c r="K131" s="76">
        <f t="shared" si="109"/>
        <v>0</v>
      </c>
      <c r="L131" s="76">
        <f t="shared" si="109"/>
        <v>0</v>
      </c>
      <c r="M131" s="76">
        <f t="shared" si="109"/>
        <v>0</v>
      </c>
      <c r="N131" s="76">
        <f t="shared" si="109"/>
        <v>0</v>
      </c>
      <c r="O131" s="142">
        <f t="shared" si="109"/>
        <v>0</v>
      </c>
      <c r="P131" s="141">
        <f t="shared" si="60"/>
        <v>0</v>
      </c>
      <c r="Q131" s="141">
        <f t="shared" ref="Q131:V133" si="110">Q132</f>
        <v>0</v>
      </c>
      <c r="R131" s="76">
        <f t="shared" si="110"/>
        <v>0</v>
      </c>
      <c r="S131" s="76">
        <f t="shared" si="110"/>
        <v>0</v>
      </c>
      <c r="T131" s="76">
        <f t="shared" si="110"/>
        <v>0</v>
      </c>
      <c r="U131" s="76">
        <f t="shared" si="110"/>
        <v>0</v>
      </c>
      <c r="V131" s="142">
        <f t="shared" si="110"/>
        <v>0</v>
      </c>
    </row>
    <row r="132" spans="2:22" ht="37.5">
      <c r="B132" s="121"/>
      <c r="C132" s="39" t="s">
        <v>260</v>
      </c>
      <c r="D132" s="138" t="s">
        <v>327</v>
      </c>
      <c r="E132" s="143" t="s">
        <v>21</v>
      </c>
      <c r="F132" s="143" t="s">
        <v>42</v>
      </c>
      <c r="G132" s="81">
        <v>6810000000</v>
      </c>
      <c r="H132" s="82"/>
      <c r="I132" s="141">
        <f t="shared" si="58"/>
        <v>100000</v>
      </c>
      <c r="J132" s="141">
        <f t="shared" si="109"/>
        <v>100000</v>
      </c>
      <c r="K132" s="76">
        <f t="shared" si="109"/>
        <v>0</v>
      </c>
      <c r="L132" s="76">
        <f t="shared" si="109"/>
        <v>0</v>
      </c>
      <c r="M132" s="76">
        <f t="shared" si="109"/>
        <v>0</v>
      </c>
      <c r="N132" s="76">
        <f t="shared" si="109"/>
        <v>0</v>
      </c>
      <c r="O132" s="142">
        <f t="shared" si="109"/>
        <v>0</v>
      </c>
      <c r="P132" s="141">
        <f t="shared" si="60"/>
        <v>0</v>
      </c>
      <c r="Q132" s="141">
        <f t="shared" si="110"/>
        <v>0</v>
      </c>
      <c r="R132" s="76">
        <f t="shared" si="110"/>
        <v>0</v>
      </c>
      <c r="S132" s="76">
        <f t="shared" si="110"/>
        <v>0</v>
      </c>
      <c r="T132" s="76">
        <f t="shared" si="110"/>
        <v>0</v>
      </c>
      <c r="U132" s="76">
        <f t="shared" si="110"/>
        <v>0</v>
      </c>
      <c r="V132" s="142">
        <f t="shared" si="110"/>
        <v>0</v>
      </c>
    </row>
    <row r="133" spans="2:22">
      <c r="B133" s="121"/>
      <c r="C133" s="39" t="s">
        <v>261</v>
      </c>
      <c r="D133" s="138" t="s">
        <v>327</v>
      </c>
      <c r="E133" s="143" t="s">
        <v>21</v>
      </c>
      <c r="F133" s="143" t="s">
        <v>42</v>
      </c>
      <c r="G133" s="81">
        <v>6810010490</v>
      </c>
      <c r="H133" s="82"/>
      <c r="I133" s="141">
        <f t="shared" si="58"/>
        <v>100000</v>
      </c>
      <c r="J133" s="141">
        <f t="shared" si="109"/>
        <v>100000</v>
      </c>
      <c r="K133" s="76">
        <f t="shared" si="109"/>
        <v>0</v>
      </c>
      <c r="L133" s="76">
        <f t="shared" si="109"/>
        <v>0</v>
      </c>
      <c r="M133" s="76">
        <f t="shared" si="109"/>
        <v>0</v>
      </c>
      <c r="N133" s="76">
        <f t="shared" si="109"/>
        <v>0</v>
      </c>
      <c r="O133" s="142">
        <f t="shared" si="109"/>
        <v>0</v>
      </c>
      <c r="P133" s="141">
        <f t="shared" si="60"/>
        <v>0</v>
      </c>
      <c r="Q133" s="141">
        <f t="shared" si="110"/>
        <v>0</v>
      </c>
      <c r="R133" s="76">
        <f t="shared" si="110"/>
        <v>0</v>
      </c>
      <c r="S133" s="76">
        <f t="shared" si="110"/>
        <v>0</v>
      </c>
      <c r="T133" s="76">
        <f t="shared" si="110"/>
        <v>0</v>
      </c>
      <c r="U133" s="76">
        <f t="shared" si="110"/>
        <v>0</v>
      </c>
      <c r="V133" s="142">
        <f t="shared" si="110"/>
        <v>0</v>
      </c>
    </row>
    <row r="134" spans="2:22" ht="37.5">
      <c r="B134" s="121"/>
      <c r="C134" s="39" t="s">
        <v>103</v>
      </c>
      <c r="D134" s="138" t="s">
        <v>327</v>
      </c>
      <c r="E134" s="143" t="s">
        <v>21</v>
      </c>
      <c r="F134" s="143" t="s">
        <v>42</v>
      </c>
      <c r="G134" s="81">
        <v>6810010490</v>
      </c>
      <c r="H134" s="82" t="s">
        <v>104</v>
      </c>
      <c r="I134" s="141">
        <f t="shared" si="58"/>
        <v>100000</v>
      </c>
      <c r="J134" s="141">
        <v>100000</v>
      </c>
      <c r="K134" s="76"/>
      <c r="L134" s="76"/>
      <c r="M134" s="76"/>
      <c r="N134" s="76"/>
      <c r="O134" s="142"/>
      <c r="P134" s="141">
        <f t="shared" si="60"/>
        <v>0</v>
      </c>
      <c r="Q134" s="141"/>
      <c r="R134" s="76"/>
      <c r="S134" s="76"/>
      <c r="T134" s="76"/>
      <c r="U134" s="76"/>
      <c r="V134" s="142"/>
    </row>
    <row r="135" spans="2:22">
      <c r="B135" s="121"/>
      <c r="C135" s="39" t="s">
        <v>44</v>
      </c>
      <c r="D135" s="138" t="s">
        <v>327</v>
      </c>
      <c r="E135" s="143" t="s">
        <v>24</v>
      </c>
      <c r="F135" s="143" t="s">
        <v>82</v>
      </c>
      <c r="G135" s="81"/>
      <c r="H135" s="82"/>
      <c r="I135" s="141">
        <f t="shared" si="58"/>
        <v>10576000</v>
      </c>
      <c r="J135" s="141">
        <f t="shared" ref="J135:O135" si="111">J141+J136+J146</f>
        <v>10576000</v>
      </c>
      <c r="K135" s="76">
        <f t="shared" si="111"/>
        <v>0</v>
      </c>
      <c r="L135" s="76">
        <f t="shared" si="111"/>
        <v>0</v>
      </c>
      <c r="M135" s="76">
        <f t="shared" si="111"/>
        <v>0</v>
      </c>
      <c r="N135" s="76">
        <f t="shared" si="111"/>
        <v>0</v>
      </c>
      <c r="O135" s="142">
        <f t="shared" si="111"/>
        <v>0</v>
      </c>
      <c r="P135" s="141">
        <f t="shared" si="60"/>
        <v>13351600</v>
      </c>
      <c r="Q135" s="141">
        <f t="shared" ref="Q135:V135" si="112">Q141+Q136+Q146</f>
        <v>13351600</v>
      </c>
      <c r="R135" s="76">
        <f t="shared" si="112"/>
        <v>0</v>
      </c>
      <c r="S135" s="76">
        <f t="shared" si="112"/>
        <v>0</v>
      </c>
      <c r="T135" s="76">
        <f t="shared" si="112"/>
        <v>0</v>
      </c>
      <c r="U135" s="76">
        <f t="shared" si="112"/>
        <v>0</v>
      </c>
      <c r="V135" s="142">
        <f t="shared" si="112"/>
        <v>0</v>
      </c>
    </row>
    <row r="136" spans="2:22">
      <c r="B136" s="121"/>
      <c r="C136" s="39" t="s">
        <v>46</v>
      </c>
      <c r="D136" s="138" t="s">
        <v>327</v>
      </c>
      <c r="E136" s="143" t="s">
        <v>24</v>
      </c>
      <c r="F136" s="143" t="s">
        <v>47</v>
      </c>
      <c r="G136" s="81"/>
      <c r="H136" s="82"/>
      <c r="I136" s="141">
        <f t="shared" ref="I136:I199" si="113">SUM(J136:O136)</f>
        <v>1250000</v>
      </c>
      <c r="J136" s="141">
        <f t="shared" ref="J136:O139" si="114">J137</f>
        <v>1250000</v>
      </c>
      <c r="K136" s="76">
        <f t="shared" si="114"/>
        <v>0</v>
      </c>
      <c r="L136" s="76">
        <f t="shared" si="114"/>
        <v>0</v>
      </c>
      <c r="M136" s="76">
        <f t="shared" si="114"/>
        <v>0</v>
      </c>
      <c r="N136" s="76">
        <f t="shared" si="114"/>
        <v>0</v>
      </c>
      <c r="O136" s="142">
        <f t="shared" si="114"/>
        <v>0</v>
      </c>
      <c r="P136" s="141">
        <f t="shared" ref="P136:P199" si="115">SUM(Q136:V136)</f>
        <v>1250000</v>
      </c>
      <c r="Q136" s="141">
        <f t="shared" ref="Q136:V139" si="116">Q137</f>
        <v>1250000</v>
      </c>
      <c r="R136" s="76">
        <f t="shared" si="116"/>
        <v>0</v>
      </c>
      <c r="S136" s="76">
        <f t="shared" si="116"/>
        <v>0</v>
      </c>
      <c r="T136" s="76">
        <f t="shared" si="116"/>
        <v>0</v>
      </c>
      <c r="U136" s="76">
        <f t="shared" si="116"/>
        <v>0</v>
      </c>
      <c r="V136" s="142">
        <f t="shared" si="116"/>
        <v>0</v>
      </c>
    </row>
    <row r="137" spans="2:22" ht="37.5">
      <c r="B137" s="121"/>
      <c r="C137" s="39" t="s">
        <v>222</v>
      </c>
      <c r="D137" s="138" t="s">
        <v>327</v>
      </c>
      <c r="E137" s="143" t="s">
        <v>24</v>
      </c>
      <c r="F137" s="143" t="s">
        <v>47</v>
      </c>
      <c r="G137" s="81">
        <v>6200000000</v>
      </c>
      <c r="H137" s="82"/>
      <c r="I137" s="141">
        <f t="shared" si="113"/>
        <v>1250000</v>
      </c>
      <c r="J137" s="141">
        <f t="shared" si="114"/>
        <v>1250000</v>
      </c>
      <c r="K137" s="76">
        <f t="shared" si="114"/>
        <v>0</v>
      </c>
      <c r="L137" s="76">
        <f t="shared" si="114"/>
        <v>0</v>
      </c>
      <c r="M137" s="76">
        <f t="shared" si="114"/>
        <v>0</v>
      </c>
      <c r="N137" s="76">
        <f t="shared" si="114"/>
        <v>0</v>
      </c>
      <c r="O137" s="142">
        <f t="shared" si="114"/>
        <v>0</v>
      </c>
      <c r="P137" s="141">
        <f t="shared" si="115"/>
        <v>1250000</v>
      </c>
      <c r="Q137" s="141">
        <f t="shared" si="116"/>
        <v>1250000</v>
      </c>
      <c r="R137" s="76">
        <f t="shared" si="116"/>
        <v>0</v>
      </c>
      <c r="S137" s="76">
        <f t="shared" si="116"/>
        <v>0</v>
      </c>
      <c r="T137" s="76">
        <f t="shared" si="116"/>
        <v>0</v>
      </c>
      <c r="U137" s="76">
        <f t="shared" si="116"/>
        <v>0</v>
      </c>
      <c r="V137" s="142">
        <f t="shared" si="116"/>
        <v>0</v>
      </c>
    </row>
    <row r="138" spans="2:22" ht="37.5">
      <c r="B138" s="121"/>
      <c r="C138" s="39" t="s">
        <v>223</v>
      </c>
      <c r="D138" s="138" t="s">
        <v>327</v>
      </c>
      <c r="E138" s="143" t="s">
        <v>24</v>
      </c>
      <c r="F138" s="143" t="s">
        <v>47</v>
      </c>
      <c r="G138" s="81">
        <v>6240000000</v>
      </c>
      <c r="H138" s="82"/>
      <c r="I138" s="141">
        <f t="shared" si="113"/>
        <v>1250000</v>
      </c>
      <c r="J138" s="141">
        <f t="shared" si="114"/>
        <v>1250000</v>
      </c>
      <c r="K138" s="76">
        <f t="shared" si="114"/>
        <v>0</v>
      </c>
      <c r="L138" s="76">
        <f t="shared" si="114"/>
        <v>0</v>
      </c>
      <c r="M138" s="76">
        <f t="shared" si="114"/>
        <v>0</v>
      </c>
      <c r="N138" s="76">
        <f t="shared" si="114"/>
        <v>0</v>
      </c>
      <c r="O138" s="142">
        <f t="shared" si="114"/>
        <v>0</v>
      </c>
      <c r="P138" s="141">
        <f t="shared" si="115"/>
        <v>1250000</v>
      </c>
      <c r="Q138" s="141">
        <f t="shared" si="116"/>
        <v>1250000</v>
      </c>
      <c r="R138" s="76">
        <f t="shared" si="116"/>
        <v>0</v>
      </c>
      <c r="S138" s="76">
        <f t="shared" si="116"/>
        <v>0</v>
      </c>
      <c r="T138" s="76">
        <f t="shared" si="116"/>
        <v>0</v>
      </c>
      <c r="U138" s="76">
        <f t="shared" si="116"/>
        <v>0</v>
      </c>
      <c r="V138" s="142">
        <f t="shared" si="116"/>
        <v>0</v>
      </c>
    </row>
    <row r="139" spans="2:22" ht="56.25">
      <c r="B139" s="121"/>
      <c r="C139" s="39" t="s">
        <v>224</v>
      </c>
      <c r="D139" s="138" t="s">
        <v>327</v>
      </c>
      <c r="E139" s="143" t="s">
        <v>24</v>
      </c>
      <c r="F139" s="143" t="s">
        <v>47</v>
      </c>
      <c r="G139" s="81">
        <v>6240010070</v>
      </c>
      <c r="H139" s="82"/>
      <c r="I139" s="141">
        <f t="shared" si="113"/>
        <v>1250000</v>
      </c>
      <c r="J139" s="141">
        <f t="shared" si="114"/>
        <v>1250000</v>
      </c>
      <c r="K139" s="76">
        <f t="shared" si="114"/>
        <v>0</v>
      </c>
      <c r="L139" s="76">
        <f t="shared" si="114"/>
        <v>0</v>
      </c>
      <c r="M139" s="76">
        <f t="shared" si="114"/>
        <v>0</v>
      </c>
      <c r="N139" s="76">
        <f t="shared" si="114"/>
        <v>0</v>
      </c>
      <c r="O139" s="142">
        <f t="shared" si="114"/>
        <v>0</v>
      </c>
      <c r="P139" s="141">
        <f t="shared" si="115"/>
        <v>1250000</v>
      </c>
      <c r="Q139" s="141">
        <f t="shared" si="116"/>
        <v>1250000</v>
      </c>
      <c r="R139" s="76">
        <f t="shared" si="116"/>
        <v>0</v>
      </c>
      <c r="S139" s="76">
        <f t="shared" si="116"/>
        <v>0</v>
      </c>
      <c r="T139" s="76">
        <f t="shared" si="116"/>
        <v>0</v>
      </c>
      <c r="U139" s="76">
        <f t="shared" si="116"/>
        <v>0</v>
      </c>
      <c r="V139" s="142">
        <f t="shared" si="116"/>
        <v>0</v>
      </c>
    </row>
    <row r="140" spans="2:22" ht="37.5">
      <c r="B140" s="121"/>
      <c r="C140" s="39" t="s">
        <v>103</v>
      </c>
      <c r="D140" s="138" t="s">
        <v>327</v>
      </c>
      <c r="E140" s="143" t="s">
        <v>24</v>
      </c>
      <c r="F140" s="143" t="s">
        <v>47</v>
      </c>
      <c r="G140" s="81">
        <v>6240010070</v>
      </c>
      <c r="H140" s="82" t="s">
        <v>104</v>
      </c>
      <c r="I140" s="141">
        <f t="shared" si="113"/>
        <v>1250000</v>
      </c>
      <c r="J140" s="141">
        <v>1250000</v>
      </c>
      <c r="K140" s="76"/>
      <c r="L140" s="76"/>
      <c r="M140" s="76"/>
      <c r="N140" s="76"/>
      <c r="O140" s="142"/>
      <c r="P140" s="141">
        <f t="shared" si="115"/>
        <v>1250000</v>
      </c>
      <c r="Q140" s="141">
        <v>1250000</v>
      </c>
      <c r="R140" s="76"/>
      <c r="S140" s="76"/>
      <c r="T140" s="76"/>
      <c r="U140" s="76"/>
      <c r="V140" s="142"/>
    </row>
    <row r="141" spans="2:22">
      <c r="B141" s="121"/>
      <c r="C141" s="39" t="s">
        <v>48</v>
      </c>
      <c r="D141" s="138" t="s">
        <v>327</v>
      </c>
      <c r="E141" s="143" t="s">
        <v>24</v>
      </c>
      <c r="F141" s="143" t="s">
        <v>38</v>
      </c>
      <c r="G141" s="81"/>
      <c r="H141" s="82"/>
      <c r="I141" s="141">
        <f t="shared" si="113"/>
        <v>8466000</v>
      </c>
      <c r="J141" s="141">
        <f t="shared" ref="J141:O144" si="117">J142</f>
        <v>8466000</v>
      </c>
      <c r="K141" s="76">
        <f t="shared" si="117"/>
        <v>0</v>
      </c>
      <c r="L141" s="76">
        <f t="shared" si="117"/>
        <v>0</v>
      </c>
      <c r="M141" s="76">
        <f t="shared" si="117"/>
        <v>0</v>
      </c>
      <c r="N141" s="76">
        <f t="shared" si="117"/>
        <v>0</v>
      </c>
      <c r="O141" s="142">
        <f t="shared" si="117"/>
        <v>0</v>
      </c>
      <c r="P141" s="141">
        <f t="shared" si="115"/>
        <v>11231600</v>
      </c>
      <c r="Q141" s="141">
        <f t="shared" ref="Q141:V144" si="118">Q142</f>
        <v>11231600</v>
      </c>
      <c r="R141" s="76">
        <f t="shared" si="118"/>
        <v>0</v>
      </c>
      <c r="S141" s="76">
        <f t="shared" si="118"/>
        <v>0</v>
      </c>
      <c r="T141" s="76">
        <f t="shared" si="118"/>
        <v>0</v>
      </c>
      <c r="U141" s="76">
        <f t="shared" si="118"/>
        <v>0</v>
      </c>
      <c r="V141" s="142">
        <f t="shared" si="118"/>
        <v>0</v>
      </c>
    </row>
    <row r="142" spans="2:22" ht="56.25">
      <c r="B142" s="121"/>
      <c r="C142" s="90" t="s">
        <v>230</v>
      </c>
      <c r="D142" s="138" t="s">
        <v>327</v>
      </c>
      <c r="E142" s="143" t="s">
        <v>24</v>
      </c>
      <c r="F142" s="143" t="s">
        <v>38</v>
      </c>
      <c r="G142" s="81">
        <v>6400000000</v>
      </c>
      <c r="H142" s="82"/>
      <c r="I142" s="141">
        <f t="shared" si="113"/>
        <v>8466000</v>
      </c>
      <c r="J142" s="141">
        <f t="shared" si="117"/>
        <v>8466000</v>
      </c>
      <c r="K142" s="76">
        <f t="shared" si="117"/>
        <v>0</v>
      </c>
      <c r="L142" s="76">
        <f t="shared" si="117"/>
        <v>0</v>
      </c>
      <c r="M142" s="76">
        <f t="shared" si="117"/>
        <v>0</v>
      </c>
      <c r="N142" s="76">
        <f t="shared" si="117"/>
        <v>0</v>
      </c>
      <c r="O142" s="142">
        <f t="shared" si="117"/>
        <v>0</v>
      </c>
      <c r="P142" s="141">
        <f t="shared" si="115"/>
        <v>11231600</v>
      </c>
      <c r="Q142" s="141">
        <f t="shared" si="118"/>
        <v>11231600</v>
      </c>
      <c r="R142" s="76">
        <f t="shared" si="118"/>
        <v>0</v>
      </c>
      <c r="S142" s="76">
        <f t="shared" si="118"/>
        <v>0</v>
      </c>
      <c r="T142" s="76">
        <f t="shared" si="118"/>
        <v>0</v>
      </c>
      <c r="U142" s="76">
        <f t="shared" si="118"/>
        <v>0</v>
      </c>
      <c r="V142" s="142">
        <f t="shared" si="118"/>
        <v>0</v>
      </c>
    </row>
    <row r="143" spans="2:22" ht="56.25">
      <c r="B143" s="121"/>
      <c r="C143" s="90" t="s">
        <v>231</v>
      </c>
      <c r="D143" s="138" t="s">
        <v>327</v>
      </c>
      <c r="E143" s="143" t="s">
        <v>24</v>
      </c>
      <c r="F143" s="143" t="s">
        <v>38</v>
      </c>
      <c r="G143" s="81">
        <v>6410000000</v>
      </c>
      <c r="H143" s="82"/>
      <c r="I143" s="141">
        <f t="shared" si="113"/>
        <v>8466000</v>
      </c>
      <c r="J143" s="141">
        <f t="shared" si="117"/>
        <v>8466000</v>
      </c>
      <c r="K143" s="141">
        <f t="shared" si="117"/>
        <v>0</v>
      </c>
      <c r="L143" s="76">
        <f t="shared" si="117"/>
        <v>0</v>
      </c>
      <c r="M143" s="76">
        <f t="shared" si="117"/>
        <v>0</v>
      </c>
      <c r="N143" s="76">
        <f t="shared" si="117"/>
        <v>0</v>
      </c>
      <c r="O143" s="142">
        <f t="shared" si="117"/>
        <v>0</v>
      </c>
      <c r="P143" s="141">
        <f t="shared" si="115"/>
        <v>11231600</v>
      </c>
      <c r="Q143" s="141">
        <f t="shared" si="118"/>
        <v>11231600</v>
      </c>
      <c r="R143" s="76">
        <f t="shared" si="118"/>
        <v>0</v>
      </c>
      <c r="S143" s="76">
        <f t="shared" si="118"/>
        <v>0</v>
      </c>
      <c r="T143" s="76">
        <f t="shared" si="118"/>
        <v>0</v>
      </c>
      <c r="U143" s="76">
        <f t="shared" si="118"/>
        <v>0</v>
      </c>
      <c r="V143" s="142">
        <f t="shared" si="118"/>
        <v>0</v>
      </c>
    </row>
    <row r="144" spans="2:22" ht="93.75">
      <c r="B144" s="121"/>
      <c r="C144" s="90" t="s">
        <v>232</v>
      </c>
      <c r="D144" s="138" t="s">
        <v>327</v>
      </c>
      <c r="E144" s="143" t="s">
        <v>24</v>
      </c>
      <c r="F144" s="143" t="s">
        <v>38</v>
      </c>
      <c r="G144" s="81" t="s">
        <v>233</v>
      </c>
      <c r="H144" s="82"/>
      <c r="I144" s="141">
        <f t="shared" si="113"/>
        <v>8466000</v>
      </c>
      <c r="J144" s="141">
        <f t="shared" si="117"/>
        <v>8466000</v>
      </c>
      <c r="K144" s="76">
        <f t="shared" si="117"/>
        <v>0</v>
      </c>
      <c r="L144" s="76">
        <f t="shared" si="117"/>
        <v>0</v>
      </c>
      <c r="M144" s="76">
        <f t="shared" si="117"/>
        <v>0</v>
      </c>
      <c r="N144" s="76">
        <f t="shared" si="117"/>
        <v>0</v>
      </c>
      <c r="O144" s="142">
        <f t="shared" si="117"/>
        <v>0</v>
      </c>
      <c r="P144" s="141">
        <f t="shared" si="115"/>
        <v>11231600</v>
      </c>
      <c r="Q144" s="141">
        <f t="shared" si="118"/>
        <v>11231600</v>
      </c>
      <c r="R144" s="76">
        <f t="shared" si="118"/>
        <v>0</v>
      </c>
      <c r="S144" s="76">
        <f t="shared" si="118"/>
        <v>0</v>
      </c>
      <c r="T144" s="76">
        <f t="shared" si="118"/>
        <v>0</v>
      </c>
      <c r="U144" s="76">
        <f t="shared" si="118"/>
        <v>0</v>
      </c>
      <c r="V144" s="142">
        <f t="shared" si="118"/>
        <v>0</v>
      </c>
    </row>
    <row r="145" spans="2:22" ht="37.5">
      <c r="B145" s="121"/>
      <c r="C145" s="39" t="s">
        <v>103</v>
      </c>
      <c r="D145" s="138" t="s">
        <v>327</v>
      </c>
      <c r="E145" s="143" t="s">
        <v>24</v>
      </c>
      <c r="F145" s="143" t="s">
        <v>38</v>
      </c>
      <c r="G145" s="81" t="s">
        <v>233</v>
      </c>
      <c r="H145" s="82" t="s">
        <v>104</v>
      </c>
      <c r="I145" s="141">
        <f t="shared" si="113"/>
        <v>8466000</v>
      </c>
      <c r="J145" s="141">
        <v>8466000</v>
      </c>
      <c r="K145" s="76"/>
      <c r="L145" s="76"/>
      <c r="M145" s="76"/>
      <c r="N145" s="76"/>
      <c r="O145" s="142"/>
      <c r="P145" s="141">
        <f t="shared" si="115"/>
        <v>11231600</v>
      </c>
      <c r="Q145" s="141">
        <v>11231600</v>
      </c>
      <c r="R145" s="76"/>
      <c r="S145" s="76"/>
      <c r="T145" s="76"/>
      <c r="U145" s="76"/>
      <c r="V145" s="142"/>
    </row>
    <row r="146" spans="2:22">
      <c r="B146" s="121"/>
      <c r="C146" s="39" t="s">
        <v>49</v>
      </c>
      <c r="D146" s="138" t="s">
        <v>327</v>
      </c>
      <c r="E146" s="143" t="s">
        <v>24</v>
      </c>
      <c r="F146" s="143" t="s">
        <v>50</v>
      </c>
      <c r="G146" s="81"/>
      <c r="H146" s="82"/>
      <c r="I146" s="141">
        <f t="shared" si="113"/>
        <v>860000</v>
      </c>
      <c r="J146" s="141">
        <f t="shared" ref="J146:O146" si="119">J147+J151</f>
        <v>860000</v>
      </c>
      <c r="K146" s="76">
        <f t="shared" si="119"/>
        <v>0</v>
      </c>
      <c r="L146" s="76">
        <f t="shared" si="119"/>
        <v>0</v>
      </c>
      <c r="M146" s="76">
        <f t="shared" si="119"/>
        <v>0</v>
      </c>
      <c r="N146" s="76">
        <f t="shared" si="119"/>
        <v>0</v>
      </c>
      <c r="O146" s="142">
        <f t="shared" si="119"/>
        <v>0</v>
      </c>
      <c r="P146" s="141">
        <f t="shared" si="115"/>
        <v>870000</v>
      </c>
      <c r="Q146" s="141">
        <f t="shared" ref="Q146:V146" si="120">Q147+Q151</f>
        <v>870000</v>
      </c>
      <c r="R146" s="76">
        <f t="shared" si="120"/>
        <v>0</v>
      </c>
      <c r="S146" s="76">
        <f t="shared" si="120"/>
        <v>0</v>
      </c>
      <c r="T146" s="76">
        <f t="shared" si="120"/>
        <v>0</v>
      </c>
      <c r="U146" s="76">
        <f t="shared" si="120"/>
        <v>0</v>
      </c>
      <c r="V146" s="142">
        <f t="shared" si="120"/>
        <v>0</v>
      </c>
    </row>
    <row r="147" spans="2:22" ht="37.5">
      <c r="B147" s="121"/>
      <c r="C147" s="39" t="s">
        <v>155</v>
      </c>
      <c r="D147" s="138" t="s">
        <v>327</v>
      </c>
      <c r="E147" s="143" t="s">
        <v>24</v>
      </c>
      <c r="F147" s="143" t="s">
        <v>50</v>
      </c>
      <c r="G147" s="81">
        <v>5600000000</v>
      </c>
      <c r="H147" s="82"/>
      <c r="I147" s="141">
        <f t="shared" si="113"/>
        <v>520000</v>
      </c>
      <c r="J147" s="141">
        <f t="shared" ref="J147:O149" si="121">J148</f>
        <v>520000</v>
      </c>
      <c r="K147" s="76">
        <f t="shared" si="121"/>
        <v>0</v>
      </c>
      <c r="L147" s="76">
        <f t="shared" si="121"/>
        <v>0</v>
      </c>
      <c r="M147" s="76">
        <f t="shared" si="121"/>
        <v>0</v>
      </c>
      <c r="N147" s="76">
        <f t="shared" si="121"/>
        <v>0</v>
      </c>
      <c r="O147" s="142">
        <f t="shared" si="121"/>
        <v>0</v>
      </c>
      <c r="P147" s="141">
        <f t="shared" si="115"/>
        <v>520000</v>
      </c>
      <c r="Q147" s="141">
        <f t="shared" ref="Q147:V149" si="122">Q148</f>
        <v>520000</v>
      </c>
      <c r="R147" s="76">
        <f t="shared" si="122"/>
        <v>0</v>
      </c>
      <c r="S147" s="76">
        <f t="shared" si="122"/>
        <v>0</v>
      </c>
      <c r="T147" s="76">
        <f t="shared" si="122"/>
        <v>0</v>
      </c>
      <c r="U147" s="76">
        <f t="shared" si="122"/>
        <v>0</v>
      </c>
      <c r="V147" s="142">
        <f t="shared" si="122"/>
        <v>0</v>
      </c>
    </row>
    <row r="148" spans="2:22" ht="56.25">
      <c r="B148" s="121"/>
      <c r="C148" s="39" t="s">
        <v>156</v>
      </c>
      <c r="D148" s="138" t="s">
        <v>327</v>
      </c>
      <c r="E148" s="143" t="s">
        <v>24</v>
      </c>
      <c r="F148" s="143" t="s">
        <v>50</v>
      </c>
      <c r="G148" s="81">
        <v>5610000000</v>
      </c>
      <c r="H148" s="82"/>
      <c r="I148" s="141">
        <f t="shared" si="113"/>
        <v>520000</v>
      </c>
      <c r="J148" s="141">
        <f t="shared" si="121"/>
        <v>520000</v>
      </c>
      <c r="K148" s="76">
        <f t="shared" si="121"/>
        <v>0</v>
      </c>
      <c r="L148" s="76">
        <f t="shared" si="121"/>
        <v>0</v>
      </c>
      <c r="M148" s="76">
        <f t="shared" si="121"/>
        <v>0</v>
      </c>
      <c r="N148" s="76">
        <f t="shared" si="121"/>
        <v>0</v>
      </c>
      <c r="O148" s="142">
        <f t="shared" si="121"/>
        <v>0</v>
      </c>
      <c r="P148" s="141">
        <f t="shared" si="115"/>
        <v>520000</v>
      </c>
      <c r="Q148" s="141">
        <f t="shared" si="122"/>
        <v>520000</v>
      </c>
      <c r="R148" s="76">
        <f t="shared" si="122"/>
        <v>0</v>
      </c>
      <c r="S148" s="76">
        <f t="shared" si="122"/>
        <v>0</v>
      </c>
      <c r="T148" s="76">
        <f t="shared" si="122"/>
        <v>0</v>
      </c>
      <c r="U148" s="76">
        <f t="shared" si="122"/>
        <v>0</v>
      </c>
      <c r="V148" s="142">
        <f t="shared" si="122"/>
        <v>0</v>
      </c>
    </row>
    <row r="149" spans="2:22" ht="37.5">
      <c r="B149" s="121"/>
      <c r="C149" s="39" t="s">
        <v>157</v>
      </c>
      <c r="D149" s="138" t="s">
        <v>327</v>
      </c>
      <c r="E149" s="143" t="s">
        <v>24</v>
      </c>
      <c r="F149" s="143" t="s">
        <v>50</v>
      </c>
      <c r="G149" s="81">
        <v>5610010550</v>
      </c>
      <c r="H149" s="82"/>
      <c r="I149" s="141">
        <f t="shared" si="113"/>
        <v>520000</v>
      </c>
      <c r="J149" s="141">
        <f t="shared" si="121"/>
        <v>520000</v>
      </c>
      <c r="K149" s="76">
        <f t="shared" si="121"/>
        <v>0</v>
      </c>
      <c r="L149" s="76">
        <f t="shared" si="121"/>
        <v>0</v>
      </c>
      <c r="M149" s="76">
        <f t="shared" si="121"/>
        <v>0</v>
      </c>
      <c r="N149" s="76">
        <f t="shared" si="121"/>
        <v>0</v>
      </c>
      <c r="O149" s="142">
        <f t="shared" si="121"/>
        <v>0</v>
      </c>
      <c r="P149" s="141">
        <f t="shared" si="115"/>
        <v>520000</v>
      </c>
      <c r="Q149" s="141">
        <f t="shared" si="122"/>
        <v>520000</v>
      </c>
      <c r="R149" s="76">
        <f t="shared" si="122"/>
        <v>0</v>
      </c>
      <c r="S149" s="76">
        <f t="shared" si="122"/>
        <v>0</v>
      </c>
      <c r="T149" s="76">
        <f t="shared" si="122"/>
        <v>0</v>
      </c>
      <c r="U149" s="76">
        <f t="shared" si="122"/>
        <v>0</v>
      </c>
      <c r="V149" s="142">
        <f t="shared" si="122"/>
        <v>0</v>
      </c>
    </row>
    <row r="150" spans="2:22" ht="37.5">
      <c r="B150" s="121"/>
      <c r="C150" s="39" t="s">
        <v>103</v>
      </c>
      <c r="D150" s="138" t="s">
        <v>327</v>
      </c>
      <c r="E150" s="143" t="s">
        <v>24</v>
      </c>
      <c r="F150" s="143" t="s">
        <v>50</v>
      </c>
      <c r="G150" s="81">
        <v>5610010550</v>
      </c>
      <c r="H150" s="82" t="s">
        <v>104</v>
      </c>
      <c r="I150" s="141">
        <f t="shared" si="113"/>
        <v>520000</v>
      </c>
      <c r="J150" s="141">
        <v>520000</v>
      </c>
      <c r="K150" s="76"/>
      <c r="L150" s="76"/>
      <c r="M150" s="76"/>
      <c r="N150" s="76"/>
      <c r="O150" s="142"/>
      <c r="P150" s="141">
        <f t="shared" si="115"/>
        <v>520000</v>
      </c>
      <c r="Q150" s="141">
        <v>520000</v>
      </c>
      <c r="R150" s="76"/>
      <c r="S150" s="76"/>
      <c r="T150" s="76"/>
      <c r="U150" s="76"/>
      <c r="V150" s="142"/>
    </row>
    <row r="151" spans="2:22" ht="37.5">
      <c r="B151" s="121"/>
      <c r="C151" s="39" t="s">
        <v>158</v>
      </c>
      <c r="D151" s="138" t="s">
        <v>327</v>
      </c>
      <c r="E151" s="143" t="s">
        <v>24</v>
      </c>
      <c r="F151" s="143" t="s">
        <v>50</v>
      </c>
      <c r="G151" s="81">
        <v>5700000000</v>
      </c>
      <c r="H151" s="82"/>
      <c r="I151" s="141">
        <f t="shared" si="113"/>
        <v>340000</v>
      </c>
      <c r="J151" s="141">
        <f t="shared" ref="J151:O153" si="123">J152</f>
        <v>340000</v>
      </c>
      <c r="K151" s="76">
        <f t="shared" si="123"/>
        <v>0</v>
      </c>
      <c r="L151" s="76">
        <f t="shared" si="123"/>
        <v>0</v>
      </c>
      <c r="M151" s="76">
        <f t="shared" si="123"/>
        <v>0</v>
      </c>
      <c r="N151" s="76">
        <f t="shared" si="123"/>
        <v>0</v>
      </c>
      <c r="O151" s="142">
        <f t="shared" si="123"/>
        <v>0</v>
      </c>
      <c r="P151" s="141">
        <f t="shared" si="115"/>
        <v>350000</v>
      </c>
      <c r="Q151" s="141">
        <f t="shared" ref="Q151:V153" si="124">Q152</f>
        <v>350000</v>
      </c>
      <c r="R151" s="76">
        <f t="shared" si="124"/>
        <v>0</v>
      </c>
      <c r="S151" s="76">
        <f t="shared" si="124"/>
        <v>0</v>
      </c>
      <c r="T151" s="76">
        <f t="shared" si="124"/>
        <v>0</v>
      </c>
      <c r="U151" s="76">
        <f t="shared" si="124"/>
        <v>0</v>
      </c>
      <c r="V151" s="142">
        <f t="shared" si="124"/>
        <v>0</v>
      </c>
    </row>
    <row r="152" spans="2:22" ht="37.5">
      <c r="B152" s="121"/>
      <c r="C152" s="39" t="s">
        <v>159</v>
      </c>
      <c r="D152" s="138" t="s">
        <v>327</v>
      </c>
      <c r="E152" s="143" t="s">
        <v>24</v>
      </c>
      <c r="F152" s="143" t="s">
        <v>50</v>
      </c>
      <c r="G152" s="81">
        <v>5710000000</v>
      </c>
      <c r="H152" s="82"/>
      <c r="I152" s="141">
        <f t="shared" si="113"/>
        <v>340000</v>
      </c>
      <c r="J152" s="141">
        <f t="shared" si="123"/>
        <v>340000</v>
      </c>
      <c r="K152" s="76">
        <f t="shared" si="123"/>
        <v>0</v>
      </c>
      <c r="L152" s="76">
        <f t="shared" si="123"/>
        <v>0</v>
      </c>
      <c r="M152" s="76">
        <f t="shared" si="123"/>
        <v>0</v>
      </c>
      <c r="N152" s="76">
        <f t="shared" si="123"/>
        <v>0</v>
      </c>
      <c r="O152" s="142">
        <f t="shared" si="123"/>
        <v>0</v>
      </c>
      <c r="P152" s="141">
        <f t="shared" si="115"/>
        <v>350000</v>
      </c>
      <c r="Q152" s="141">
        <f t="shared" si="124"/>
        <v>350000</v>
      </c>
      <c r="R152" s="76">
        <f t="shared" si="124"/>
        <v>0</v>
      </c>
      <c r="S152" s="76">
        <f t="shared" si="124"/>
        <v>0</v>
      </c>
      <c r="T152" s="76">
        <f t="shared" si="124"/>
        <v>0</v>
      </c>
      <c r="U152" s="76">
        <f t="shared" si="124"/>
        <v>0</v>
      </c>
      <c r="V152" s="142">
        <f t="shared" si="124"/>
        <v>0</v>
      </c>
    </row>
    <row r="153" spans="2:22" ht="37.5">
      <c r="B153" s="121"/>
      <c r="C153" s="39" t="s">
        <v>160</v>
      </c>
      <c r="D153" s="138" t="s">
        <v>327</v>
      </c>
      <c r="E153" s="143" t="s">
        <v>24</v>
      </c>
      <c r="F153" s="143" t="s">
        <v>50</v>
      </c>
      <c r="G153" s="81">
        <v>5710010400</v>
      </c>
      <c r="H153" s="82"/>
      <c r="I153" s="141">
        <f t="shared" si="113"/>
        <v>340000</v>
      </c>
      <c r="J153" s="141">
        <f t="shared" si="123"/>
        <v>340000</v>
      </c>
      <c r="K153" s="76">
        <f t="shared" si="123"/>
        <v>0</v>
      </c>
      <c r="L153" s="76">
        <f t="shared" si="123"/>
        <v>0</v>
      </c>
      <c r="M153" s="76">
        <f t="shared" si="123"/>
        <v>0</v>
      </c>
      <c r="N153" s="76">
        <f t="shared" si="123"/>
        <v>0</v>
      </c>
      <c r="O153" s="142">
        <f t="shared" si="123"/>
        <v>0</v>
      </c>
      <c r="P153" s="141">
        <f t="shared" si="115"/>
        <v>350000</v>
      </c>
      <c r="Q153" s="141">
        <f t="shared" si="124"/>
        <v>350000</v>
      </c>
      <c r="R153" s="76">
        <f t="shared" si="124"/>
        <v>0</v>
      </c>
      <c r="S153" s="76">
        <f t="shared" si="124"/>
        <v>0</v>
      </c>
      <c r="T153" s="76">
        <f t="shared" si="124"/>
        <v>0</v>
      </c>
      <c r="U153" s="76">
        <f t="shared" si="124"/>
        <v>0</v>
      </c>
      <c r="V153" s="142">
        <f t="shared" si="124"/>
        <v>0</v>
      </c>
    </row>
    <row r="154" spans="2:22" ht="37.5">
      <c r="B154" s="121"/>
      <c r="C154" s="39" t="s">
        <v>103</v>
      </c>
      <c r="D154" s="138" t="s">
        <v>327</v>
      </c>
      <c r="E154" s="143" t="s">
        <v>24</v>
      </c>
      <c r="F154" s="143" t="s">
        <v>50</v>
      </c>
      <c r="G154" s="81">
        <v>5710010400</v>
      </c>
      <c r="H154" s="82" t="s">
        <v>104</v>
      </c>
      <c r="I154" s="141">
        <f t="shared" si="113"/>
        <v>340000</v>
      </c>
      <c r="J154" s="141">
        <v>340000</v>
      </c>
      <c r="K154" s="76"/>
      <c r="L154" s="76"/>
      <c r="M154" s="76"/>
      <c r="N154" s="76"/>
      <c r="O154" s="142"/>
      <c r="P154" s="141">
        <f t="shared" si="115"/>
        <v>350000</v>
      </c>
      <c r="Q154" s="141">
        <v>350000</v>
      </c>
      <c r="R154" s="76"/>
      <c r="S154" s="76"/>
      <c r="T154" s="76"/>
      <c r="U154" s="76"/>
      <c r="V154" s="142"/>
    </row>
    <row r="155" spans="2:22">
      <c r="B155" s="121"/>
      <c r="C155" s="39" t="s">
        <v>52</v>
      </c>
      <c r="D155" s="138" t="s">
        <v>327</v>
      </c>
      <c r="E155" s="143" t="s">
        <v>26</v>
      </c>
      <c r="F155" s="143" t="s">
        <v>82</v>
      </c>
      <c r="G155" s="81"/>
      <c r="H155" s="82"/>
      <c r="I155" s="141">
        <f t="shared" si="113"/>
        <v>113440100</v>
      </c>
      <c r="J155" s="141">
        <f t="shared" ref="J155:O155" si="125">J156</f>
        <v>113440100</v>
      </c>
      <c r="K155" s="76">
        <f t="shared" si="125"/>
        <v>0</v>
      </c>
      <c r="L155" s="76">
        <f t="shared" si="125"/>
        <v>0</v>
      </c>
      <c r="M155" s="76">
        <f t="shared" si="125"/>
        <v>0</v>
      </c>
      <c r="N155" s="76">
        <f t="shared" si="125"/>
        <v>0</v>
      </c>
      <c r="O155" s="142">
        <f t="shared" si="125"/>
        <v>0</v>
      </c>
      <c r="P155" s="141">
        <f t="shared" si="115"/>
        <v>50516600</v>
      </c>
      <c r="Q155" s="141">
        <f t="shared" ref="Q155:V155" si="126">Q156</f>
        <v>157309000</v>
      </c>
      <c r="R155" s="76">
        <f t="shared" si="126"/>
        <v>0</v>
      </c>
      <c r="S155" s="76">
        <f t="shared" si="126"/>
        <v>0</v>
      </c>
      <c r="T155" s="76">
        <f t="shared" si="126"/>
        <v>0</v>
      </c>
      <c r="U155" s="76">
        <f t="shared" si="126"/>
        <v>-106792400</v>
      </c>
      <c r="V155" s="142">
        <f t="shared" si="126"/>
        <v>0</v>
      </c>
    </row>
    <row r="156" spans="2:22">
      <c r="B156" s="121"/>
      <c r="C156" s="39" t="s">
        <v>53</v>
      </c>
      <c r="D156" s="138" t="s">
        <v>327</v>
      </c>
      <c r="E156" s="143" t="s">
        <v>26</v>
      </c>
      <c r="F156" s="143" t="s">
        <v>19</v>
      </c>
      <c r="G156" s="81"/>
      <c r="H156" s="82"/>
      <c r="I156" s="141">
        <f t="shared" si="113"/>
        <v>113440100</v>
      </c>
      <c r="J156" s="141">
        <f t="shared" ref="J156:O156" si="127">J157+J164</f>
        <v>113440100</v>
      </c>
      <c r="K156" s="76">
        <f t="shared" si="127"/>
        <v>0</v>
      </c>
      <c r="L156" s="76">
        <f t="shared" si="127"/>
        <v>0</v>
      </c>
      <c r="M156" s="76">
        <f t="shared" si="127"/>
        <v>0</v>
      </c>
      <c r="N156" s="76">
        <f t="shared" si="127"/>
        <v>0</v>
      </c>
      <c r="O156" s="142">
        <f t="shared" si="127"/>
        <v>0</v>
      </c>
      <c r="P156" s="141">
        <f t="shared" si="115"/>
        <v>50516600</v>
      </c>
      <c r="Q156" s="141">
        <f t="shared" ref="Q156:V156" si="128">Q157+Q164</f>
        <v>157309000</v>
      </c>
      <c r="R156" s="76">
        <f t="shared" si="128"/>
        <v>0</v>
      </c>
      <c r="S156" s="76">
        <f t="shared" si="128"/>
        <v>0</v>
      </c>
      <c r="T156" s="76">
        <f t="shared" si="128"/>
        <v>0</v>
      </c>
      <c r="U156" s="76">
        <f t="shared" si="128"/>
        <v>-106792400</v>
      </c>
      <c r="V156" s="142">
        <f t="shared" si="128"/>
        <v>0</v>
      </c>
    </row>
    <row r="157" spans="2:22" ht="56.25">
      <c r="B157" s="121"/>
      <c r="C157" s="39" t="s">
        <v>235</v>
      </c>
      <c r="D157" s="138" t="s">
        <v>327</v>
      </c>
      <c r="E157" s="143" t="s">
        <v>26</v>
      </c>
      <c r="F157" s="143" t="s">
        <v>19</v>
      </c>
      <c r="G157" s="81">
        <v>6500000000</v>
      </c>
      <c r="H157" s="82"/>
      <c r="I157" s="141">
        <f t="shared" si="113"/>
        <v>63723100</v>
      </c>
      <c r="J157" s="141">
        <f t="shared" ref="J157:O157" si="129">J161+J158</f>
        <v>63723100</v>
      </c>
      <c r="K157" s="76">
        <f t="shared" si="129"/>
        <v>0</v>
      </c>
      <c r="L157" s="76">
        <f t="shared" si="129"/>
        <v>0</v>
      </c>
      <c r="M157" s="76">
        <f t="shared" si="129"/>
        <v>0</v>
      </c>
      <c r="N157" s="76">
        <f t="shared" si="129"/>
        <v>0</v>
      </c>
      <c r="O157" s="142">
        <f t="shared" si="129"/>
        <v>0</v>
      </c>
      <c r="P157" s="141">
        <f t="shared" si="115"/>
        <v>0</v>
      </c>
      <c r="Q157" s="141">
        <f t="shared" ref="Q157:V157" si="130">Q161+Q158</f>
        <v>106792400</v>
      </c>
      <c r="R157" s="76">
        <f t="shared" si="130"/>
        <v>0</v>
      </c>
      <c r="S157" s="76">
        <f t="shared" si="130"/>
        <v>0</v>
      </c>
      <c r="T157" s="76">
        <f t="shared" si="130"/>
        <v>0</v>
      </c>
      <c r="U157" s="76">
        <f t="shared" si="130"/>
        <v>-106792400</v>
      </c>
      <c r="V157" s="142">
        <f t="shared" si="130"/>
        <v>0</v>
      </c>
    </row>
    <row r="158" spans="2:22" hidden="1">
      <c r="B158" s="121"/>
      <c r="C158" s="39" t="s">
        <v>242</v>
      </c>
      <c r="D158" s="138" t="s">
        <v>327</v>
      </c>
      <c r="E158" s="143" t="s">
        <v>26</v>
      </c>
      <c r="F158" s="143" t="s">
        <v>19</v>
      </c>
      <c r="G158" s="81">
        <v>6540000000</v>
      </c>
      <c r="H158" s="82"/>
      <c r="I158" s="141">
        <f t="shared" si="113"/>
        <v>0</v>
      </c>
      <c r="J158" s="141">
        <f t="shared" ref="J158:O158" si="131">J159</f>
        <v>0</v>
      </c>
      <c r="K158" s="76">
        <f t="shared" si="131"/>
        <v>0</v>
      </c>
      <c r="L158" s="76">
        <f t="shared" si="131"/>
        <v>0</v>
      </c>
      <c r="M158" s="76">
        <f t="shared" si="131"/>
        <v>0</v>
      </c>
      <c r="N158" s="76">
        <f t="shared" si="131"/>
        <v>0</v>
      </c>
      <c r="O158" s="142">
        <f t="shared" si="131"/>
        <v>0</v>
      </c>
      <c r="P158" s="141">
        <f t="shared" si="115"/>
        <v>0</v>
      </c>
      <c r="Q158" s="141">
        <f t="shared" ref="Q158:V158" si="132">Q159</f>
        <v>106792400</v>
      </c>
      <c r="R158" s="76">
        <f t="shared" si="132"/>
        <v>0</v>
      </c>
      <c r="S158" s="76">
        <f t="shared" si="132"/>
        <v>0</v>
      </c>
      <c r="T158" s="76">
        <f t="shared" si="132"/>
        <v>0</v>
      </c>
      <c r="U158" s="76">
        <f t="shared" si="132"/>
        <v>-106792400</v>
      </c>
      <c r="V158" s="142">
        <f t="shared" si="132"/>
        <v>0</v>
      </c>
    </row>
    <row r="159" spans="2:22" hidden="1">
      <c r="B159" s="121"/>
      <c r="C159" s="39" t="s">
        <v>243</v>
      </c>
      <c r="D159" s="138" t="s">
        <v>327</v>
      </c>
      <c r="E159" s="143" t="s">
        <v>26</v>
      </c>
      <c r="F159" s="143" t="s">
        <v>19</v>
      </c>
      <c r="G159" s="81" t="s">
        <v>244</v>
      </c>
      <c r="H159" s="82"/>
      <c r="I159" s="141">
        <f t="shared" si="113"/>
        <v>0</v>
      </c>
      <c r="J159" s="141"/>
      <c r="K159" s="76"/>
      <c r="L159" s="76"/>
      <c r="M159" s="76"/>
      <c r="N159" s="76"/>
      <c r="O159" s="142"/>
      <c r="P159" s="141">
        <f t="shared" si="115"/>
        <v>0</v>
      </c>
      <c r="Q159" s="141">
        <f>Q160</f>
        <v>106792400</v>
      </c>
      <c r="R159" s="76"/>
      <c r="S159" s="76"/>
      <c r="T159" s="76"/>
      <c r="U159" s="76">
        <f>U160</f>
        <v>-106792400</v>
      </c>
      <c r="V159" s="142"/>
    </row>
    <row r="160" spans="2:22" ht="47.1" hidden="1" customHeight="1">
      <c r="B160" s="121"/>
      <c r="C160" s="39" t="s">
        <v>239</v>
      </c>
      <c r="D160" s="138" t="s">
        <v>327</v>
      </c>
      <c r="E160" s="143" t="s">
        <v>26</v>
      </c>
      <c r="F160" s="143" t="s">
        <v>19</v>
      </c>
      <c r="G160" s="81" t="s">
        <v>244</v>
      </c>
      <c r="H160" s="82" t="s">
        <v>240</v>
      </c>
      <c r="I160" s="141">
        <f t="shared" si="113"/>
        <v>0</v>
      </c>
      <c r="J160" s="141"/>
      <c r="K160" s="76">
        <v>0</v>
      </c>
      <c r="L160" s="76">
        <v>0</v>
      </c>
      <c r="M160" s="76">
        <v>0</v>
      </c>
      <c r="N160" s="76">
        <v>0</v>
      </c>
      <c r="O160" s="142">
        <v>0</v>
      </c>
      <c r="P160" s="141">
        <f t="shared" si="115"/>
        <v>0</v>
      </c>
      <c r="Q160" s="141">
        <v>106792400</v>
      </c>
      <c r="R160" s="76">
        <v>0</v>
      </c>
      <c r="S160" s="76">
        <v>0</v>
      </c>
      <c r="T160" s="76">
        <v>0</v>
      </c>
      <c r="U160" s="76">
        <v>-106792400</v>
      </c>
      <c r="V160" s="142">
        <v>0</v>
      </c>
    </row>
    <row r="161" spans="2:22">
      <c r="B161" s="121"/>
      <c r="C161" s="39" t="s">
        <v>245</v>
      </c>
      <c r="D161" s="138" t="s">
        <v>327</v>
      </c>
      <c r="E161" s="143" t="s">
        <v>26</v>
      </c>
      <c r="F161" s="143" t="s">
        <v>19</v>
      </c>
      <c r="G161" s="81">
        <v>6550000000</v>
      </c>
      <c r="H161" s="82"/>
      <c r="I161" s="141">
        <f t="shared" si="113"/>
        <v>63723100</v>
      </c>
      <c r="J161" s="141">
        <f t="shared" ref="J161:O162" si="133">J162</f>
        <v>63723100</v>
      </c>
      <c r="K161" s="141">
        <f t="shared" si="133"/>
        <v>0</v>
      </c>
      <c r="L161" s="76">
        <f t="shared" si="133"/>
        <v>0</v>
      </c>
      <c r="M161" s="76">
        <f t="shared" si="133"/>
        <v>0</v>
      </c>
      <c r="N161" s="76">
        <f t="shared" si="133"/>
        <v>0</v>
      </c>
      <c r="O161" s="142">
        <f t="shared" si="133"/>
        <v>0</v>
      </c>
      <c r="P161" s="141">
        <f t="shared" si="115"/>
        <v>0</v>
      </c>
      <c r="Q161" s="141">
        <f t="shared" ref="Q161:V162" si="134">Q162</f>
        <v>0</v>
      </c>
      <c r="R161" s="76">
        <f t="shared" si="134"/>
        <v>0</v>
      </c>
      <c r="S161" s="76">
        <f t="shared" si="134"/>
        <v>0</v>
      </c>
      <c r="T161" s="76">
        <f t="shared" si="134"/>
        <v>0</v>
      </c>
      <c r="U161" s="76">
        <f t="shared" si="134"/>
        <v>0</v>
      </c>
      <c r="V161" s="142">
        <f t="shared" si="134"/>
        <v>0</v>
      </c>
    </row>
    <row r="162" spans="2:22" ht="56.25">
      <c r="B162" s="121"/>
      <c r="C162" s="39" t="s">
        <v>246</v>
      </c>
      <c r="D162" s="138" t="s">
        <v>327</v>
      </c>
      <c r="E162" s="143" t="s">
        <v>26</v>
      </c>
      <c r="F162" s="143" t="s">
        <v>19</v>
      </c>
      <c r="G162" s="81" t="s">
        <v>247</v>
      </c>
      <c r="H162" s="82"/>
      <c r="I162" s="141">
        <f t="shared" si="113"/>
        <v>63723100</v>
      </c>
      <c r="J162" s="141">
        <f t="shared" si="133"/>
        <v>63723100</v>
      </c>
      <c r="K162" s="76">
        <f t="shared" si="133"/>
        <v>0</v>
      </c>
      <c r="L162" s="76">
        <f t="shared" si="133"/>
        <v>0</v>
      </c>
      <c r="M162" s="76">
        <f t="shared" si="133"/>
        <v>0</v>
      </c>
      <c r="N162" s="76">
        <f t="shared" si="133"/>
        <v>0</v>
      </c>
      <c r="O162" s="142">
        <f t="shared" si="133"/>
        <v>0</v>
      </c>
      <c r="P162" s="141">
        <f t="shared" si="115"/>
        <v>0</v>
      </c>
      <c r="Q162" s="141">
        <f t="shared" si="134"/>
        <v>0</v>
      </c>
      <c r="R162" s="76">
        <f t="shared" si="134"/>
        <v>0</v>
      </c>
      <c r="S162" s="76">
        <f t="shared" si="134"/>
        <v>0</v>
      </c>
      <c r="T162" s="76">
        <f t="shared" si="134"/>
        <v>0</v>
      </c>
      <c r="U162" s="76">
        <f t="shared" si="134"/>
        <v>0</v>
      </c>
      <c r="V162" s="142">
        <f t="shared" si="134"/>
        <v>0</v>
      </c>
    </row>
    <row r="163" spans="2:22" ht="37.5">
      <c r="B163" s="121"/>
      <c r="C163" s="39" t="s">
        <v>239</v>
      </c>
      <c r="D163" s="138" t="s">
        <v>327</v>
      </c>
      <c r="E163" s="143" t="s">
        <v>26</v>
      </c>
      <c r="F163" s="143" t="s">
        <v>19</v>
      </c>
      <c r="G163" s="81" t="s">
        <v>247</v>
      </c>
      <c r="H163" s="82" t="s">
        <v>240</v>
      </c>
      <c r="I163" s="141">
        <f t="shared" si="113"/>
        <v>63723100</v>
      </c>
      <c r="J163" s="141">
        <v>63723100</v>
      </c>
      <c r="K163" s="76"/>
      <c r="L163" s="76"/>
      <c r="M163" s="76"/>
      <c r="N163" s="76"/>
      <c r="O163" s="142"/>
      <c r="P163" s="141">
        <f t="shared" si="115"/>
        <v>0</v>
      </c>
      <c r="Q163" s="141"/>
      <c r="R163" s="76"/>
      <c r="S163" s="76"/>
      <c r="T163" s="76"/>
      <c r="U163" s="76"/>
      <c r="V163" s="142"/>
    </row>
    <row r="164" spans="2:22">
      <c r="B164" s="121"/>
      <c r="C164" s="39" t="s">
        <v>284</v>
      </c>
      <c r="D164" s="138" t="s">
        <v>327</v>
      </c>
      <c r="E164" s="143" t="s">
        <v>26</v>
      </c>
      <c r="F164" s="143" t="s">
        <v>19</v>
      </c>
      <c r="G164" s="81">
        <v>7300000000</v>
      </c>
      <c r="H164" s="82"/>
      <c r="I164" s="141">
        <f t="shared" si="113"/>
        <v>49717000</v>
      </c>
      <c r="J164" s="141">
        <f t="shared" ref="J164:O164" si="135">J165+J170+J173</f>
        <v>49717000</v>
      </c>
      <c r="K164" s="76">
        <f t="shared" si="135"/>
        <v>0</v>
      </c>
      <c r="L164" s="76">
        <f t="shared" si="135"/>
        <v>0</v>
      </c>
      <c r="M164" s="76">
        <f t="shared" si="135"/>
        <v>0</v>
      </c>
      <c r="N164" s="76">
        <f t="shared" si="135"/>
        <v>0</v>
      </c>
      <c r="O164" s="142">
        <f t="shared" si="135"/>
        <v>0</v>
      </c>
      <c r="P164" s="141">
        <f t="shared" si="115"/>
        <v>50516600</v>
      </c>
      <c r="Q164" s="141">
        <f t="shared" ref="Q164:V164" si="136">Q165+Q170+Q173</f>
        <v>50516600</v>
      </c>
      <c r="R164" s="76">
        <f t="shared" si="136"/>
        <v>0</v>
      </c>
      <c r="S164" s="76">
        <f t="shared" si="136"/>
        <v>0</v>
      </c>
      <c r="T164" s="76">
        <f t="shared" si="136"/>
        <v>0</v>
      </c>
      <c r="U164" s="76">
        <f t="shared" si="136"/>
        <v>0</v>
      </c>
      <c r="V164" s="142">
        <f t="shared" si="136"/>
        <v>0</v>
      </c>
    </row>
    <row r="165" spans="2:22" ht="32.85" customHeight="1">
      <c r="B165" s="121"/>
      <c r="C165" s="39" t="s">
        <v>285</v>
      </c>
      <c r="D165" s="138" t="s">
        <v>327</v>
      </c>
      <c r="E165" s="143" t="s">
        <v>26</v>
      </c>
      <c r="F165" s="143" t="s">
        <v>19</v>
      </c>
      <c r="G165" s="81">
        <v>7310000000</v>
      </c>
      <c r="H165" s="82"/>
      <c r="I165" s="141">
        <f t="shared" si="113"/>
        <v>21165500</v>
      </c>
      <c r="J165" s="141">
        <f t="shared" ref="J165:O165" si="137">J166+J168</f>
        <v>21165500</v>
      </c>
      <c r="K165" s="76">
        <f t="shared" si="137"/>
        <v>0</v>
      </c>
      <c r="L165" s="76">
        <f t="shared" si="137"/>
        <v>0</v>
      </c>
      <c r="M165" s="76">
        <f t="shared" si="137"/>
        <v>0</v>
      </c>
      <c r="N165" s="76">
        <f t="shared" si="137"/>
        <v>0</v>
      </c>
      <c r="O165" s="142">
        <f t="shared" si="137"/>
        <v>0</v>
      </c>
      <c r="P165" s="141">
        <f t="shared" si="115"/>
        <v>23802600</v>
      </c>
      <c r="Q165" s="141">
        <f t="shared" ref="Q165:V165" si="138">Q166+Q168</f>
        <v>23802600</v>
      </c>
      <c r="R165" s="76">
        <f t="shared" si="138"/>
        <v>0</v>
      </c>
      <c r="S165" s="76">
        <f t="shared" si="138"/>
        <v>0</v>
      </c>
      <c r="T165" s="76">
        <f t="shared" si="138"/>
        <v>0</v>
      </c>
      <c r="U165" s="76">
        <f t="shared" si="138"/>
        <v>0</v>
      </c>
      <c r="V165" s="142">
        <f t="shared" si="138"/>
        <v>0</v>
      </c>
    </row>
    <row r="166" spans="2:22" ht="37.5">
      <c r="B166" s="121"/>
      <c r="C166" s="39" t="s">
        <v>286</v>
      </c>
      <c r="D166" s="138" t="s">
        <v>327</v>
      </c>
      <c r="E166" s="143" t="s">
        <v>26</v>
      </c>
      <c r="F166" s="143" t="s">
        <v>19</v>
      </c>
      <c r="G166" s="81">
        <v>7310010140</v>
      </c>
      <c r="H166" s="82"/>
      <c r="I166" s="141">
        <f t="shared" si="113"/>
        <v>15363000</v>
      </c>
      <c r="J166" s="141">
        <f>J167</f>
        <v>15363000</v>
      </c>
      <c r="K166" s="76"/>
      <c r="L166" s="76"/>
      <c r="M166" s="76"/>
      <c r="N166" s="76"/>
      <c r="O166" s="142"/>
      <c r="P166" s="141">
        <f t="shared" si="115"/>
        <v>15462000</v>
      </c>
      <c r="Q166" s="141">
        <f>Q167</f>
        <v>15462000</v>
      </c>
      <c r="R166" s="76"/>
      <c r="S166" s="76"/>
      <c r="T166" s="76"/>
      <c r="U166" s="76"/>
      <c r="V166" s="142"/>
    </row>
    <row r="167" spans="2:22" ht="37.5">
      <c r="B167" s="121"/>
      <c r="C167" s="39" t="s">
        <v>103</v>
      </c>
      <c r="D167" s="138" t="s">
        <v>327</v>
      </c>
      <c r="E167" s="143" t="s">
        <v>26</v>
      </c>
      <c r="F167" s="143" t="s">
        <v>19</v>
      </c>
      <c r="G167" s="81">
        <v>7310010140</v>
      </c>
      <c r="H167" s="82" t="s">
        <v>104</v>
      </c>
      <c r="I167" s="141">
        <f t="shared" si="113"/>
        <v>15363000</v>
      </c>
      <c r="J167" s="141">
        <v>15363000</v>
      </c>
      <c r="K167" s="76"/>
      <c r="L167" s="76"/>
      <c r="M167" s="76"/>
      <c r="N167" s="76"/>
      <c r="O167" s="142"/>
      <c r="P167" s="141">
        <f t="shared" si="115"/>
        <v>15462000</v>
      </c>
      <c r="Q167" s="141">
        <v>15462000</v>
      </c>
      <c r="R167" s="76"/>
      <c r="S167" s="76"/>
      <c r="T167" s="76"/>
      <c r="U167" s="76"/>
      <c r="V167" s="142"/>
    </row>
    <row r="168" spans="2:22" ht="37.5">
      <c r="B168" s="121"/>
      <c r="C168" s="39" t="s">
        <v>287</v>
      </c>
      <c r="D168" s="138" t="s">
        <v>327</v>
      </c>
      <c r="E168" s="143" t="s">
        <v>26</v>
      </c>
      <c r="F168" s="143" t="s">
        <v>19</v>
      </c>
      <c r="G168" s="81">
        <v>7310010860</v>
      </c>
      <c r="H168" s="82"/>
      <c r="I168" s="141">
        <f t="shared" si="113"/>
        <v>5802500</v>
      </c>
      <c r="J168" s="141">
        <f t="shared" ref="J168:O168" si="139">J169</f>
        <v>5802500</v>
      </c>
      <c r="K168" s="76">
        <f t="shared" si="139"/>
        <v>0</v>
      </c>
      <c r="L168" s="76">
        <f t="shared" si="139"/>
        <v>0</v>
      </c>
      <c r="M168" s="76">
        <f t="shared" si="139"/>
        <v>0</v>
      </c>
      <c r="N168" s="76">
        <f t="shared" si="139"/>
        <v>0</v>
      </c>
      <c r="O168" s="142">
        <f t="shared" si="139"/>
        <v>0</v>
      </c>
      <c r="P168" s="141">
        <f t="shared" si="115"/>
        <v>8340600</v>
      </c>
      <c r="Q168" s="141">
        <f t="shared" ref="Q168:V168" si="140">Q169</f>
        <v>8340600</v>
      </c>
      <c r="R168" s="76">
        <f t="shared" si="140"/>
        <v>0</v>
      </c>
      <c r="S168" s="76">
        <f t="shared" si="140"/>
        <v>0</v>
      </c>
      <c r="T168" s="76">
        <f t="shared" si="140"/>
        <v>0</v>
      </c>
      <c r="U168" s="76">
        <f t="shared" si="140"/>
        <v>0</v>
      </c>
      <c r="V168" s="142">
        <f t="shared" si="140"/>
        <v>0</v>
      </c>
    </row>
    <row r="169" spans="2:22" ht="37.5">
      <c r="B169" s="121"/>
      <c r="C169" s="39" t="s">
        <v>103</v>
      </c>
      <c r="D169" s="138" t="s">
        <v>327</v>
      </c>
      <c r="E169" s="143" t="s">
        <v>26</v>
      </c>
      <c r="F169" s="143" t="s">
        <v>19</v>
      </c>
      <c r="G169" s="81">
        <v>7310010860</v>
      </c>
      <c r="H169" s="82" t="s">
        <v>104</v>
      </c>
      <c r="I169" s="141">
        <f t="shared" si="113"/>
        <v>5802500</v>
      </c>
      <c r="J169" s="141">
        <v>5802500</v>
      </c>
      <c r="K169" s="76"/>
      <c r="L169" s="76"/>
      <c r="M169" s="76"/>
      <c r="N169" s="76"/>
      <c r="O169" s="142"/>
      <c r="P169" s="141">
        <f t="shared" si="115"/>
        <v>8340600</v>
      </c>
      <c r="Q169" s="141">
        <v>8340600</v>
      </c>
      <c r="R169" s="76"/>
      <c r="S169" s="76"/>
      <c r="T169" s="76"/>
      <c r="U169" s="76"/>
      <c r="V169" s="142"/>
    </row>
    <row r="170" spans="2:22" ht="37.5">
      <c r="B170" s="121"/>
      <c r="C170" s="39" t="s">
        <v>288</v>
      </c>
      <c r="D170" s="138" t="s">
        <v>327</v>
      </c>
      <c r="E170" s="143" t="s">
        <v>26</v>
      </c>
      <c r="F170" s="143" t="s">
        <v>19</v>
      </c>
      <c r="G170" s="81">
        <v>7320000000</v>
      </c>
      <c r="H170" s="82"/>
      <c r="I170" s="141">
        <f t="shared" si="113"/>
        <v>50000</v>
      </c>
      <c r="J170" s="141">
        <f t="shared" ref="J170:O171" si="141">J171</f>
        <v>50000</v>
      </c>
      <c r="K170" s="76">
        <f t="shared" si="141"/>
        <v>0</v>
      </c>
      <c r="L170" s="76">
        <f t="shared" si="141"/>
        <v>0</v>
      </c>
      <c r="M170" s="76">
        <f t="shared" si="141"/>
        <v>0</v>
      </c>
      <c r="N170" s="76">
        <f t="shared" si="141"/>
        <v>0</v>
      </c>
      <c r="O170" s="142">
        <f t="shared" si="141"/>
        <v>0</v>
      </c>
      <c r="P170" s="141">
        <f t="shared" si="115"/>
        <v>50000</v>
      </c>
      <c r="Q170" s="141">
        <f t="shared" ref="Q170:V171" si="142">Q171</f>
        <v>50000</v>
      </c>
      <c r="R170" s="76">
        <f t="shared" si="142"/>
        <v>0</v>
      </c>
      <c r="S170" s="76">
        <f t="shared" si="142"/>
        <v>0</v>
      </c>
      <c r="T170" s="76">
        <f t="shared" si="142"/>
        <v>0</v>
      </c>
      <c r="U170" s="76">
        <f t="shared" si="142"/>
        <v>0</v>
      </c>
      <c r="V170" s="142">
        <f t="shared" si="142"/>
        <v>0</v>
      </c>
    </row>
    <row r="171" spans="2:22" ht="75">
      <c r="B171" s="121"/>
      <c r="C171" s="39" t="s">
        <v>289</v>
      </c>
      <c r="D171" s="138" t="s">
        <v>327</v>
      </c>
      <c r="E171" s="143" t="s">
        <v>26</v>
      </c>
      <c r="F171" s="143" t="s">
        <v>19</v>
      </c>
      <c r="G171" s="81">
        <v>7320010080</v>
      </c>
      <c r="H171" s="82"/>
      <c r="I171" s="141">
        <f t="shared" si="113"/>
        <v>50000</v>
      </c>
      <c r="J171" s="141">
        <f t="shared" si="141"/>
        <v>50000</v>
      </c>
      <c r="K171" s="76">
        <f t="shared" si="141"/>
        <v>0</v>
      </c>
      <c r="L171" s="76">
        <f t="shared" si="141"/>
        <v>0</v>
      </c>
      <c r="M171" s="76">
        <f t="shared" si="141"/>
        <v>0</v>
      </c>
      <c r="N171" s="76">
        <f t="shared" si="141"/>
        <v>0</v>
      </c>
      <c r="O171" s="142">
        <f t="shared" si="141"/>
        <v>0</v>
      </c>
      <c r="P171" s="141">
        <f t="shared" si="115"/>
        <v>50000</v>
      </c>
      <c r="Q171" s="141">
        <f t="shared" si="142"/>
        <v>50000</v>
      </c>
      <c r="R171" s="76">
        <f t="shared" si="142"/>
        <v>0</v>
      </c>
      <c r="S171" s="76">
        <f t="shared" si="142"/>
        <v>0</v>
      </c>
      <c r="T171" s="76">
        <f t="shared" si="142"/>
        <v>0</v>
      </c>
      <c r="U171" s="76">
        <f t="shared" si="142"/>
        <v>0</v>
      </c>
      <c r="V171" s="142">
        <f t="shared" si="142"/>
        <v>0</v>
      </c>
    </row>
    <row r="172" spans="2:22" ht="37.5">
      <c r="B172" s="121"/>
      <c r="C172" s="39" t="s">
        <v>103</v>
      </c>
      <c r="D172" s="138" t="s">
        <v>327</v>
      </c>
      <c r="E172" s="143" t="s">
        <v>26</v>
      </c>
      <c r="F172" s="143" t="s">
        <v>19</v>
      </c>
      <c r="G172" s="81">
        <v>7320010080</v>
      </c>
      <c r="H172" s="82" t="s">
        <v>104</v>
      </c>
      <c r="I172" s="141">
        <f t="shared" si="113"/>
        <v>50000</v>
      </c>
      <c r="J172" s="141">
        <v>50000</v>
      </c>
      <c r="K172" s="76"/>
      <c r="L172" s="76"/>
      <c r="M172" s="76"/>
      <c r="N172" s="76"/>
      <c r="O172" s="142"/>
      <c r="P172" s="141">
        <f t="shared" si="115"/>
        <v>50000</v>
      </c>
      <c r="Q172" s="141">
        <v>50000</v>
      </c>
      <c r="R172" s="76"/>
      <c r="S172" s="76"/>
      <c r="T172" s="76"/>
      <c r="U172" s="76"/>
      <c r="V172" s="142"/>
    </row>
    <row r="173" spans="2:22" ht="37.5">
      <c r="B173" s="121"/>
      <c r="C173" s="39" t="s">
        <v>290</v>
      </c>
      <c r="D173" s="138" t="s">
        <v>327</v>
      </c>
      <c r="E173" s="143" t="s">
        <v>26</v>
      </c>
      <c r="F173" s="143" t="s">
        <v>19</v>
      </c>
      <c r="G173" s="81">
        <v>7330000000</v>
      </c>
      <c r="H173" s="82"/>
      <c r="I173" s="141">
        <f t="shared" si="113"/>
        <v>28501500</v>
      </c>
      <c r="J173" s="141">
        <f t="shared" ref="J173:O173" si="143">J174+J177</f>
        <v>28501500</v>
      </c>
      <c r="K173" s="141">
        <f t="shared" si="143"/>
        <v>0</v>
      </c>
      <c r="L173" s="76">
        <f t="shared" si="143"/>
        <v>0</v>
      </c>
      <c r="M173" s="76">
        <f t="shared" si="143"/>
        <v>0</v>
      </c>
      <c r="N173" s="76">
        <f t="shared" si="143"/>
        <v>0</v>
      </c>
      <c r="O173" s="142">
        <f t="shared" si="143"/>
        <v>0</v>
      </c>
      <c r="P173" s="141">
        <f t="shared" si="115"/>
        <v>26664000</v>
      </c>
      <c r="Q173" s="141">
        <f t="shared" ref="Q173:V173" si="144">Q174+Q177</f>
        <v>26664000</v>
      </c>
      <c r="R173" s="76">
        <f t="shared" si="144"/>
        <v>0</v>
      </c>
      <c r="S173" s="76">
        <f t="shared" si="144"/>
        <v>0</v>
      </c>
      <c r="T173" s="76">
        <f t="shared" si="144"/>
        <v>0</v>
      </c>
      <c r="U173" s="76">
        <f t="shared" si="144"/>
        <v>0</v>
      </c>
      <c r="V173" s="142">
        <f t="shared" si="144"/>
        <v>0</v>
      </c>
    </row>
    <row r="174" spans="2:22" ht="37.5">
      <c r="B174" s="121"/>
      <c r="C174" s="39" t="s">
        <v>291</v>
      </c>
      <c r="D174" s="138" t="s">
        <v>327</v>
      </c>
      <c r="E174" s="143" t="s">
        <v>26</v>
      </c>
      <c r="F174" s="143" t="s">
        <v>19</v>
      </c>
      <c r="G174" s="81">
        <v>7330010720</v>
      </c>
      <c r="H174" s="82"/>
      <c r="I174" s="141">
        <f t="shared" si="113"/>
        <v>26658000</v>
      </c>
      <c r="J174" s="141">
        <f t="shared" ref="J174:O174" si="145">J176+J175</f>
        <v>26658000</v>
      </c>
      <c r="K174" s="76">
        <f t="shared" si="145"/>
        <v>0</v>
      </c>
      <c r="L174" s="76">
        <f t="shared" si="145"/>
        <v>0</v>
      </c>
      <c r="M174" s="76">
        <f t="shared" si="145"/>
        <v>0</v>
      </c>
      <c r="N174" s="76">
        <f t="shared" si="145"/>
        <v>0</v>
      </c>
      <c r="O174" s="142">
        <f t="shared" si="145"/>
        <v>0</v>
      </c>
      <c r="P174" s="141">
        <f t="shared" si="115"/>
        <v>26664000</v>
      </c>
      <c r="Q174" s="76">
        <f t="shared" ref="Q174:V174" si="146">Q176+Q175</f>
        <v>26664000</v>
      </c>
      <c r="R174" s="76">
        <f t="shared" si="146"/>
        <v>0</v>
      </c>
      <c r="S174" s="76">
        <f t="shared" si="146"/>
        <v>0</v>
      </c>
      <c r="T174" s="76">
        <f t="shared" si="146"/>
        <v>0</v>
      </c>
      <c r="U174" s="76">
        <f t="shared" si="146"/>
        <v>0</v>
      </c>
      <c r="V174" s="142">
        <f t="shared" si="146"/>
        <v>0</v>
      </c>
    </row>
    <row r="175" spans="2:22" ht="37.5">
      <c r="B175" s="121"/>
      <c r="C175" s="39" t="s">
        <v>103</v>
      </c>
      <c r="D175" s="138" t="s">
        <v>327</v>
      </c>
      <c r="E175" s="143" t="s">
        <v>26</v>
      </c>
      <c r="F175" s="143" t="s">
        <v>19</v>
      </c>
      <c r="G175" s="81">
        <v>7330010720</v>
      </c>
      <c r="H175" s="82" t="s">
        <v>104</v>
      </c>
      <c r="I175" s="141">
        <f t="shared" si="113"/>
        <v>26658000</v>
      </c>
      <c r="J175" s="141">
        <v>26658000</v>
      </c>
      <c r="K175" s="76"/>
      <c r="L175" s="76"/>
      <c r="M175" s="76"/>
      <c r="N175" s="76"/>
      <c r="O175" s="142"/>
      <c r="P175" s="141">
        <f t="shared" si="115"/>
        <v>26664000</v>
      </c>
      <c r="Q175" s="141">
        <v>26664000</v>
      </c>
      <c r="R175" s="76"/>
      <c r="S175" s="76"/>
      <c r="T175" s="76"/>
      <c r="U175" s="76"/>
      <c r="V175" s="142"/>
    </row>
    <row r="176" spans="2:22" ht="37.5" hidden="1">
      <c r="B176" s="121"/>
      <c r="C176" s="39" t="s">
        <v>239</v>
      </c>
      <c r="D176" s="138" t="s">
        <v>327</v>
      </c>
      <c r="E176" s="143" t="s">
        <v>26</v>
      </c>
      <c r="F176" s="143" t="s">
        <v>19</v>
      </c>
      <c r="G176" s="81">
        <v>7330010720</v>
      </c>
      <c r="H176" s="82" t="s">
        <v>240</v>
      </c>
      <c r="I176" s="141">
        <f t="shared" si="113"/>
        <v>0</v>
      </c>
      <c r="J176" s="141"/>
      <c r="K176" s="76"/>
      <c r="L176" s="76"/>
      <c r="M176" s="76"/>
      <c r="N176" s="76"/>
      <c r="O176" s="142"/>
      <c r="P176" s="141">
        <f t="shared" si="115"/>
        <v>0</v>
      </c>
      <c r="Q176" s="141">
        <v>0</v>
      </c>
      <c r="R176" s="76"/>
      <c r="S176" s="76"/>
      <c r="T176" s="76"/>
      <c r="U176" s="76"/>
      <c r="V176" s="142"/>
    </row>
    <row r="177" spans="2:22" ht="93.75">
      <c r="B177" s="121"/>
      <c r="C177" s="39" t="s">
        <v>292</v>
      </c>
      <c r="D177" s="138" t="s">
        <v>327</v>
      </c>
      <c r="E177" s="143" t="s">
        <v>26</v>
      </c>
      <c r="F177" s="143" t="s">
        <v>19</v>
      </c>
      <c r="G177" s="81" t="s">
        <v>293</v>
      </c>
      <c r="H177" s="82"/>
      <c r="I177" s="141">
        <f t="shared" si="113"/>
        <v>1843500</v>
      </c>
      <c r="J177" s="141">
        <f t="shared" ref="J177:O177" si="147">J179+J178</f>
        <v>1843500</v>
      </c>
      <c r="K177" s="76">
        <f t="shared" si="147"/>
        <v>0</v>
      </c>
      <c r="L177" s="76">
        <f t="shared" si="147"/>
        <v>0</v>
      </c>
      <c r="M177" s="76">
        <f t="shared" si="147"/>
        <v>0</v>
      </c>
      <c r="N177" s="76">
        <f t="shared" si="147"/>
        <v>0</v>
      </c>
      <c r="O177" s="142">
        <f t="shared" si="147"/>
        <v>0</v>
      </c>
      <c r="P177" s="141">
        <f t="shared" si="115"/>
        <v>0</v>
      </c>
      <c r="Q177" s="141">
        <f>Q179</f>
        <v>0</v>
      </c>
      <c r="R177" s="76">
        <f>R179+R178</f>
        <v>0</v>
      </c>
      <c r="S177" s="76">
        <f>S179+S178</f>
        <v>0</v>
      </c>
      <c r="T177" s="76">
        <f>T179+T178</f>
        <v>0</v>
      </c>
      <c r="U177" s="76">
        <f>U179+U178</f>
        <v>0</v>
      </c>
      <c r="V177" s="142">
        <f>V179+V178</f>
        <v>0</v>
      </c>
    </row>
    <row r="178" spans="2:22" ht="37.5">
      <c r="B178" s="121"/>
      <c r="C178" s="39" t="s">
        <v>103</v>
      </c>
      <c r="D178" s="138" t="s">
        <v>327</v>
      </c>
      <c r="E178" s="143" t="s">
        <v>26</v>
      </c>
      <c r="F178" s="143" t="s">
        <v>19</v>
      </c>
      <c r="G178" s="81" t="s">
        <v>293</v>
      </c>
      <c r="H178" s="82" t="s">
        <v>104</v>
      </c>
      <c r="I178" s="141">
        <f t="shared" si="113"/>
        <v>1843500</v>
      </c>
      <c r="J178" s="141">
        <v>1843500</v>
      </c>
      <c r="K178" s="76"/>
      <c r="L178" s="76"/>
      <c r="M178" s="76"/>
      <c r="N178" s="76"/>
      <c r="O178" s="142"/>
      <c r="P178" s="141">
        <f t="shared" si="115"/>
        <v>0</v>
      </c>
      <c r="Q178" s="141"/>
      <c r="R178" s="76"/>
      <c r="S178" s="76"/>
      <c r="T178" s="76"/>
      <c r="U178" s="76"/>
      <c r="V178" s="142"/>
    </row>
    <row r="179" spans="2:22" ht="37.5" hidden="1">
      <c r="B179" s="121"/>
      <c r="C179" s="39" t="s">
        <v>239</v>
      </c>
      <c r="D179" s="138" t="s">
        <v>327</v>
      </c>
      <c r="E179" s="143" t="s">
        <v>26</v>
      </c>
      <c r="F179" s="143" t="s">
        <v>19</v>
      </c>
      <c r="G179" s="81" t="s">
        <v>293</v>
      </c>
      <c r="H179" s="82" t="s">
        <v>240</v>
      </c>
      <c r="I179" s="141">
        <f t="shared" si="113"/>
        <v>0</v>
      </c>
      <c r="J179" s="141"/>
      <c r="K179" s="76"/>
      <c r="L179" s="76"/>
      <c r="M179" s="76"/>
      <c r="N179" s="76"/>
      <c r="O179" s="142"/>
      <c r="P179" s="141">
        <f t="shared" si="115"/>
        <v>0</v>
      </c>
      <c r="Q179" s="141"/>
      <c r="R179" s="76"/>
      <c r="S179" s="76"/>
      <c r="T179" s="76"/>
      <c r="U179" s="76"/>
      <c r="V179" s="142"/>
    </row>
    <row r="180" spans="2:22">
      <c r="B180" s="121"/>
      <c r="C180" s="39" t="s">
        <v>55</v>
      </c>
      <c r="D180" s="138" t="s">
        <v>327</v>
      </c>
      <c r="E180" s="143" t="s">
        <v>56</v>
      </c>
      <c r="F180" s="143" t="s">
        <v>82</v>
      </c>
      <c r="G180" s="81"/>
      <c r="H180" s="82"/>
      <c r="I180" s="141">
        <f t="shared" si="113"/>
        <v>29172800</v>
      </c>
      <c r="J180" s="141">
        <f t="shared" ref="J180:O183" si="148">J181</f>
        <v>27280500</v>
      </c>
      <c r="K180" s="141">
        <f t="shared" si="148"/>
        <v>162500</v>
      </c>
      <c r="L180" s="76">
        <f t="shared" si="148"/>
        <v>0</v>
      </c>
      <c r="M180" s="76">
        <f t="shared" si="148"/>
        <v>0</v>
      </c>
      <c r="N180" s="76">
        <f t="shared" si="148"/>
        <v>1729800</v>
      </c>
      <c r="O180" s="142">
        <f t="shared" si="148"/>
        <v>0</v>
      </c>
      <c r="P180" s="141">
        <f t="shared" si="115"/>
        <v>30768900</v>
      </c>
      <c r="Q180" s="141">
        <f t="shared" ref="Q180:V183" si="149">Q181</f>
        <v>28503700</v>
      </c>
      <c r="R180" s="76">
        <f t="shared" si="149"/>
        <v>535400</v>
      </c>
      <c r="S180" s="76">
        <f t="shared" si="149"/>
        <v>0</v>
      </c>
      <c r="T180" s="76">
        <f t="shared" si="149"/>
        <v>0</v>
      </c>
      <c r="U180" s="76">
        <f t="shared" si="149"/>
        <v>1729800</v>
      </c>
      <c r="V180" s="142">
        <f t="shared" si="149"/>
        <v>0</v>
      </c>
    </row>
    <row r="181" spans="2:22">
      <c r="B181" s="121"/>
      <c r="C181" s="39" t="s">
        <v>61</v>
      </c>
      <c r="D181" s="138" t="s">
        <v>327</v>
      </c>
      <c r="E181" s="143" t="s">
        <v>56</v>
      </c>
      <c r="F181" s="143" t="s">
        <v>38</v>
      </c>
      <c r="G181" s="81"/>
      <c r="H181" s="82"/>
      <c r="I181" s="141">
        <f t="shared" si="113"/>
        <v>29172800</v>
      </c>
      <c r="J181" s="141">
        <f t="shared" si="148"/>
        <v>27280500</v>
      </c>
      <c r="K181" s="76">
        <f t="shared" si="148"/>
        <v>162500</v>
      </c>
      <c r="L181" s="76">
        <f t="shared" si="148"/>
        <v>0</v>
      </c>
      <c r="M181" s="76">
        <f t="shared" si="148"/>
        <v>0</v>
      </c>
      <c r="N181" s="76">
        <f t="shared" si="148"/>
        <v>1729800</v>
      </c>
      <c r="O181" s="142">
        <f t="shared" si="148"/>
        <v>0</v>
      </c>
      <c r="P181" s="141">
        <f t="shared" si="115"/>
        <v>30768900</v>
      </c>
      <c r="Q181" s="141">
        <f t="shared" si="149"/>
        <v>28503700</v>
      </c>
      <c r="R181" s="76">
        <f t="shared" si="149"/>
        <v>535400</v>
      </c>
      <c r="S181" s="76">
        <f t="shared" si="149"/>
        <v>0</v>
      </c>
      <c r="T181" s="76">
        <f t="shared" si="149"/>
        <v>0</v>
      </c>
      <c r="U181" s="76">
        <f t="shared" si="149"/>
        <v>1729800</v>
      </c>
      <c r="V181" s="142">
        <f t="shared" si="149"/>
        <v>0</v>
      </c>
    </row>
    <row r="182" spans="2:22" ht="37.5">
      <c r="B182" s="121"/>
      <c r="C182" s="39" t="s">
        <v>128</v>
      </c>
      <c r="D182" s="138" t="s">
        <v>327</v>
      </c>
      <c r="E182" s="143" t="s">
        <v>56</v>
      </c>
      <c r="F182" s="143" t="s">
        <v>38</v>
      </c>
      <c r="G182" s="81">
        <v>5200000000</v>
      </c>
      <c r="H182" s="86"/>
      <c r="I182" s="141">
        <f t="shared" si="113"/>
        <v>29172800</v>
      </c>
      <c r="J182" s="141">
        <f t="shared" si="148"/>
        <v>27280500</v>
      </c>
      <c r="K182" s="76">
        <f t="shared" si="148"/>
        <v>162500</v>
      </c>
      <c r="L182" s="76">
        <f t="shared" si="148"/>
        <v>0</v>
      </c>
      <c r="M182" s="76">
        <f t="shared" si="148"/>
        <v>0</v>
      </c>
      <c r="N182" s="76">
        <f t="shared" si="148"/>
        <v>1729800</v>
      </c>
      <c r="O182" s="142">
        <f t="shared" si="148"/>
        <v>0</v>
      </c>
      <c r="P182" s="141">
        <f t="shared" si="115"/>
        <v>30768900</v>
      </c>
      <c r="Q182" s="141">
        <f t="shared" si="149"/>
        <v>28503700</v>
      </c>
      <c r="R182" s="76">
        <f t="shared" si="149"/>
        <v>535400</v>
      </c>
      <c r="S182" s="76">
        <f t="shared" si="149"/>
        <v>0</v>
      </c>
      <c r="T182" s="76">
        <f t="shared" si="149"/>
        <v>0</v>
      </c>
      <c r="U182" s="76">
        <f t="shared" si="149"/>
        <v>1729800</v>
      </c>
      <c r="V182" s="142">
        <f t="shared" si="149"/>
        <v>0</v>
      </c>
    </row>
    <row r="183" spans="2:22">
      <c r="B183" s="121"/>
      <c r="C183" s="39" t="s">
        <v>129</v>
      </c>
      <c r="D183" s="138" t="s">
        <v>327</v>
      </c>
      <c r="E183" s="143" t="s">
        <v>56</v>
      </c>
      <c r="F183" s="143" t="s">
        <v>38</v>
      </c>
      <c r="G183" s="81">
        <v>5210000000</v>
      </c>
      <c r="H183" s="86"/>
      <c r="I183" s="141">
        <f t="shared" si="113"/>
        <v>29172800</v>
      </c>
      <c r="J183" s="141">
        <f t="shared" si="148"/>
        <v>27280500</v>
      </c>
      <c r="K183" s="76">
        <f t="shared" si="148"/>
        <v>162500</v>
      </c>
      <c r="L183" s="76">
        <f t="shared" si="148"/>
        <v>0</v>
      </c>
      <c r="M183" s="76">
        <f t="shared" si="148"/>
        <v>0</v>
      </c>
      <c r="N183" s="76">
        <f t="shared" si="148"/>
        <v>1729800</v>
      </c>
      <c r="O183" s="142">
        <f t="shared" si="148"/>
        <v>0</v>
      </c>
      <c r="P183" s="141">
        <f t="shared" si="115"/>
        <v>30768900</v>
      </c>
      <c r="Q183" s="141">
        <f t="shared" si="149"/>
        <v>28503700</v>
      </c>
      <c r="R183" s="76">
        <f t="shared" si="149"/>
        <v>535400</v>
      </c>
      <c r="S183" s="76">
        <f t="shared" si="149"/>
        <v>0</v>
      </c>
      <c r="T183" s="76">
        <f t="shared" si="149"/>
        <v>0</v>
      </c>
      <c r="U183" s="76">
        <f t="shared" si="149"/>
        <v>1729800</v>
      </c>
      <c r="V183" s="142">
        <f t="shared" si="149"/>
        <v>0</v>
      </c>
    </row>
    <row r="184" spans="2:22" ht="37.5">
      <c r="B184" s="121"/>
      <c r="C184" s="39" t="s">
        <v>130</v>
      </c>
      <c r="D184" s="138" t="s">
        <v>327</v>
      </c>
      <c r="E184" s="143" t="s">
        <v>56</v>
      </c>
      <c r="F184" s="143" t="s">
        <v>38</v>
      </c>
      <c r="G184" s="81">
        <v>5210000590</v>
      </c>
      <c r="H184" s="86"/>
      <c r="I184" s="141">
        <f t="shared" si="113"/>
        <v>29172800</v>
      </c>
      <c r="J184" s="141">
        <f t="shared" ref="J184:O184" si="150">J185+J186+J187</f>
        <v>27280500</v>
      </c>
      <c r="K184" s="76">
        <f t="shared" si="150"/>
        <v>162500</v>
      </c>
      <c r="L184" s="76">
        <f t="shared" si="150"/>
        <v>0</v>
      </c>
      <c r="M184" s="76">
        <f t="shared" si="150"/>
        <v>0</v>
      </c>
      <c r="N184" s="76">
        <f t="shared" si="150"/>
        <v>1729800</v>
      </c>
      <c r="O184" s="142">
        <f t="shared" si="150"/>
        <v>0</v>
      </c>
      <c r="P184" s="141">
        <f t="shared" si="115"/>
        <v>30768900</v>
      </c>
      <c r="Q184" s="141">
        <f t="shared" ref="Q184:V184" si="151">Q185+Q186+Q187</f>
        <v>28503700</v>
      </c>
      <c r="R184" s="76">
        <f t="shared" si="151"/>
        <v>535400</v>
      </c>
      <c r="S184" s="76">
        <f t="shared" si="151"/>
        <v>0</v>
      </c>
      <c r="T184" s="76">
        <f t="shared" si="151"/>
        <v>0</v>
      </c>
      <c r="U184" s="76">
        <f t="shared" si="151"/>
        <v>1729800</v>
      </c>
      <c r="V184" s="142">
        <f t="shared" si="151"/>
        <v>0</v>
      </c>
    </row>
    <row r="185" spans="2:22" ht="75">
      <c r="B185" s="121"/>
      <c r="C185" s="39" t="s">
        <v>100</v>
      </c>
      <c r="D185" s="138" t="s">
        <v>327</v>
      </c>
      <c r="E185" s="143" t="s">
        <v>56</v>
      </c>
      <c r="F185" s="143" t="s">
        <v>38</v>
      </c>
      <c r="G185" s="81">
        <v>5210000590</v>
      </c>
      <c r="H185" s="86">
        <v>100</v>
      </c>
      <c r="I185" s="141">
        <f t="shared" si="113"/>
        <v>21775700</v>
      </c>
      <c r="J185" s="141">
        <v>21789700</v>
      </c>
      <c r="K185" s="76">
        <v>-14000</v>
      </c>
      <c r="L185" s="76"/>
      <c r="M185" s="76"/>
      <c r="N185" s="76"/>
      <c r="O185" s="142"/>
      <c r="P185" s="141">
        <f t="shared" si="115"/>
        <v>23083000</v>
      </c>
      <c r="Q185" s="141">
        <v>23012900</v>
      </c>
      <c r="R185" s="76">
        <v>70100</v>
      </c>
      <c r="S185" s="76"/>
      <c r="T185" s="76"/>
      <c r="U185" s="76"/>
      <c r="V185" s="142"/>
    </row>
    <row r="186" spans="2:22" ht="37.5">
      <c r="B186" s="121"/>
      <c r="C186" s="39" t="s">
        <v>103</v>
      </c>
      <c r="D186" s="138" t="s">
        <v>327</v>
      </c>
      <c r="E186" s="143" t="s">
        <v>56</v>
      </c>
      <c r="F186" s="143" t="s">
        <v>38</v>
      </c>
      <c r="G186" s="81">
        <v>5210000590</v>
      </c>
      <c r="H186" s="86">
        <v>200</v>
      </c>
      <c r="I186" s="141">
        <f t="shared" si="113"/>
        <v>7397100</v>
      </c>
      <c r="J186" s="141">
        <v>5490800</v>
      </c>
      <c r="K186" s="76">
        <v>176500</v>
      </c>
      <c r="L186" s="76"/>
      <c r="M186" s="76"/>
      <c r="N186" s="76">
        <v>1729800</v>
      </c>
      <c r="O186" s="142"/>
      <c r="P186" s="141">
        <f t="shared" si="115"/>
        <v>7685900</v>
      </c>
      <c r="Q186" s="141">
        <v>5490800</v>
      </c>
      <c r="R186" s="76">
        <v>465300</v>
      </c>
      <c r="S186" s="76"/>
      <c r="T186" s="76"/>
      <c r="U186" s="76">
        <v>1729800</v>
      </c>
      <c r="V186" s="142"/>
    </row>
    <row r="187" spans="2:22" hidden="1">
      <c r="B187" s="121"/>
      <c r="C187" s="39" t="s">
        <v>106</v>
      </c>
      <c r="D187" s="138" t="s">
        <v>327</v>
      </c>
      <c r="E187" s="143" t="s">
        <v>56</v>
      </c>
      <c r="F187" s="143" t="s">
        <v>38</v>
      </c>
      <c r="G187" s="81">
        <v>5210000590</v>
      </c>
      <c r="H187" s="86">
        <v>800</v>
      </c>
      <c r="I187" s="141">
        <f t="shared" si="113"/>
        <v>0</v>
      </c>
      <c r="J187" s="141"/>
      <c r="K187" s="76"/>
      <c r="L187" s="76"/>
      <c r="M187" s="76"/>
      <c r="N187" s="76"/>
      <c r="O187" s="142"/>
      <c r="P187" s="141">
        <f t="shared" si="115"/>
        <v>0</v>
      </c>
      <c r="Q187" s="141"/>
      <c r="R187" s="76"/>
      <c r="S187" s="76"/>
      <c r="T187" s="76"/>
      <c r="U187" s="76"/>
      <c r="V187" s="142"/>
    </row>
    <row r="188" spans="2:22">
      <c r="B188" s="121"/>
      <c r="C188" s="39" t="s">
        <v>69</v>
      </c>
      <c r="D188" s="138" t="s">
        <v>327</v>
      </c>
      <c r="E188" s="143" t="s">
        <v>40</v>
      </c>
      <c r="F188" s="143"/>
      <c r="G188" s="81"/>
      <c r="H188" s="82"/>
      <c r="I188" s="141">
        <f t="shared" si="113"/>
        <v>87201700</v>
      </c>
      <c r="J188" s="141">
        <f t="shared" ref="J188:O188" si="152">J189+J193</f>
        <v>87701300</v>
      </c>
      <c r="K188" s="76">
        <f t="shared" si="152"/>
        <v>-499600</v>
      </c>
      <c r="L188" s="76">
        <f t="shared" si="152"/>
        <v>0</v>
      </c>
      <c r="M188" s="76">
        <f t="shared" si="152"/>
        <v>0</v>
      </c>
      <c r="N188" s="76">
        <f t="shared" si="152"/>
        <v>0</v>
      </c>
      <c r="O188" s="142">
        <f t="shared" si="152"/>
        <v>0</v>
      </c>
      <c r="P188" s="141">
        <f t="shared" si="115"/>
        <v>90850400</v>
      </c>
      <c r="Q188" s="141">
        <f t="shared" ref="Q188:V188" si="153">Q189+Q193</f>
        <v>90980200</v>
      </c>
      <c r="R188" s="76">
        <f t="shared" si="153"/>
        <v>-129800</v>
      </c>
      <c r="S188" s="76">
        <f t="shared" si="153"/>
        <v>0</v>
      </c>
      <c r="T188" s="76">
        <f t="shared" si="153"/>
        <v>0</v>
      </c>
      <c r="U188" s="76">
        <f t="shared" si="153"/>
        <v>0</v>
      </c>
      <c r="V188" s="142">
        <f t="shared" si="153"/>
        <v>0</v>
      </c>
    </row>
    <row r="189" spans="2:22">
      <c r="B189" s="121"/>
      <c r="C189" s="39" t="s">
        <v>70</v>
      </c>
      <c r="D189" s="138" t="s">
        <v>327</v>
      </c>
      <c r="E189" s="143" t="s">
        <v>40</v>
      </c>
      <c r="F189" s="143" t="s">
        <v>21</v>
      </c>
      <c r="G189" s="81"/>
      <c r="H189" s="82"/>
      <c r="I189" s="141">
        <f t="shared" si="113"/>
        <v>5970700</v>
      </c>
      <c r="J189" s="141">
        <f t="shared" ref="J189:O191" si="154">J190</f>
        <v>5970700</v>
      </c>
      <c r="K189" s="76">
        <f t="shared" si="154"/>
        <v>0</v>
      </c>
      <c r="L189" s="76">
        <f t="shared" si="154"/>
        <v>0</v>
      </c>
      <c r="M189" s="76">
        <f t="shared" si="154"/>
        <v>0</v>
      </c>
      <c r="N189" s="76">
        <f t="shared" si="154"/>
        <v>0</v>
      </c>
      <c r="O189" s="142">
        <f t="shared" si="154"/>
        <v>0</v>
      </c>
      <c r="P189" s="141">
        <f t="shared" si="115"/>
        <v>5743400</v>
      </c>
      <c r="Q189" s="141">
        <f t="shared" ref="Q189:V191" si="155">Q190</f>
        <v>5743400</v>
      </c>
      <c r="R189" s="76">
        <f t="shared" si="155"/>
        <v>0</v>
      </c>
      <c r="S189" s="76">
        <f t="shared" si="155"/>
        <v>0</v>
      </c>
      <c r="T189" s="76">
        <f t="shared" si="155"/>
        <v>0</v>
      </c>
      <c r="U189" s="76">
        <f t="shared" si="155"/>
        <v>0</v>
      </c>
      <c r="V189" s="142">
        <f t="shared" si="155"/>
        <v>0</v>
      </c>
    </row>
    <row r="190" spans="2:22" ht="37.5">
      <c r="B190" s="121"/>
      <c r="C190" s="39" t="s">
        <v>295</v>
      </c>
      <c r="D190" s="138" t="s">
        <v>327</v>
      </c>
      <c r="E190" s="143" t="s">
        <v>40</v>
      </c>
      <c r="F190" s="143" t="s">
        <v>21</v>
      </c>
      <c r="G190" s="81">
        <v>9900000000</v>
      </c>
      <c r="H190" s="82"/>
      <c r="I190" s="141">
        <f t="shared" si="113"/>
        <v>5970700</v>
      </c>
      <c r="J190" s="141">
        <f t="shared" si="154"/>
        <v>5970700</v>
      </c>
      <c r="K190" s="76">
        <f t="shared" si="154"/>
        <v>0</v>
      </c>
      <c r="L190" s="76">
        <f t="shared" si="154"/>
        <v>0</v>
      </c>
      <c r="M190" s="76">
        <f t="shared" si="154"/>
        <v>0</v>
      </c>
      <c r="N190" s="76">
        <f t="shared" si="154"/>
        <v>0</v>
      </c>
      <c r="O190" s="142">
        <f t="shared" si="154"/>
        <v>0</v>
      </c>
      <c r="P190" s="141">
        <f t="shared" si="115"/>
        <v>5743400</v>
      </c>
      <c r="Q190" s="141">
        <f t="shared" si="155"/>
        <v>5743400</v>
      </c>
      <c r="R190" s="76">
        <f t="shared" si="155"/>
        <v>0</v>
      </c>
      <c r="S190" s="76">
        <f t="shared" si="155"/>
        <v>0</v>
      </c>
      <c r="T190" s="76">
        <f t="shared" si="155"/>
        <v>0</v>
      </c>
      <c r="U190" s="76">
        <f t="shared" si="155"/>
        <v>0</v>
      </c>
      <c r="V190" s="142">
        <f t="shared" si="155"/>
        <v>0</v>
      </c>
    </row>
    <row r="191" spans="2:22" ht="56.25">
      <c r="B191" s="121"/>
      <c r="C191" s="39" t="s">
        <v>298</v>
      </c>
      <c r="D191" s="138" t="s">
        <v>327</v>
      </c>
      <c r="E191" s="143" t="s">
        <v>40</v>
      </c>
      <c r="F191" s="143" t="s">
        <v>21</v>
      </c>
      <c r="G191" s="81">
        <v>9900010620</v>
      </c>
      <c r="H191" s="82"/>
      <c r="I191" s="141">
        <f t="shared" si="113"/>
        <v>5970700</v>
      </c>
      <c r="J191" s="141">
        <f t="shared" si="154"/>
        <v>5970700</v>
      </c>
      <c r="K191" s="76">
        <f t="shared" si="154"/>
        <v>0</v>
      </c>
      <c r="L191" s="76">
        <f t="shared" si="154"/>
        <v>0</v>
      </c>
      <c r="M191" s="76">
        <f t="shared" si="154"/>
        <v>0</v>
      </c>
      <c r="N191" s="76">
        <f t="shared" si="154"/>
        <v>0</v>
      </c>
      <c r="O191" s="142">
        <f t="shared" si="154"/>
        <v>0</v>
      </c>
      <c r="P191" s="141">
        <f t="shared" si="115"/>
        <v>5743400</v>
      </c>
      <c r="Q191" s="141">
        <f t="shared" si="155"/>
        <v>5743400</v>
      </c>
      <c r="R191" s="76">
        <f t="shared" si="155"/>
        <v>0</v>
      </c>
      <c r="S191" s="76">
        <f t="shared" si="155"/>
        <v>0</v>
      </c>
      <c r="T191" s="76">
        <f t="shared" si="155"/>
        <v>0</v>
      </c>
      <c r="U191" s="76">
        <f t="shared" si="155"/>
        <v>0</v>
      </c>
      <c r="V191" s="142">
        <f t="shared" si="155"/>
        <v>0</v>
      </c>
    </row>
    <row r="192" spans="2:22">
      <c r="B192" s="121"/>
      <c r="C192" s="39" t="s">
        <v>145</v>
      </c>
      <c r="D192" s="138" t="s">
        <v>327</v>
      </c>
      <c r="E192" s="143" t="s">
        <v>40</v>
      </c>
      <c r="F192" s="143" t="s">
        <v>21</v>
      </c>
      <c r="G192" s="81">
        <v>9900010620</v>
      </c>
      <c r="H192" s="82" t="s">
        <v>210</v>
      </c>
      <c r="I192" s="141">
        <f t="shared" si="113"/>
        <v>5970700</v>
      </c>
      <c r="J192" s="141">
        <v>5970700</v>
      </c>
      <c r="K192" s="76"/>
      <c r="L192" s="76"/>
      <c r="M192" s="76"/>
      <c r="N192" s="76"/>
      <c r="O192" s="142"/>
      <c r="P192" s="141">
        <f t="shared" si="115"/>
        <v>5743400</v>
      </c>
      <c r="Q192" s="141">
        <v>5743400</v>
      </c>
      <c r="R192" s="76"/>
      <c r="S192" s="76"/>
      <c r="T192" s="76"/>
      <c r="U192" s="76"/>
      <c r="V192" s="142"/>
    </row>
    <row r="193" spans="1:1024">
      <c r="B193" s="121"/>
      <c r="C193" s="39" t="s">
        <v>71</v>
      </c>
      <c r="D193" s="138" t="s">
        <v>327</v>
      </c>
      <c r="E193" s="143" t="s">
        <v>40</v>
      </c>
      <c r="F193" s="143" t="s">
        <v>24</v>
      </c>
      <c r="G193" s="81"/>
      <c r="H193" s="82"/>
      <c r="I193" s="141">
        <f t="shared" si="113"/>
        <v>81231000</v>
      </c>
      <c r="J193" s="141">
        <f t="shared" ref="J193:O193" si="156">J194+J200</f>
        <v>81730600</v>
      </c>
      <c r="K193" s="76">
        <f t="shared" si="156"/>
        <v>-499600</v>
      </c>
      <c r="L193" s="76">
        <f t="shared" si="156"/>
        <v>0</v>
      </c>
      <c r="M193" s="76">
        <f t="shared" si="156"/>
        <v>0</v>
      </c>
      <c r="N193" s="76">
        <f t="shared" si="156"/>
        <v>0</v>
      </c>
      <c r="O193" s="142">
        <f t="shared" si="156"/>
        <v>0</v>
      </c>
      <c r="P193" s="141">
        <f t="shared" si="115"/>
        <v>85107000</v>
      </c>
      <c r="Q193" s="141">
        <f t="shared" ref="Q193:V193" si="157">Q194+Q200</f>
        <v>85236800</v>
      </c>
      <c r="R193" s="76">
        <f t="shared" si="157"/>
        <v>-129800</v>
      </c>
      <c r="S193" s="76">
        <f t="shared" si="157"/>
        <v>0</v>
      </c>
      <c r="T193" s="76">
        <f t="shared" si="157"/>
        <v>0</v>
      </c>
      <c r="U193" s="76">
        <f t="shared" si="157"/>
        <v>0</v>
      </c>
      <c r="V193" s="142">
        <f t="shared" si="157"/>
        <v>0</v>
      </c>
    </row>
    <row r="194" spans="1:1024" ht="37.5">
      <c r="B194" s="140"/>
      <c r="C194" s="39" t="s">
        <v>207</v>
      </c>
      <c r="D194" s="138" t="s">
        <v>327</v>
      </c>
      <c r="E194" s="143" t="s">
        <v>40</v>
      </c>
      <c r="F194" s="143" t="s">
        <v>24</v>
      </c>
      <c r="G194" s="81">
        <v>600000000</v>
      </c>
      <c r="H194" s="82"/>
      <c r="I194" s="141">
        <f t="shared" si="113"/>
        <v>10055100</v>
      </c>
      <c r="J194" s="141">
        <f t="shared" ref="J194:O194" si="158">J195</f>
        <v>8832700</v>
      </c>
      <c r="K194" s="76">
        <f t="shared" si="158"/>
        <v>1222400</v>
      </c>
      <c r="L194" s="76">
        <f t="shared" si="158"/>
        <v>0</v>
      </c>
      <c r="M194" s="76">
        <f t="shared" si="158"/>
        <v>0</v>
      </c>
      <c r="N194" s="76">
        <f t="shared" si="158"/>
        <v>0</v>
      </c>
      <c r="O194" s="142">
        <f t="shared" si="158"/>
        <v>0</v>
      </c>
      <c r="P194" s="141">
        <f t="shared" si="115"/>
        <v>10541800</v>
      </c>
      <c r="Q194" s="141">
        <f t="shared" ref="Q194:V194" si="159">Q195</f>
        <v>6000000</v>
      </c>
      <c r="R194" s="76">
        <f t="shared" si="159"/>
        <v>4541800</v>
      </c>
      <c r="S194" s="76">
        <f t="shared" si="159"/>
        <v>0</v>
      </c>
      <c r="T194" s="76">
        <f t="shared" si="159"/>
        <v>0</v>
      </c>
      <c r="U194" s="76">
        <f t="shared" si="159"/>
        <v>0</v>
      </c>
      <c r="V194" s="142">
        <f t="shared" si="159"/>
        <v>0</v>
      </c>
    </row>
    <row r="195" spans="1:1024">
      <c r="B195" s="121"/>
      <c r="C195" s="39" t="s">
        <v>208</v>
      </c>
      <c r="D195" s="138" t="s">
        <v>327</v>
      </c>
      <c r="E195" s="143" t="s">
        <v>40</v>
      </c>
      <c r="F195" s="143" t="s">
        <v>24</v>
      </c>
      <c r="G195" s="81">
        <v>601000000</v>
      </c>
      <c r="H195" s="82"/>
      <c r="I195" s="141">
        <f t="shared" si="113"/>
        <v>10055100</v>
      </c>
      <c r="J195" s="141">
        <f t="shared" ref="J195:O195" si="160">J198+J196</f>
        <v>8832700</v>
      </c>
      <c r="K195" s="76">
        <f t="shared" si="160"/>
        <v>1222400</v>
      </c>
      <c r="L195" s="76">
        <f t="shared" si="160"/>
        <v>0</v>
      </c>
      <c r="M195" s="76">
        <f t="shared" si="160"/>
        <v>0</v>
      </c>
      <c r="N195" s="76">
        <f t="shared" si="160"/>
        <v>0</v>
      </c>
      <c r="O195" s="142">
        <f t="shared" si="160"/>
        <v>0</v>
      </c>
      <c r="P195" s="141">
        <f t="shared" si="115"/>
        <v>10541800</v>
      </c>
      <c r="Q195" s="141">
        <f t="shared" ref="Q195:V195" si="161">Q198+Q196</f>
        <v>6000000</v>
      </c>
      <c r="R195" s="76">
        <f t="shared" si="161"/>
        <v>4541800</v>
      </c>
      <c r="S195" s="76">
        <f t="shared" si="161"/>
        <v>0</v>
      </c>
      <c r="T195" s="76">
        <f t="shared" si="161"/>
        <v>0</v>
      </c>
      <c r="U195" s="76">
        <f t="shared" si="161"/>
        <v>0</v>
      </c>
      <c r="V195" s="142">
        <f t="shared" si="161"/>
        <v>0</v>
      </c>
    </row>
    <row r="196" spans="1:1024" ht="37.5">
      <c r="B196" s="121"/>
      <c r="C196" s="39" t="s">
        <v>209</v>
      </c>
      <c r="D196" s="138" t="s">
        <v>327</v>
      </c>
      <c r="E196" s="143" t="s">
        <v>40</v>
      </c>
      <c r="F196" s="143" t="s">
        <v>24</v>
      </c>
      <c r="G196" s="81">
        <v>6010010680</v>
      </c>
      <c r="H196" s="82"/>
      <c r="I196" s="141">
        <f t="shared" si="113"/>
        <v>4091700</v>
      </c>
      <c r="J196" s="141">
        <f t="shared" ref="J196:O196" si="162">J197</f>
        <v>0</v>
      </c>
      <c r="K196" s="76">
        <f t="shared" si="162"/>
        <v>0</v>
      </c>
      <c r="L196" s="76">
        <f t="shared" si="162"/>
        <v>4091700</v>
      </c>
      <c r="M196" s="76">
        <f t="shared" si="162"/>
        <v>0</v>
      </c>
      <c r="N196" s="76">
        <f t="shared" si="162"/>
        <v>0</v>
      </c>
      <c r="O196" s="142">
        <f t="shared" si="162"/>
        <v>0</v>
      </c>
      <c r="P196" s="141">
        <f t="shared" si="115"/>
        <v>3862700</v>
      </c>
      <c r="Q196" s="141">
        <f t="shared" ref="Q196:V196" si="163">Q197</f>
        <v>6000000</v>
      </c>
      <c r="R196" s="76">
        <f t="shared" si="163"/>
        <v>0</v>
      </c>
      <c r="S196" s="76">
        <f t="shared" si="163"/>
        <v>-2137300</v>
      </c>
      <c r="T196" s="76">
        <f t="shared" si="163"/>
        <v>0</v>
      </c>
      <c r="U196" s="76">
        <f t="shared" si="163"/>
        <v>0</v>
      </c>
      <c r="V196" s="142">
        <f t="shared" si="163"/>
        <v>0</v>
      </c>
    </row>
    <row r="197" spans="1:1024">
      <c r="B197" s="121"/>
      <c r="C197" s="39" t="s">
        <v>145</v>
      </c>
      <c r="D197" s="138" t="s">
        <v>327</v>
      </c>
      <c r="E197" s="143" t="s">
        <v>40</v>
      </c>
      <c r="F197" s="143" t="s">
        <v>24</v>
      </c>
      <c r="G197" s="81">
        <v>6010010680</v>
      </c>
      <c r="H197" s="82" t="s">
        <v>210</v>
      </c>
      <c r="I197" s="141">
        <f t="shared" si="113"/>
        <v>4091700</v>
      </c>
      <c r="J197" s="141"/>
      <c r="K197" s="76"/>
      <c r="L197" s="76">
        <v>4091700</v>
      </c>
      <c r="M197" s="76">
        <v>0</v>
      </c>
      <c r="N197" s="76">
        <v>0</v>
      </c>
      <c r="O197" s="142">
        <v>0</v>
      </c>
      <c r="P197" s="141">
        <f t="shared" si="115"/>
        <v>3862700</v>
      </c>
      <c r="Q197" s="141">
        <v>6000000</v>
      </c>
      <c r="R197" s="76"/>
      <c r="S197" s="76">
        <v>-2137300</v>
      </c>
      <c r="T197" s="76">
        <v>0</v>
      </c>
      <c r="U197" s="76"/>
      <c r="V197" s="142"/>
    </row>
    <row r="198" spans="1:1024" ht="37.5">
      <c r="B198" s="121"/>
      <c r="C198" s="39" t="s">
        <v>211</v>
      </c>
      <c r="D198" s="138" t="s">
        <v>327</v>
      </c>
      <c r="E198" s="143" t="s">
        <v>40</v>
      </c>
      <c r="F198" s="143" t="s">
        <v>24</v>
      </c>
      <c r="G198" s="81" t="s">
        <v>212</v>
      </c>
      <c r="H198" s="82"/>
      <c r="I198" s="141">
        <f t="shared" si="113"/>
        <v>5963400</v>
      </c>
      <c r="J198" s="141">
        <f t="shared" ref="J198:O198" si="164">J199</f>
        <v>8832700</v>
      </c>
      <c r="K198" s="76">
        <f t="shared" si="164"/>
        <v>1222400</v>
      </c>
      <c r="L198" s="76">
        <f t="shared" si="164"/>
        <v>-4091700</v>
      </c>
      <c r="M198" s="76">
        <f t="shared" si="164"/>
        <v>0</v>
      </c>
      <c r="N198" s="76">
        <f t="shared" si="164"/>
        <v>0</v>
      </c>
      <c r="O198" s="142">
        <f t="shared" si="164"/>
        <v>0</v>
      </c>
      <c r="P198" s="141">
        <f t="shared" si="115"/>
        <v>6679100</v>
      </c>
      <c r="Q198" s="141">
        <f t="shared" ref="Q198:V198" si="165">Q199</f>
        <v>0</v>
      </c>
      <c r="R198" s="76">
        <f t="shared" si="165"/>
        <v>4541800</v>
      </c>
      <c r="S198" s="76">
        <f t="shared" si="165"/>
        <v>2137300</v>
      </c>
      <c r="T198" s="76">
        <f t="shared" si="165"/>
        <v>0</v>
      </c>
      <c r="U198" s="76">
        <f t="shared" si="165"/>
        <v>0</v>
      </c>
      <c r="V198" s="142">
        <f t="shared" si="165"/>
        <v>0</v>
      </c>
    </row>
    <row r="199" spans="1:1024">
      <c r="B199" s="121"/>
      <c r="C199" s="39" t="s">
        <v>145</v>
      </c>
      <c r="D199" s="138" t="s">
        <v>327</v>
      </c>
      <c r="E199" s="143" t="s">
        <v>40</v>
      </c>
      <c r="F199" s="143" t="s">
        <v>24</v>
      </c>
      <c r="G199" s="81" t="s">
        <v>212</v>
      </c>
      <c r="H199" s="82" t="s">
        <v>210</v>
      </c>
      <c r="I199" s="141">
        <f t="shared" si="113"/>
        <v>5963400</v>
      </c>
      <c r="J199" s="141">
        <v>8832700</v>
      </c>
      <c r="K199" s="76">
        <v>1222400</v>
      </c>
      <c r="L199" s="76">
        <v>-4091700</v>
      </c>
      <c r="M199" s="76">
        <v>0</v>
      </c>
      <c r="N199" s="76">
        <v>0</v>
      </c>
      <c r="O199" s="142">
        <v>0</v>
      </c>
      <c r="P199" s="141">
        <f t="shared" si="115"/>
        <v>6679100</v>
      </c>
      <c r="Q199" s="141"/>
      <c r="R199" s="76">
        <v>4541800</v>
      </c>
      <c r="S199" s="76">
        <v>2137300</v>
      </c>
      <c r="T199" s="76">
        <v>0</v>
      </c>
      <c r="U199" s="76"/>
      <c r="V199" s="142"/>
    </row>
    <row r="200" spans="1:1024" ht="56.25">
      <c r="B200" s="121"/>
      <c r="C200" s="39" t="s">
        <v>235</v>
      </c>
      <c r="D200" s="138" t="s">
        <v>327</v>
      </c>
      <c r="E200" s="143" t="s">
        <v>40</v>
      </c>
      <c r="F200" s="143" t="s">
        <v>24</v>
      </c>
      <c r="G200" s="81">
        <v>6500000000</v>
      </c>
      <c r="H200" s="82"/>
      <c r="I200" s="141">
        <f t="shared" ref="I200:I263" si="166">SUM(J200:O200)</f>
        <v>71175900</v>
      </c>
      <c r="J200" s="141">
        <f t="shared" ref="J200:O200" si="167">J201</f>
        <v>72897900</v>
      </c>
      <c r="K200" s="76">
        <f t="shared" si="167"/>
        <v>-1722000</v>
      </c>
      <c r="L200" s="76">
        <f t="shared" si="167"/>
        <v>0</v>
      </c>
      <c r="M200" s="76">
        <f t="shared" si="167"/>
        <v>0</v>
      </c>
      <c r="N200" s="76">
        <f t="shared" si="167"/>
        <v>0</v>
      </c>
      <c r="O200" s="142">
        <f t="shared" si="167"/>
        <v>0</v>
      </c>
      <c r="P200" s="141">
        <f t="shared" ref="P200:P263" si="168">SUM(Q200:V200)</f>
        <v>74565200</v>
      </c>
      <c r="Q200" s="141">
        <f t="shared" ref="Q200:V200" si="169">Q201</f>
        <v>79236800</v>
      </c>
      <c r="R200" s="76">
        <f t="shared" si="169"/>
        <v>-4671600</v>
      </c>
      <c r="S200" s="76">
        <f t="shared" si="169"/>
        <v>0</v>
      </c>
      <c r="T200" s="76">
        <f t="shared" si="169"/>
        <v>0</v>
      </c>
      <c r="U200" s="76">
        <f t="shared" si="169"/>
        <v>0</v>
      </c>
      <c r="V200" s="142">
        <f t="shared" si="169"/>
        <v>0</v>
      </c>
    </row>
    <row r="201" spans="1:1024">
      <c r="B201" s="121"/>
      <c r="C201" s="39" t="s">
        <v>333</v>
      </c>
      <c r="D201" s="138" t="s">
        <v>327</v>
      </c>
      <c r="E201" s="143" t="s">
        <v>40</v>
      </c>
      <c r="F201" s="143" t="s">
        <v>24</v>
      </c>
      <c r="G201" s="81">
        <v>6520000000</v>
      </c>
      <c r="H201" s="82"/>
      <c r="I201" s="141">
        <f t="shared" si="166"/>
        <v>71175900</v>
      </c>
      <c r="J201" s="141">
        <f>J204</f>
        <v>72897900</v>
      </c>
      <c r="K201" s="141">
        <f>K204</f>
        <v>-1722000</v>
      </c>
      <c r="L201" s="76">
        <f>L204+L202</f>
        <v>0</v>
      </c>
      <c r="M201" s="76">
        <f>M204+M202</f>
        <v>0</v>
      </c>
      <c r="N201" s="76">
        <f>N204+N202</f>
        <v>0</v>
      </c>
      <c r="O201" s="142">
        <f>O204+O202</f>
        <v>0</v>
      </c>
      <c r="P201" s="141">
        <f t="shared" si="168"/>
        <v>74565200</v>
      </c>
      <c r="Q201" s="141">
        <f>Q204</f>
        <v>79236800</v>
      </c>
      <c r="R201" s="76">
        <f>R204</f>
        <v>-4671600</v>
      </c>
      <c r="S201" s="76">
        <f>S204+S202</f>
        <v>0</v>
      </c>
      <c r="T201" s="76">
        <f>T204+T202</f>
        <v>0</v>
      </c>
      <c r="U201" s="76">
        <f>U204</f>
        <v>0</v>
      </c>
      <c r="V201" s="142">
        <f>V204</f>
        <v>0</v>
      </c>
    </row>
    <row r="202" spans="1:1024" ht="93.75">
      <c r="B202" s="121"/>
      <c r="C202" s="39" t="s">
        <v>237</v>
      </c>
      <c r="D202" s="138" t="s">
        <v>327</v>
      </c>
      <c r="E202" s="143" t="s">
        <v>40</v>
      </c>
      <c r="F202" s="143" t="s">
        <v>24</v>
      </c>
      <c r="G202" s="81" t="s">
        <v>238</v>
      </c>
      <c r="H202" s="82"/>
      <c r="I202" s="141">
        <f t="shared" si="166"/>
        <v>10158200</v>
      </c>
      <c r="J202" s="141"/>
      <c r="K202" s="76"/>
      <c r="L202" s="76">
        <f>L203</f>
        <v>10158200</v>
      </c>
      <c r="M202" s="76">
        <f>M203</f>
        <v>0</v>
      </c>
      <c r="N202" s="76">
        <f>N203</f>
        <v>0</v>
      </c>
      <c r="O202" s="142">
        <f>O203</f>
        <v>0</v>
      </c>
      <c r="P202" s="141">
        <f t="shared" si="168"/>
        <v>13544300</v>
      </c>
      <c r="Q202" s="141"/>
      <c r="R202" s="76"/>
      <c r="S202" s="76">
        <f>S203</f>
        <v>13544300</v>
      </c>
      <c r="T202" s="76">
        <f>T203</f>
        <v>0</v>
      </c>
      <c r="U202" s="76"/>
      <c r="V202" s="142"/>
    </row>
    <row r="203" spans="1:1024" ht="37.5">
      <c r="B203" s="121"/>
      <c r="C203" s="39" t="s">
        <v>239</v>
      </c>
      <c r="D203" s="138" t="s">
        <v>327</v>
      </c>
      <c r="E203" s="143" t="s">
        <v>40</v>
      </c>
      <c r="F203" s="143" t="s">
        <v>24</v>
      </c>
      <c r="G203" s="81" t="s">
        <v>238</v>
      </c>
      <c r="H203" s="82" t="s">
        <v>240</v>
      </c>
      <c r="I203" s="141">
        <f t="shared" si="166"/>
        <v>10158200</v>
      </c>
      <c r="J203" s="141"/>
      <c r="K203" s="76"/>
      <c r="L203" s="76">
        <v>10158200</v>
      </c>
      <c r="M203" s="76">
        <v>0</v>
      </c>
      <c r="N203" s="76">
        <v>0</v>
      </c>
      <c r="O203" s="142">
        <v>0</v>
      </c>
      <c r="P203" s="141">
        <f t="shared" si="168"/>
        <v>13544300</v>
      </c>
      <c r="Q203" s="141"/>
      <c r="R203" s="76"/>
      <c r="S203" s="76">
        <v>13544300</v>
      </c>
      <c r="T203" s="76">
        <v>0</v>
      </c>
      <c r="U203" s="76"/>
      <c r="V203" s="142"/>
    </row>
    <row r="204" spans="1:1024" ht="93.75">
      <c r="B204" s="121"/>
      <c r="C204" s="39" t="s">
        <v>237</v>
      </c>
      <c r="D204" s="138" t="s">
        <v>327</v>
      </c>
      <c r="E204" s="143" t="s">
        <v>40</v>
      </c>
      <c r="F204" s="143" t="s">
        <v>24</v>
      </c>
      <c r="G204" s="81" t="s">
        <v>241</v>
      </c>
      <c r="H204" s="82"/>
      <c r="I204" s="141">
        <f t="shared" si="166"/>
        <v>61017700</v>
      </c>
      <c r="J204" s="141">
        <f t="shared" ref="J204:O204" si="170">J205+J206</f>
        <v>72897900</v>
      </c>
      <c r="K204" s="76">
        <f t="shared" si="170"/>
        <v>-1722000</v>
      </c>
      <c r="L204" s="76">
        <f t="shared" si="170"/>
        <v>-10158200</v>
      </c>
      <c r="M204" s="76">
        <f t="shared" si="170"/>
        <v>0</v>
      </c>
      <c r="N204" s="76">
        <f t="shared" si="170"/>
        <v>0</v>
      </c>
      <c r="O204" s="142">
        <f t="shared" si="170"/>
        <v>0</v>
      </c>
      <c r="P204" s="141">
        <f t="shared" si="168"/>
        <v>61020900</v>
      </c>
      <c r="Q204" s="141">
        <f t="shared" ref="Q204:V204" si="171">Q205+Q206</f>
        <v>79236800</v>
      </c>
      <c r="R204" s="76">
        <f t="shared" si="171"/>
        <v>-4671600</v>
      </c>
      <c r="S204" s="76">
        <f t="shared" si="171"/>
        <v>-13544300</v>
      </c>
      <c r="T204" s="76">
        <f t="shared" si="171"/>
        <v>0</v>
      </c>
      <c r="U204" s="76">
        <f t="shared" si="171"/>
        <v>0</v>
      </c>
      <c r="V204" s="142">
        <f t="shared" si="171"/>
        <v>0</v>
      </c>
    </row>
    <row r="205" spans="1:1024" ht="37.5">
      <c r="B205" s="121"/>
      <c r="C205" s="39" t="s">
        <v>103</v>
      </c>
      <c r="D205" s="138" t="s">
        <v>327</v>
      </c>
      <c r="E205" s="143" t="s">
        <v>40</v>
      </c>
      <c r="F205" s="143" t="s">
        <v>24</v>
      </c>
      <c r="G205" s="81" t="s">
        <v>241</v>
      </c>
      <c r="H205" s="82" t="s">
        <v>104</v>
      </c>
      <c r="I205" s="141">
        <f t="shared" si="166"/>
        <v>68760.5</v>
      </c>
      <c r="J205" s="141">
        <v>100000</v>
      </c>
      <c r="K205" s="76"/>
      <c r="L205" s="76">
        <v>-31239.5</v>
      </c>
      <c r="M205" s="76">
        <v>0</v>
      </c>
      <c r="N205" s="76">
        <v>0</v>
      </c>
      <c r="O205" s="142">
        <v>0</v>
      </c>
      <c r="P205" s="141">
        <f t="shared" si="168"/>
        <v>72034.8</v>
      </c>
      <c r="Q205" s="141">
        <v>100000</v>
      </c>
      <c r="R205" s="76"/>
      <c r="S205" s="76">
        <v>-27965.200000000001</v>
      </c>
      <c r="T205" s="76">
        <v>0</v>
      </c>
      <c r="U205" s="76"/>
      <c r="V205" s="142"/>
    </row>
    <row r="206" spans="1:1024" ht="37.5">
      <c r="B206" s="121"/>
      <c r="C206" s="39" t="s">
        <v>239</v>
      </c>
      <c r="D206" s="138" t="s">
        <v>327</v>
      </c>
      <c r="E206" s="143" t="s">
        <v>40</v>
      </c>
      <c r="F206" s="143" t="s">
        <v>24</v>
      </c>
      <c r="G206" s="81" t="s">
        <v>241</v>
      </c>
      <c r="H206" s="82" t="s">
        <v>240</v>
      </c>
      <c r="I206" s="141">
        <f t="shared" si="166"/>
        <v>60948939.5</v>
      </c>
      <c r="J206" s="141">
        <v>72797900</v>
      </c>
      <c r="K206" s="76">
        <v>-1722000</v>
      </c>
      <c r="L206" s="76">
        <v>-10126960.5</v>
      </c>
      <c r="M206" s="76">
        <v>0</v>
      </c>
      <c r="N206" s="76">
        <v>0</v>
      </c>
      <c r="O206" s="142">
        <v>0</v>
      </c>
      <c r="P206" s="141">
        <f t="shared" si="168"/>
        <v>60948865.200000003</v>
      </c>
      <c r="Q206" s="141">
        <v>79136800</v>
      </c>
      <c r="R206" s="76">
        <v>-4671600</v>
      </c>
      <c r="S206" s="76">
        <v>-13516334.800000001</v>
      </c>
      <c r="T206" s="76">
        <v>0</v>
      </c>
      <c r="U206" s="76"/>
      <c r="V206" s="142"/>
    </row>
    <row r="207" spans="1:1024" s="120" customFormat="1" ht="56.25">
      <c r="A207" s="116"/>
      <c r="B207" s="121" t="s">
        <v>43</v>
      </c>
      <c r="C207" s="30" t="s">
        <v>334</v>
      </c>
      <c r="D207" s="30">
        <v>905</v>
      </c>
      <c r="E207" s="147"/>
      <c r="F207" s="147"/>
      <c r="G207" s="87"/>
      <c r="H207" s="88"/>
      <c r="I207" s="136">
        <f t="shared" si="166"/>
        <v>89813300</v>
      </c>
      <c r="J207" s="136">
        <f t="shared" ref="J207:O207" si="172">J208+J220+J226</f>
        <v>89813300</v>
      </c>
      <c r="K207" s="74">
        <f t="shared" si="172"/>
        <v>0</v>
      </c>
      <c r="L207" s="74">
        <f t="shared" si="172"/>
        <v>0</v>
      </c>
      <c r="M207" s="74">
        <f t="shared" si="172"/>
        <v>0</v>
      </c>
      <c r="N207" s="74">
        <f t="shared" si="172"/>
        <v>0</v>
      </c>
      <c r="O207" s="137">
        <f t="shared" si="172"/>
        <v>0</v>
      </c>
      <c r="P207" s="136">
        <f t="shared" si="168"/>
        <v>130949100</v>
      </c>
      <c r="Q207" s="136">
        <f t="shared" ref="Q207:V207" si="173">Q208+Q220+Q226</f>
        <v>130949100</v>
      </c>
      <c r="R207" s="74">
        <f t="shared" si="173"/>
        <v>0</v>
      </c>
      <c r="S207" s="74">
        <f t="shared" si="173"/>
        <v>0</v>
      </c>
      <c r="T207" s="74">
        <f t="shared" si="173"/>
        <v>0</v>
      </c>
      <c r="U207" s="74">
        <f t="shared" si="173"/>
        <v>0</v>
      </c>
      <c r="V207" s="137">
        <f t="shared" si="173"/>
        <v>0</v>
      </c>
      <c r="ALV207" s="42"/>
      <c r="ALW207" s="42"/>
      <c r="ALX207" s="42"/>
      <c r="ALY207" s="42"/>
      <c r="ALZ207" s="42"/>
      <c r="AMA207" s="42"/>
      <c r="AMB207" s="42"/>
      <c r="AMC207" s="42"/>
      <c r="AMD207" s="42"/>
      <c r="AME207" s="42"/>
      <c r="AMF207" s="42"/>
      <c r="AMG207" s="42"/>
      <c r="AMH207" s="42"/>
      <c r="AMI207" s="42"/>
      <c r="AMJ207" s="42"/>
    </row>
    <row r="208" spans="1:1024">
      <c r="B208" s="121"/>
      <c r="C208" s="39" t="s">
        <v>16</v>
      </c>
      <c r="D208" s="39">
        <v>905</v>
      </c>
      <c r="E208" s="143" t="s">
        <v>17</v>
      </c>
      <c r="F208" s="143" t="s">
        <v>82</v>
      </c>
      <c r="G208" s="81"/>
      <c r="H208" s="82"/>
      <c r="I208" s="141">
        <f t="shared" si="166"/>
        <v>27813300</v>
      </c>
      <c r="J208" s="141">
        <f t="shared" ref="J208:O208" si="174">J209+J215</f>
        <v>27813300</v>
      </c>
      <c r="K208" s="76">
        <f t="shared" si="174"/>
        <v>0</v>
      </c>
      <c r="L208" s="76">
        <f t="shared" si="174"/>
        <v>0</v>
      </c>
      <c r="M208" s="76">
        <f t="shared" si="174"/>
        <v>0</v>
      </c>
      <c r="N208" s="76">
        <f t="shared" si="174"/>
        <v>0</v>
      </c>
      <c r="O208" s="142">
        <f t="shared" si="174"/>
        <v>0</v>
      </c>
      <c r="P208" s="141">
        <f t="shared" si="168"/>
        <v>26949100</v>
      </c>
      <c r="Q208" s="141">
        <f t="shared" ref="Q208:V208" si="175">Q209+Q215</f>
        <v>26949100</v>
      </c>
      <c r="R208" s="76">
        <f t="shared" si="175"/>
        <v>0</v>
      </c>
      <c r="S208" s="76">
        <f t="shared" si="175"/>
        <v>0</v>
      </c>
      <c r="T208" s="76">
        <f t="shared" si="175"/>
        <v>0</v>
      </c>
      <c r="U208" s="76">
        <f t="shared" si="175"/>
        <v>0</v>
      </c>
      <c r="V208" s="142">
        <f t="shared" si="175"/>
        <v>0</v>
      </c>
    </row>
    <row r="209" spans="2:22" ht="37.5">
      <c r="B209" s="121"/>
      <c r="C209" s="39" t="s">
        <v>335</v>
      </c>
      <c r="D209" s="39">
        <v>905</v>
      </c>
      <c r="E209" s="143" t="s">
        <v>17</v>
      </c>
      <c r="F209" s="143" t="s">
        <v>28</v>
      </c>
      <c r="G209" s="81"/>
      <c r="H209" s="82"/>
      <c r="I209" s="141">
        <f t="shared" si="166"/>
        <v>22855500</v>
      </c>
      <c r="J209" s="141">
        <f t="shared" ref="J209:O211" si="176">J210</f>
        <v>22855500</v>
      </c>
      <c r="K209" s="76">
        <f t="shared" si="176"/>
        <v>0</v>
      </c>
      <c r="L209" s="76">
        <f t="shared" si="176"/>
        <v>0</v>
      </c>
      <c r="M209" s="76">
        <f t="shared" si="176"/>
        <v>0</v>
      </c>
      <c r="N209" s="76">
        <f t="shared" si="176"/>
        <v>0</v>
      </c>
      <c r="O209" s="142">
        <f t="shared" si="176"/>
        <v>0</v>
      </c>
      <c r="P209" s="141">
        <f t="shared" si="168"/>
        <v>21985300</v>
      </c>
      <c r="Q209" s="141">
        <f t="shared" ref="Q209:V211" si="177">Q210</f>
        <v>21985300</v>
      </c>
      <c r="R209" s="76">
        <f t="shared" si="177"/>
        <v>0</v>
      </c>
      <c r="S209" s="76">
        <f t="shared" si="177"/>
        <v>0</v>
      </c>
      <c r="T209" s="76">
        <f t="shared" si="177"/>
        <v>0</v>
      </c>
      <c r="U209" s="76">
        <f t="shared" si="177"/>
        <v>0</v>
      </c>
      <c r="V209" s="142">
        <f t="shared" si="177"/>
        <v>0</v>
      </c>
    </row>
    <row r="210" spans="2:22" ht="37.5">
      <c r="B210" s="121"/>
      <c r="C210" s="39" t="s">
        <v>97</v>
      </c>
      <c r="D210" s="39">
        <v>905</v>
      </c>
      <c r="E210" s="143" t="s">
        <v>17</v>
      </c>
      <c r="F210" s="143" t="s">
        <v>28</v>
      </c>
      <c r="G210" s="81">
        <v>5000000000</v>
      </c>
      <c r="H210" s="82"/>
      <c r="I210" s="141">
        <f t="shared" si="166"/>
        <v>22855500</v>
      </c>
      <c r="J210" s="141">
        <f t="shared" si="176"/>
        <v>22855500</v>
      </c>
      <c r="K210" s="76">
        <f t="shared" si="176"/>
        <v>0</v>
      </c>
      <c r="L210" s="76">
        <f t="shared" si="176"/>
        <v>0</v>
      </c>
      <c r="M210" s="76">
        <f t="shared" si="176"/>
        <v>0</v>
      </c>
      <c r="N210" s="76">
        <f t="shared" si="176"/>
        <v>0</v>
      </c>
      <c r="O210" s="142">
        <f t="shared" si="176"/>
        <v>0</v>
      </c>
      <c r="P210" s="141">
        <f t="shared" si="168"/>
        <v>21985300</v>
      </c>
      <c r="Q210" s="141">
        <f t="shared" si="177"/>
        <v>21985300</v>
      </c>
      <c r="R210" s="76">
        <f t="shared" si="177"/>
        <v>0</v>
      </c>
      <c r="S210" s="76">
        <f t="shared" si="177"/>
        <v>0</v>
      </c>
      <c r="T210" s="76">
        <f t="shared" si="177"/>
        <v>0</v>
      </c>
      <c r="U210" s="76">
        <f t="shared" si="177"/>
        <v>0</v>
      </c>
      <c r="V210" s="142">
        <f t="shared" si="177"/>
        <v>0</v>
      </c>
    </row>
    <row r="211" spans="2:22" ht="37.5">
      <c r="B211" s="121"/>
      <c r="C211" s="39" t="s">
        <v>105</v>
      </c>
      <c r="D211" s="39">
        <v>905</v>
      </c>
      <c r="E211" s="143" t="s">
        <v>17</v>
      </c>
      <c r="F211" s="143" t="s">
        <v>28</v>
      </c>
      <c r="G211" s="81">
        <v>5020000000</v>
      </c>
      <c r="H211" s="82"/>
      <c r="I211" s="141">
        <f t="shared" si="166"/>
        <v>22855500</v>
      </c>
      <c r="J211" s="141">
        <f t="shared" si="176"/>
        <v>22855500</v>
      </c>
      <c r="K211" s="76">
        <f t="shared" si="176"/>
        <v>0</v>
      </c>
      <c r="L211" s="76">
        <f t="shared" si="176"/>
        <v>0</v>
      </c>
      <c r="M211" s="76">
        <f t="shared" si="176"/>
        <v>0</v>
      </c>
      <c r="N211" s="76">
        <f t="shared" si="176"/>
        <v>0</v>
      </c>
      <c r="O211" s="142">
        <f t="shared" si="176"/>
        <v>0</v>
      </c>
      <c r="P211" s="141">
        <f t="shared" si="168"/>
        <v>21985300</v>
      </c>
      <c r="Q211" s="141">
        <f t="shared" si="177"/>
        <v>21985300</v>
      </c>
      <c r="R211" s="76">
        <f t="shared" si="177"/>
        <v>0</v>
      </c>
      <c r="S211" s="76">
        <f t="shared" si="177"/>
        <v>0</v>
      </c>
      <c r="T211" s="76">
        <f t="shared" si="177"/>
        <v>0</v>
      </c>
      <c r="U211" s="76">
        <f t="shared" si="177"/>
        <v>0</v>
      </c>
      <c r="V211" s="142">
        <f t="shared" si="177"/>
        <v>0</v>
      </c>
    </row>
    <row r="212" spans="2:22" ht="35.85" customHeight="1">
      <c r="B212" s="121"/>
      <c r="C212" s="39" t="s">
        <v>99</v>
      </c>
      <c r="D212" s="39">
        <v>905</v>
      </c>
      <c r="E212" s="143" t="s">
        <v>17</v>
      </c>
      <c r="F212" s="143" t="s">
        <v>28</v>
      </c>
      <c r="G212" s="81">
        <v>5020000190</v>
      </c>
      <c r="H212" s="82"/>
      <c r="I212" s="141">
        <f t="shared" si="166"/>
        <v>22855500</v>
      </c>
      <c r="J212" s="141">
        <f t="shared" ref="J212:O212" si="178">J214+J213</f>
        <v>22855500</v>
      </c>
      <c r="K212" s="76">
        <f t="shared" si="178"/>
        <v>0</v>
      </c>
      <c r="L212" s="76">
        <f t="shared" si="178"/>
        <v>0</v>
      </c>
      <c r="M212" s="76">
        <f t="shared" si="178"/>
        <v>0</v>
      </c>
      <c r="N212" s="76">
        <f t="shared" si="178"/>
        <v>0</v>
      </c>
      <c r="O212" s="142">
        <f t="shared" si="178"/>
        <v>0</v>
      </c>
      <c r="P212" s="141">
        <f t="shared" si="168"/>
        <v>21985300</v>
      </c>
      <c r="Q212" s="141">
        <f t="shared" ref="Q212:V212" si="179">Q214+Q213</f>
        <v>21985300</v>
      </c>
      <c r="R212" s="76">
        <f t="shared" si="179"/>
        <v>0</v>
      </c>
      <c r="S212" s="76">
        <f t="shared" si="179"/>
        <v>0</v>
      </c>
      <c r="T212" s="76">
        <f t="shared" si="179"/>
        <v>0</v>
      </c>
      <c r="U212" s="76">
        <f t="shared" si="179"/>
        <v>0</v>
      </c>
      <c r="V212" s="142">
        <f t="shared" si="179"/>
        <v>0</v>
      </c>
    </row>
    <row r="213" spans="2:22" ht="75">
      <c r="B213" s="121"/>
      <c r="C213" s="39" t="s">
        <v>100</v>
      </c>
      <c r="D213" s="39">
        <v>905</v>
      </c>
      <c r="E213" s="143" t="s">
        <v>17</v>
      </c>
      <c r="F213" s="143" t="s">
        <v>28</v>
      </c>
      <c r="G213" s="81">
        <v>5020000190</v>
      </c>
      <c r="H213" s="82" t="s">
        <v>101</v>
      </c>
      <c r="I213" s="141">
        <f t="shared" si="166"/>
        <v>22851500</v>
      </c>
      <c r="J213" s="141">
        <v>22851500</v>
      </c>
      <c r="K213" s="76"/>
      <c r="L213" s="76"/>
      <c r="M213" s="76"/>
      <c r="N213" s="76"/>
      <c r="O213" s="142"/>
      <c r="P213" s="141">
        <f t="shared" si="168"/>
        <v>21981600</v>
      </c>
      <c r="Q213" s="141">
        <v>21981600</v>
      </c>
      <c r="R213" s="76"/>
      <c r="S213" s="76"/>
      <c r="T213" s="76"/>
      <c r="U213" s="76"/>
      <c r="V213" s="142"/>
    </row>
    <row r="214" spans="2:22">
      <c r="B214" s="121"/>
      <c r="C214" s="39" t="s">
        <v>106</v>
      </c>
      <c r="D214" s="39">
        <v>905</v>
      </c>
      <c r="E214" s="143" t="s">
        <v>17</v>
      </c>
      <c r="F214" s="143" t="s">
        <v>28</v>
      </c>
      <c r="G214" s="81">
        <v>5020000190</v>
      </c>
      <c r="H214" s="82" t="s">
        <v>107</v>
      </c>
      <c r="I214" s="141">
        <f t="shared" si="166"/>
        <v>4000</v>
      </c>
      <c r="J214" s="141">
        <v>4000</v>
      </c>
      <c r="K214" s="76"/>
      <c r="L214" s="76"/>
      <c r="M214" s="76"/>
      <c r="N214" s="76"/>
      <c r="O214" s="142"/>
      <c r="P214" s="141">
        <f t="shared" si="168"/>
        <v>3700</v>
      </c>
      <c r="Q214" s="141">
        <v>3700</v>
      </c>
      <c r="R214" s="76"/>
      <c r="S214" s="76"/>
      <c r="T214" s="76"/>
      <c r="U214" s="76"/>
      <c r="V214" s="142"/>
    </row>
    <row r="215" spans="2:22">
      <c r="B215" s="121"/>
      <c r="C215" s="39" t="s">
        <v>32</v>
      </c>
      <c r="D215" s="39">
        <v>905</v>
      </c>
      <c r="E215" s="143" t="s">
        <v>17</v>
      </c>
      <c r="F215" s="143" t="s">
        <v>33</v>
      </c>
      <c r="G215" s="81"/>
      <c r="H215" s="82"/>
      <c r="I215" s="141">
        <f t="shared" si="166"/>
        <v>4957800</v>
      </c>
      <c r="J215" s="141">
        <f t="shared" ref="J215:O218" si="180">J216</f>
        <v>4957800</v>
      </c>
      <c r="K215" s="76">
        <f t="shared" si="180"/>
        <v>0</v>
      </c>
      <c r="L215" s="76">
        <f t="shared" si="180"/>
        <v>0</v>
      </c>
      <c r="M215" s="76">
        <f t="shared" si="180"/>
        <v>0</v>
      </c>
      <c r="N215" s="76">
        <f t="shared" si="180"/>
        <v>0</v>
      </c>
      <c r="O215" s="142">
        <f t="shared" si="180"/>
        <v>0</v>
      </c>
      <c r="P215" s="141">
        <f t="shared" si="168"/>
        <v>4963800</v>
      </c>
      <c r="Q215" s="141">
        <f t="shared" ref="Q215:V218" si="181">Q216</f>
        <v>4963800</v>
      </c>
      <c r="R215" s="76">
        <f t="shared" si="181"/>
        <v>0</v>
      </c>
      <c r="S215" s="76">
        <f t="shared" si="181"/>
        <v>0</v>
      </c>
      <c r="T215" s="76">
        <f t="shared" si="181"/>
        <v>0</v>
      </c>
      <c r="U215" s="76">
        <f t="shared" si="181"/>
        <v>0</v>
      </c>
      <c r="V215" s="142">
        <f t="shared" si="181"/>
        <v>0</v>
      </c>
    </row>
    <row r="216" spans="2:22" ht="37.5">
      <c r="B216" s="121"/>
      <c r="C216" s="39" t="s">
        <v>97</v>
      </c>
      <c r="D216" s="39">
        <v>905</v>
      </c>
      <c r="E216" s="143" t="s">
        <v>17</v>
      </c>
      <c r="F216" s="143" t="s">
        <v>33</v>
      </c>
      <c r="G216" s="81">
        <v>500000000</v>
      </c>
      <c r="H216" s="82"/>
      <c r="I216" s="141">
        <f t="shared" si="166"/>
        <v>4957800</v>
      </c>
      <c r="J216" s="141">
        <f t="shared" si="180"/>
        <v>4957800</v>
      </c>
      <c r="K216" s="76">
        <f t="shared" si="180"/>
        <v>0</v>
      </c>
      <c r="L216" s="76">
        <f t="shared" si="180"/>
        <v>0</v>
      </c>
      <c r="M216" s="76">
        <f t="shared" si="180"/>
        <v>0</v>
      </c>
      <c r="N216" s="76">
        <f t="shared" si="180"/>
        <v>0</v>
      </c>
      <c r="O216" s="142">
        <f t="shared" si="180"/>
        <v>0</v>
      </c>
      <c r="P216" s="141">
        <f t="shared" si="168"/>
        <v>4963800</v>
      </c>
      <c r="Q216" s="141">
        <f t="shared" si="181"/>
        <v>4963800</v>
      </c>
      <c r="R216" s="76">
        <f t="shared" si="181"/>
        <v>0</v>
      </c>
      <c r="S216" s="76">
        <f t="shared" si="181"/>
        <v>0</v>
      </c>
      <c r="T216" s="76">
        <f t="shared" si="181"/>
        <v>0</v>
      </c>
      <c r="U216" s="76">
        <f t="shared" si="181"/>
        <v>0</v>
      </c>
      <c r="V216" s="142">
        <f t="shared" si="181"/>
        <v>0</v>
      </c>
    </row>
    <row r="217" spans="2:22" ht="37.5">
      <c r="B217" s="121"/>
      <c r="C217" s="39" t="s">
        <v>116</v>
      </c>
      <c r="D217" s="39">
        <v>905</v>
      </c>
      <c r="E217" s="143" t="s">
        <v>17</v>
      </c>
      <c r="F217" s="143" t="s">
        <v>33</v>
      </c>
      <c r="G217" s="81">
        <v>5030000000</v>
      </c>
      <c r="H217" s="82"/>
      <c r="I217" s="141">
        <f t="shared" si="166"/>
        <v>4957800</v>
      </c>
      <c r="J217" s="141">
        <f t="shared" si="180"/>
        <v>4957800</v>
      </c>
      <c r="K217" s="76">
        <f t="shared" si="180"/>
        <v>0</v>
      </c>
      <c r="L217" s="76">
        <f t="shared" si="180"/>
        <v>0</v>
      </c>
      <c r="M217" s="76">
        <f t="shared" si="180"/>
        <v>0</v>
      </c>
      <c r="N217" s="76">
        <f t="shared" si="180"/>
        <v>0</v>
      </c>
      <c r="O217" s="142">
        <f t="shared" si="180"/>
        <v>0</v>
      </c>
      <c r="P217" s="141">
        <f t="shared" si="168"/>
        <v>4963800</v>
      </c>
      <c r="Q217" s="141">
        <f t="shared" si="181"/>
        <v>4963800</v>
      </c>
      <c r="R217" s="76">
        <f t="shared" si="181"/>
        <v>0</v>
      </c>
      <c r="S217" s="76">
        <f t="shared" si="181"/>
        <v>0</v>
      </c>
      <c r="T217" s="76">
        <f t="shared" si="181"/>
        <v>0</v>
      </c>
      <c r="U217" s="76">
        <f t="shared" si="181"/>
        <v>0</v>
      </c>
      <c r="V217" s="142">
        <f t="shared" si="181"/>
        <v>0</v>
      </c>
    </row>
    <row r="218" spans="2:22" ht="37.5">
      <c r="B218" s="121"/>
      <c r="C218" s="39" t="s">
        <v>117</v>
      </c>
      <c r="D218" s="39">
        <v>905</v>
      </c>
      <c r="E218" s="143" t="s">
        <v>17</v>
      </c>
      <c r="F218" s="143" t="s">
        <v>33</v>
      </c>
      <c r="G218" s="81">
        <v>5030010030</v>
      </c>
      <c r="H218" s="82"/>
      <c r="I218" s="141">
        <f t="shared" si="166"/>
        <v>4957800</v>
      </c>
      <c r="J218" s="141">
        <f t="shared" si="180"/>
        <v>4957800</v>
      </c>
      <c r="K218" s="76">
        <f t="shared" si="180"/>
        <v>0</v>
      </c>
      <c r="L218" s="76">
        <f t="shared" si="180"/>
        <v>0</v>
      </c>
      <c r="M218" s="76">
        <f t="shared" si="180"/>
        <v>0</v>
      </c>
      <c r="N218" s="76">
        <f t="shared" si="180"/>
        <v>0</v>
      </c>
      <c r="O218" s="142">
        <f t="shared" si="180"/>
        <v>0</v>
      </c>
      <c r="P218" s="141">
        <f t="shared" si="168"/>
        <v>4963800</v>
      </c>
      <c r="Q218" s="141">
        <f t="shared" si="181"/>
        <v>4963800</v>
      </c>
      <c r="R218" s="76">
        <f t="shared" si="181"/>
        <v>0</v>
      </c>
      <c r="S218" s="76">
        <f t="shared" si="181"/>
        <v>0</v>
      </c>
      <c r="T218" s="76">
        <f t="shared" si="181"/>
        <v>0</v>
      </c>
      <c r="U218" s="76">
        <f t="shared" si="181"/>
        <v>0</v>
      </c>
      <c r="V218" s="142">
        <f t="shared" si="181"/>
        <v>0</v>
      </c>
    </row>
    <row r="219" spans="2:22" ht="37.5">
      <c r="B219" s="121"/>
      <c r="C219" s="39" t="s">
        <v>103</v>
      </c>
      <c r="D219" s="39">
        <v>905</v>
      </c>
      <c r="E219" s="143" t="s">
        <v>17</v>
      </c>
      <c r="F219" s="143" t="s">
        <v>33</v>
      </c>
      <c r="G219" s="81">
        <v>5030010030</v>
      </c>
      <c r="H219" s="82" t="s">
        <v>104</v>
      </c>
      <c r="I219" s="141">
        <f t="shared" si="166"/>
        <v>4957800</v>
      </c>
      <c r="J219" s="141">
        <v>4957800</v>
      </c>
      <c r="K219" s="76"/>
      <c r="L219" s="76"/>
      <c r="M219" s="76"/>
      <c r="N219" s="76"/>
      <c r="O219" s="142"/>
      <c r="P219" s="141">
        <f t="shared" si="168"/>
        <v>4963800</v>
      </c>
      <c r="Q219" s="141">
        <v>4963800</v>
      </c>
      <c r="R219" s="76"/>
      <c r="S219" s="76"/>
      <c r="T219" s="76"/>
      <c r="U219" s="76"/>
      <c r="V219" s="142"/>
    </row>
    <row r="220" spans="2:22" ht="37.5">
      <c r="B220" s="121"/>
      <c r="C220" s="39" t="s">
        <v>81</v>
      </c>
      <c r="D220" s="39">
        <v>905</v>
      </c>
      <c r="E220" s="143" t="s">
        <v>42</v>
      </c>
      <c r="F220" s="143" t="s">
        <v>82</v>
      </c>
      <c r="G220" s="81"/>
      <c r="H220" s="82"/>
      <c r="I220" s="141">
        <f t="shared" si="166"/>
        <v>20000000</v>
      </c>
      <c r="J220" s="141">
        <f t="shared" ref="J220:O224" si="182">J221</f>
        <v>20000000</v>
      </c>
      <c r="K220" s="76">
        <f t="shared" si="182"/>
        <v>0</v>
      </c>
      <c r="L220" s="76">
        <f t="shared" si="182"/>
        <v>0</v>
      </c>
      <c r="M220" s="76">
        <f t="shared" si="182"/>
        <v>0</v>
      </c>
      <c r="N220" s="76">
        <f t="shared" si="182"/>
        <v>0</v>
      </c>
      <c r="O220" s="142">
        <f t="shared" si="182"/>
        <v>0</v>
      </c>
      <c r="P220" s="141">
        <f t="shared" si="168"/>
        <v>20000000</v>
      </c>
      <c r="Q220" s="141">
        <f t="shared" ref="Q220:V224" si="183">Q221</f>
        <v>20000000</v>
      </c>
      <c r="R220" s="76">
        <f t="shared" si="183"/>
        <v>0</v>
      </c>
      <c r="S220" s="76">
        <f t="shared" si="183"/>
        <v>0</v>
      </c>
      <c r="T220" s="76">
        <f t="shared" si="183"/>
        <v>0</v>
      </c>
      <c r="U220" s="76">
        <f t="shared" si="183"/>
        <v>0</v>
      </c>
      <c r="V220" s="142">
        <f t="shared" si="183"/>
        <v>0</v>
      </c>
    </row>
    <row r="221" spans="2:22" ht="56.25">
      <c r="B221" s="121"/>
      <c r="C221" s="39" t="s">
        <v>83</v>
      </c>
      <c r="D221" s="39">
        <v>905</v>
      </c>
      <c r="E221" s="143" t="s">
        <v>42</v>
      </c>
      <c r="F221" s="143" t="s">
        <v>17</v>
      </c>
      <c r="G221" s="81"/>
      <c r="H221" s="82"/>
      <c r="I221" s="141">
        <f t="shared" si="166"/>
        <v>20000000</v>
      </c>
      <c r="J221" s="141">
        <f t="shared" si="182"/>
        <v>20000000</v>
      </c>
      <c r="K221" s="76">
        <f t="shared" si="182"/>
        <v>0</v>
      </c>
      <c r="L221" s="76">
        <f t="shared" si="182"/>
        <v>0</v>
      </c>
      <c r="M221" s="76">
        <f t="shared" si="182"/>
        <v>0</v>
      </c>
      <c r="N221" s="76">
        <f t="shared" si="182"/>
        <v>0</v>
      </c>
      <c r="O221" s="142">
        <f t="shared" si="182"/>
        <v>0</v>
      </c>
      <c r="P221" s="141">
        <f t="shared" si="168"/>
        <v>20000000</v>
      </c>
      <c r="Q221" s="141">
        <f t="shared" si="183"/>
        <v>20000000</v>
      </c>
      <c r="R221" s="76">
        <f t="shared" si="183"/>
        <v>0</v>
      </c>
      <c r="S221" s="76">
        <f t="shared" si="183"/>
        <v>0</v>
      </c>
      <c r="T221" s="76">
        <f t="shared" si="183"/>
        <v>0</v>
      </c>
      <c r="U221" s="76">
        <f t="shared" si="183"/>
        <v>0</v>
      </c>
      <c r="V221" s="142">
        <f t="shared" si="183"/>
        <v>0</v>
      </c>
    </row>
    <row r="222" spans="2:22" ht="37.5">
      <c r="B222" s="121"/>
      <c r="C222" s="39" t="s">
        <v>122</v>
      </c>
      <c r="D222" s="39">
        <v>905</v>
      </c>
      <c r="E222" s="143" t="s">
        <v>42</v>
      </c>
      <c r="F222" s="143" t="s">
        <v>17</v>
      </c>
      <c r="G222" s="81">
        <v>5100000000</v>
      </c>
      <c r="H222" s="82"/>
      <c r="I222" s="141">
        <f t="shared" si="166"/>
        <v>20000000</v>
      </c>
      <c r="J222" s="141">
        <f t="shared" si="182"/>
        <v>20000000</v>
      </c>
      <c r="K222" s="76">
        <f t="shared" si="182"/>
        <v>0</v>
      </c>
      <c r="L222" s="76">
        <f t="shared" si="182"/>
        <v>0</v>
      </c>
      <c r="M222" s="76">
        <f t="shared" si="182"/>
        <v>0</v>
      </c>
      <c r="N222" s="76">
        <f t="shared" si="182"/>
        <v>0</v>
      </c>
      <c r="O222" s="142">
        <f t="shared" si="182"/>
        <v>0</v>
      </c>
      <c r="P222" s="141">
        <f t="shared" si="168"/>
        <v>20000000</v>
      </c>
      <c r="Q222" s="141">
        <f t="shared" si="183"/>
        <v>20000000</v>
      </c>
      <c r="R222" s="76">
        <f t="shared" si="183"/>
        <v>0</v>
      </c>
      <c r="S222" s="76">
        <f t="shared" si="183"/>
        <v>0</v>
      </c>
      <c r="T222" s="76">
        <f t="shared" si="183"/>
        <v>0</v>
      </c>
      <c r="U222" s="76">
        <f t="shared" si="183"/>
        <v>0</v>
      </c>
      <c r="V222" s="142">
        <f t="shared" si="183"/>
        <v>0</v>
      </c>
    </row>
    <row r="223" spans="2:22" ht="37.5">
      <c r="B223" s="121"/>
      <c r="C223" s="39" t="s">
        <v>123</v>
      </c>
      <c r="D223" s="39">
        <v>905</v>
      </c>
      <c r="E223" s="143" t="s">
        <v>42</v>
      </c>
      <c r="F223" s="143" t="s">
        <v>17</v>
      </c>
      <c r="G223" s="81">
        <v>5110000000</v>
      </c>
      <c r="H223" s="82"/>
      <c r="I223" s="141">
        <f t="shared" si="166"/>
        <v>20000000</v>
      </c>
      <c r="J223" s="141">
        <f t="shared" si="182"/>
        <v>20000000</v>
      </c>
      <c r="K223" s="76">
        <f t="shared" si="182"/>
        <v>0</v>
      </c>
      <c r="L223" s="76">
        <f t="shared" si="182"/>
        <v>0</v>
      </c>
      <c r="M223" s="76">
        <f t="shared" si="182"/>
        <v>0</v>
      </c>
      <c r="N223" s="76">
        <f t="shared" si="182"/>
        <v>0</v>
      </c>
      <c r="O223" s="142">
        <f t="shared" si="182"/>
        <v>0</v>
      </c>
      <c r="P223" s="141">
        <f t="shared" si="168"/>
        <v>20000000</v>
      </c>
      <c r="Q223" s="141">
        <f t="shared" si="183"/>
        <v>20000000</v>
      </c>
      <c r="R223" s="76">
        <f t="shared" si="183"/>
        <v>0</v>
      </c>
      <c r="S223" s="76">
        <f t="shared" si="183"/>
        <v>0</v>
      </c>
      <c r="T223" s="76">
        <f t="shared" si="183"/>
        <v>0</v>
      </c>
      <c r="U223" s="76">
        <f t="shared" si="183"/>
        <v>0</v>
      </c>
      <c r="V223" s="142">
        <f t="shared" si="183"/>
        <v>0</v>
      </c>
    </row>
    <row r="224" spans="2:22" ht="37.5">
      <c r="B224" s="121"/>
      <c r="C224" s="39" t="s">
        <v>124</v>
      </c>
      <c r="D224" s="39">
        <v>905</v>
      </c>
      <c r="E224" s="143" t="s">
        <v>42</v>
      </c>
      <c r="F224" s="143" t="s">
        <v>17</v>
      </c>
      <c r="G224" s="81" t="s">
        <v>125</v>
      </c>
      <c r="H224" s="82"/>
      <c r="I224" s="141">
        <f t="shared" si="166"/>
        <v>20000000</v>
      </c>
      <c r="J224" s="141">
        <f t="shared" si="182"/>
        <v>20000000</v>
      </c>
      <c r="K224" s="76">
        <f t="shared" si="182"/>
        <v>0</v>
      </c>
      <c r="L224" s="76">
        <f t="shared" si="182"/>
        <v>0</v>
      </c>
      <c r="M224" s="76">
        <f t="shared" si="182"/>
        <v>0</v>
      </c>
      <c r="N224" s="76">
        <f t="shared" si="182"/>
        <v>0</v>
      </c>
      <c r="O224" s="142">
        <f t="shared" si="182"/>
        <v>0</v>
      </c>
      <c r="P224" s="141">
        <f t="shared" si="168"/>
        <v>20000000</v>
      </c>
      <c r="Q224" s="141">
        <f t="shared" si="183"/>
        <v>20000000</v>
      </c>
      <c r="R224" s="76">
        <f t="shared" si="183"/>
        <v>0</v>
      </c>
      <c r="S224" s="76">
        <f t="shared" si="183"/>
        <v>0</v>
      </c>
      <c r="T224" s="76">
        <f t="shared" si="183"/>
        <v>0</v>
      </c>
      <c r="U224" s="76">
        <f t="shared" si="183"/>
        <v>0</v>
      </c>
      <c r="V224" s="142">
        <f t="shared" si="183"/>
        <v>0</v>
      </c>
    </row>
    <row r="225" spans="1:1024">
      <c r="B225" s="121"/>
      <c r="C225" s="39" t="s">
        <v>126</v>
      </c>
      <c r="D225" s="39">
        <v>905</v>
      </c>
      <c r="E225" s="143" t="s">
        <v>42</v>
      </c>
      <c r="F225" s="143" t="s">
        <v>17</v>
      </c>
      <c r="G225" s="81" t="s">
        <v>125</v>
      </c>
      <c r="H225" s="82" t="s">
        <v>127</v>
      </c>
      <c r="I225" s="141">
        <f t="shared" si="166"/>
        <v>20000000</v>
      </c>
      <c r="J225" s="141">
        <v>20000000</v>
      </c>
      <c r="K225" s="76"/>
      <c r="L225" s="76"/>
      <c r="M225" s="76"/>
      <c r="N225" s="76"/>
      <c r="O225" s="142"/>
      <c r="P225" s="141">
        <f t="shared" si="168"/>
        <v>20000000</v>
      </c>
      <c r="Q225" s="141">
        <v>20000000</v>
      </c>
      <c r="R225" s="76"/>
      <c r="S225" s="76"/>
      <c r="T225" s="76"/>
      <c r="U225" s="76"/>
      <c r="V225" s="142"/>
    </row>
    <row r="226" spans="1:1024">
      <c r="B226" s="121"/>
      <c r="C226" s="39" t="s">
        <v>309</v>
      </c>
      <c r="D226" s="39"/>
      <c r="E226" s="143"/>
      <c r="F226" s="143"/>
      <c r="G226" s="81"/>
      <c r="H226" s="82"/>
      <c r="I226" s="141">
        <f t="shared" si="166"/>
        <v>42000000</v>
      </c>
      <c r="J226" s="141">
        <v>42000000</v>
      </c>
      <c r="K226" s="76"/>
      <c r="L226" s="76"/>
      <c r="M226" s="76"/>
      <c r="N226" s="76"/>
      <c r="O226" s="142"/>
      <c r="P226" s="141">
        <f t="shared" si="168"/>
        <v>84000000</v>
      </c>
      <c r="Q226" s="141">
        <v>84000000</v>
      </c>
      <c r="R226" s="76"/>
      <c r="S226" s="76"/>
      <c r="T226" s="76"/>
      <c r="U226" s="76"/>
      <c r="V226" s="142"/>
    </row>
    <row r="227" spans="1:1024" s="120" customFormat="1" ht="56.25">
      <c r="A227" s="116"/>
      <c r="B227" s="121" t="s">
        <v>51</v>
      </c>
      <c r="C227" s="30" t="s">
        <v>336</v>
      </c>
      <c r="D227" s="30">
        <v>910</v>
      </c>
      <c r="E227" s="147"/>
      <c r="F227" s="147"/>
      <c r="G227" s="87"/>
      <c r="H227" s="88"/>
      <c r="I227" s="136">
        <f t="shared" si="166"/>
        <v>5996800</v>
      </c>
      <c r="J227" s="136">
        <f t="shared" ref="J227:O227" si="184">J228</f>
        <v>5996800</v>
      </c>
      <c r="K227" s="74">
        <f t="shared" si="184"/>
        <v>0</v>
      </c>
      <c r="L227" s="74">
        <f t="shared" si="184"/>
        <v>0</v>
      </c>
      <c r="M227" s="74">
        <f t="shared" si="184"/>
        <v>0</v>
      </c>
      <c r="N227" s="74">
        <f t="shared" si="184"/>
        <v>0</v>
      </c>
      <c r="O227" s="137">
        <f t="shared" si="184"/>
        <v>0</v>
      </c>
      <c r="P227" s="136">
        <f t="shared" si="168"/>
        <v>5480000</v>
      </c>
      <c r="Q227" s="136">
        <f t="shared" ref="Q227:V227" si="185">Q228</f>
        <v>5480000</v>
      </c>
      <c r="R227" s="74">
        <f t="shared" si="185"/>
        <v>0</v>
      </c>
      <c r="S227" s="74">
        <f t="shared" si="185"/>
        <v>0</v>
      </c>
      <c r="T227" s="74">
        <f t="shared" si="185"/>
        <v>0</v>
      </c>
      <c r="U227" s="74">
        <f t="shared" si="185"/>
        <v>0</v>
      </c>
      <c r="V227" s="137">
        <f t="shared" si="185"/>
        <v>0</v>
      </c>
      <c r="ALV227" s="42"/>
      <c r="ALW227" s="42"/>
      <c r="ALX227" s="42"/>
      <c r="ALY227" s="42"/>
      <c r="ALZ227" s="42"/>
      <c r="AMA227" s="42"/>
      <c r="AMB227" s="42"/>
      <c r="AMC227" s="42"/>
      <c r="AMD227" s="42"/>
      <c r="AME227" s="42"/>
      <c r="AMF227" s="42"/>
      <c r="AMG227" s="42"/>
      <c r="AMH227" s="42"/>
      <c r="AMI227" s="42"/>
      <c r="AMJ227" s="42"/>
    </row>
    <row r="228" spans="1:1024">
      <c r="B228" s="121"/>
      <c r="C228" s="39" t="s">
        <v>16</v>
      </c>
      <c r="D228" s="39">
        <v>910</v>
      </c>
      <c r="E228" s="143" t="s">
        <v>17</v>
      </c>
      <c r="F228" s="143" t="s">
        <v>82</v>
      </c>
      <c r="G228" s="81"/>
      <c r="H228" s="82"/>
      <c r="I228" s="141">
        <f t="shared" si="166"/>
        <v>5996800</v>
      </c>
      <c r="J228" s="141">
        <f t="shared" ref="J228:O228" si="186">J229+J238</f>
        <v>5996800</v>
      </c>
      <c r="K228" s="76">
        <f t="shared" si="186"/>
        <v>0</v>
      </c>
      <c r="L228" s="76">
        <f t="shared" si="186"/>
        <v>0</v>
      </c>
      <c r="M228" s="76">
        <f t="shared" si="186"/>
        <v>0</v>
      </c>
      <c r="N228" s="76">
        <f t="shared" si="186"/>
        <v>0</v>
      </c>
      <c r="O228" s="142">
        <f t="shared" si="186"/>
        <v>0</v>
      </c>
      <c r="P228" s="141">
        <f t="shared" si="168"/>
        <v>5480000</v>
      </c>
      <c r="Q228" s="141">
        <f t="shared" ref="Q228:V228" si="187">Q229+Q238</f>
        <v>5480000</v>
      </c>
      <c r="R228" s="76">
        <f t="shared" si="187"/>
        <v>0</v>
      </c>
      <c r="S228" s="76">
        <f t="shared" si="187"/>
        <v>0</v>
      </c>
      <c r="T228" s="76">
        <f t="shared" si="187"/>
        <v>0</v>
      </c>
      <c r="U228" s="76">
        <f t="shared" si="187"/>
        <v>0</v>
      </c>
      <c r="V228" s="142">
        <f t="shared" si="187"/>
        <v>0</v>
      </c>
    </row>
    <row r="229" spans="1:1024" ht="37.5">
      <c r="B229" s="121"/>
      <c r="C229" s="39" t="s">
        <v>335</v>
      </c>
      <c r="D229" s="39">
        <v>910</v>
      </c>
      <c r="E229" s="143" t="s">
        <v>17</v>
      </c>
      <c r="F229" s="143" t="s">
        <v>28</v>
      </c>
      <c r="G229" s="81"/>
      <c r="H229" s="82"/>
      <c r="I229" s="141">
        <f t="shared" si="166"/>
        <v>5696800</v>
      </c>
      <c r="J229" s="141">
        <f t="shared" ref="J229:O229" si="188">J230</f>
        <v>5696800</v>
      </c>
      <c r="K229" s="76">
        <f t="shared" si="188"/>
        <v>0</v>
      </c>
      <c r="L229" s="76">
        <f t="shared" si="188"/>
        <v>0</v>
      </c>
      <c r="M229" s="76">
        <f t="shared" si="188"/>
        <v>0</v>
      </c>
      <c r="N229" s="76">
        <f t="shared" si="188"/>
        <v>0</v>
      </c>
      <c r="O229" s="142">
        <f t="shared" si="188"/>
        <v>0</v>
      </c>
      <c r="P229" s="141">
        <f t="shared" si="168"/>
        <v>5480000</v>
      </c>
      <c r="Q229" s="141">
        <f t="shared" ref="Q229:V229" si="189">Q230</f>
        <v>5480000</v>
      </c>
      <c r="R229" s="76">
        <f t="shared" si="189"/>
        <v>0</v>
      </c>
      <c r="S229" s="76">
        <f t="shared" si="189"/>
        <v>0</v>
      </c>
      <c r="T229" s="76">
        <f t="shared" si="189"/>
        <v>0</v>
      </c>
      <c r="U229" s="76">
        <f t="shared" si="189"/>
        <v>0</v>
      </c>
      <c r="V229" s="142">
        <f t="shared" si="189"/>
        <v>0</v>
      </c>
    </row>
    <row r="230" spans="1:1024" ht="37.5">
      <c r="B230" s="121"/>
      <c r="C230" s="39" t="s">
        <v>295</v>
      </c>
      <c r="D230" s="39">
        <v>910</v>
      </c>
      <c r="E230" s="143" t="s">
        <v>17</v>
      </c>
      <c r="F230" s="143" t="s">
        <v>28</v>
      </c>
      <c r="G230" s="81">
        <v>9900000000</v>
      </c>
      <c r="H230" s="82"/>
      <c r="I230" s="141">
        <f t="shared" si="166"/>
        <v>5696800</v>
      </c>
      <c r="J230" s="141">
        <f t="shared" ref="J230:O230" si="190">J231+J234</f>
        <v>5696800</v>
      </c>
      <c r="K230" s="76">
        <f t="shared" si="190"/>
        <v>0</v>
      </c>
      <c r="L230" s="76">
        <f t="shared" si="190"/>
        <v>0</v>
      </c>
      <c r="M230" s="76">
        <f t="shared" si="190"/>
        <v>0</v>
      </c>
      <c r="N230" s="76">
        <f t="shared" si="190"/>
        <v>0</v>
      </c>
      <c r="O230" s="142">
        <f t="shared" si="190"/>
        <v>0</v>
      </c>
      <c r="P230" s="141">
        <f t="shared" si="168"/>
        <v>5480000</v>
      </c>
      <c r="Q230" s="141">
        <f t="shared" ref="Q230:V230" si="191">Q231+Q234</f>
        <v>5480000</v>
      </c>
      <c r="R230" s="76">
        <f t="shared" si="191"/>
        <v>0</v>
      </c>
      <c r="S230" s="76">
        <f t="shared" si="191"/>
        <v>0</v>
      </c>
      <c r="T230" s="76">
        <f t="shared" si="191"/>
        <v>0</v>
      </c>
      <c r="U230" s="76">
        <f t="shared" si="191"/>
        <v>0</v>
      </c>
      <c r="V230" s="142">
        <f t="shared" si="191"/>
        <v>0</v>
      </c>
    </row>
    <row r="231" spans="1:1024" ht="56.25">
      <c r="B231" s="121"/>
      <c r="C231" s="39" t="s">
        <v>303</v>
      </c>
      <c r="D231" s="39">
        <v>910</v>
      </c>
      <c r="E231" s="143" t="s">
        <v>17</v>
      </c>
      <c r="F231" s="143" t="s">
        <v>28</v>
      </c>
      <c r="G231" s="81">
        <v>9910000000</v>
      </c>
      <c r="H231" s="82"/>
      <c r="I231" s="141">
        <f t="shared" si="166"/>
        <v>2707200</v>
      </c>
      <c r="J231" s="141">
        <f t="shared" ref="J231:O232" si="192">J232</f>
        <v>2707200</v>
      </c>
      <c r="K231" s="76">
        <f t="shared" si="192"/>
        <v>0</v>
      </c>
      <c r="L231" s="76">
        <f t="shared" si="192"/>
        <v>0</v>
      </c>
      <c r="M231" s="76">
        <f t="shared" si="192"/>
        <v>0</v>
      </c>
      <c r="N231" s="76">
        <f t="shared" si="192"/>
        <v>0</v>
      </c>
      <c r="O231" s="142">
        <f t="shared" si="192"/>
        <v>0</v>
      </c>
      <c r="P231" s="141">
        <f t="shared" si="168"/>
        <v>2604300</v>
      </c>
      <c r="Q231" s="141">
        <f t="shared" ref="Q231:V232" si="193">Q232</f>
        <v>2604300</v>
      </c>
      <c r="R231" s="76">
        <f t="shared" si="193"/>
        <v>0</v>
      </c>
      <c r="S231" s="76">
        <f t="shared" si="193"/>
        <v>0</v>
      </c>
      <c r="T231" s="76">
        <f t="shared" si="193"/>
        <v>0</v>
      </c>
      <c r="U231" s="76">
        <f t="shared" si="193"/>
        <v>0</v>
      </c>
      <c r="V231" s="142">
        <f t="shared" si="193"/>
        <v>0</v>
      </c>
    </row>
    <row r="232" spans="1:1024" ht="31.9" customHeight="1">
      <c r="B232" s="121"/>
      <c r="C232" s="39" t="s">
        <v>99</v>
      </c>
      <c r="D232" s="39">
        <v>910</v>
      </c>
      <c r="E232" s="143" t="s">
        <v>17</v>
      </c>
      <c r="F232" s="143" t="s">
        <v>28</v>
      </c>
      <c r="G232" s="81">
        <v>9910000190</v>
      </c>
      <c r="H232" s="82"/>
      <c r="I232" s="141">
        <f t="shared" si="166"/>
        <v>2707200</v>
      </c>
      <c r="J232" s="141">
        <f t="shared" si="192"/>
        <v>2707200</v>
      </c>
      <c r="K232" s="76">
        <f t="shared" si="192"/>
        <v>0</v>
      </c>
      <c r="L232" s="76">
        <f t="shared" si="192"/>
        <v>0</v>
      </c>
      <c r="M232" s="76">
        <f t="shared" si="192"/>
        <v>0</v>
      </c>
      <c r="N232" s="76">
        <f t="shared" si="192"/>
        <v>0</v>
      </c>
      <c r="O232" s="142">
        <f t="shared" si="192"/>
        <v>0</v>
      </c>
      <c r="P232" s="141">
        <f t="shared" si="168"/>
        <v>2604300</v>
      </c>
      <c r="Q232" s="141">
        <f t="shared" si="193"/>
        <v>2604300</v>
      </c>
      <c r="R232" s="76">
        <f t="shared" si="193"/>
        <v>0</v>
      </c>
      <c r="S232" s="76">
        <f t="shared" si="193"/>
        <v>0</v>
      </c>
      <c r="T232" s="76">
        <f t="shared" si="193"/>
        <v>0</v>
      </c>
      <c r="U232" s="76">
        <f t="shared" si="193"/>
        <v>0</v>
      </c>
      <c r="V232" s="142">
        <f t="shared" si="193"/>
        <v>0</v>
      </c>
    </row>
    <row r="233" spans="1:1024" ht="75">
      <c r="B233" s="121"/>
      <c r="C233" s="39" t="s">
        <v>100</v>
      </c>
      <c r="D233" s="39">
        <v>910</v>
      </c>
      <c r="E233" s="143" t="s">
        <v>17</v>
      </c>
      <c r="F233" s="143" t="s">
        <v>28</v>
      </c>
      <c r="G233" s="81">
        <v>9910000190</v>
      </c>
      <c r="H233" s="82" t="s">
        <v>101</v>
      </c>
      <c r="I233" s="141">
        <f t="shared" si="166"/>
        <v>2707200</v>
      </c>
      <c r="J233" s="141">
        <v>2707200</v>
      </c>
      <c r="K233" s="76"/>
      <c r="L233" s="76"/>
      <c r="M233" s="76"/>
      <c r="N233" s="76"/>
      <c r="O233" s="142"/>
      <c r="P233" s="141">
        <f t="shared" si="168"/>
        <v>2604300</v>
      </c>
      <c r="Q233" s="141">
        <v>2604300</v>
      </c>
      <c r="R233" s="76"/>
      <c r="S233" s="76"/>
      <c r="T233" s="76"/>
      <c r="U233" s="76"/>
      <c r="V233" s="142"/>
    </row>
    <row r="234" spans="1:1024" ht="56.25">
      <c r="B234" s="121"/>
      <c r="C234" s="39" t="s">
        <v>304</v>
      </c>
      <c r="D234" s="39">
        <v>910</v>
      </c>
      <c r="E234" s="143" t="s">
        <v>17</v>
      </c>
      <c r="F234" s="143" t="s">
        <v>28</v>
      </c>
      <c r="G234" s="81">
        <v>9920000000</v>
      </c>
      <c r="H234" s="82"/>
      <c r="I234" s="141">
        <f t="shared" si="166"/>
        <v>2989600</v>
      </c>
      <c r="J234" s="141">
        <f t="shared" ref="J234:O234" si="194">J235</f>
        <v>2989600</v>
      </c>
      <c r="K234" s="76">
        <f t="shared" si="194"/>
        <v>0</v>
      </c>
      <c r="L234" s="76">
        <f t="shared" si="194"/>
        <v>0</v>
      </c>
      <c r="M234" s="76">
        <f t="shared" si="194"/>
        <v>0</v>
      </c>
      <c r="N234" s="76">
        <f t="shared" si="194"/>
        <v>0</v>
      </c>
      <c r="O234" s="142">
        <f t="shared" si="194"/>
        <v>0</v>
      </c>
      <c r="P234" s="141">
        <f t="shared" si="168"/>
        <v>2875700</v>
      </c>
      <c r="Q234" s="141">
        <f t="shared" ref="Q234:V234" si="195">Q235</f>
        <v>2875700</v>
      </c>
      <c r="R234" s="76">
        <f t="shared" si="195"/>
        <v>0</v>
      </c>
      <c r="S234" s="76">
        <f t="shared" si="195"/>
        <v>0</v>
      </c>
      <c r="T234" s="76">
        <f t="shared" si="195"/>
        <v>0</v>
      </c>
      <c r="U234" s="76">
        <f t="shared" si="195"/>
        <v>0</v>
      </c>
      <c r="V234" s="142">
        <f t="shared" si="195"/>
        <v>0</v>
      </c>
    </row>
    <row r="235" spans="1:1024" ht="34.9" customHeight="1">
      <c r="B235" s="121"/>
      <c r="C235" s="39" t="s">
        <v>99</v>
      </c>
      <c r="D235" s="39">
        <v>910</v>
      </c>
      <c r="E235" s="143" t="s">
        <v>325</v>
      </c>
      <c r="F235" s="143" t="s">
        <v>28</v>
      </c>
      <c r="G235" s="81">
        <v>9920000190</v>
      </c>
      <c r="H235" s="82"/>
      <c r="I235" s="141">
        <f t="shared" si="166"/>
        <v>2989600</v>
      </c>
      <c r="J235" s="141">
        <f t="shared" ref="J235:O235" si="196">J236+J237</f>
        <v>2989600</v>
      </c>
      <c r="K235" s="76">
        <f t="shared" si="196"/>
        <v>0</v>
      </c>
      <c r="L235" s="76">
        <f t="shared" si="196"/>
        <v>0</v>
      </c>
      <c r="M235" s="76">
        <f t="shared" si="196"/>
        <v>0</v>
      </c>
      <c r="N235" s="76">
        <f t="shared" si="196"/>
        <v>0</v>
      </c>
      <c r="O235" s="142">
        <f t="shared" si="196"/>
        <v>0</v>
      </c>
      <c r="P235" s="141">
        <f t="shared" si="168"/>
        <v>2875700</v>
      </c>
      <c r="Q235" s="141">
        <f t="shared" ref="Q235:V235" si="197">Q236+Q237</f>
        <v>2875700</v>
      </c>
      <c r="R235" s="76">
        <f t="shared" si="197"/>
        <v>0</v>
      </c>
      <c r="S235" s="76">
        <f t="shared" si="197"/>
        <v>0</v>
      </c>
      <c r="T235" s="76">
        <f t="shared" si="197"/>
        <v>0</v>
      </c>
      <c r="U235" s="76">
        <f t="shared" si="197"/>
        <v>0</v>
      </c>
      <c r="V235" s="142">
        <f t="shared" si="197"/>
        <v>0</v>
      </c>
    </row>
    <row r="236" spans="1:1024" ht="75">
      <c r="B236" s="121"/>
      <c r="C236" s="39" t="s">
        <v>100</v>
      </c>
      <c r="D236" s="39">
        <v>910</v>
      </c>
      <c r="E236" s="143" t="s">
        <v>17</v>
      </c>
      <c r="F236" s="143" t="s">
        <v>28</v>
      </c>
      <c r="G236" s="81">
        <v>9920000190</v>
      </c>
      <c r="H236" s="82" t="s">
        <v>101</v>
      </c>
      <c r="I236" s="141">
        <f t="shared" si="166"/>
        <v>2988800</v>
      </c>
      <c r="J236" s="141">
        <v>2988800</v>
      </c>
      <c r="K236" s="76"/>
      <c r="L236" s="76"/>
      <c r="M236" s="76"/>
      <c r="N236" s="76"/>
      <c r="O236" s="142"/>
      <c r="P236" s="141">
        <f t="shared" si="168"/>
        <v>2875000</v>
      </c>
      <c r="Q236" s="141">
        <v>2875000</v>
      </c>
      <c r="R236" s="76"/>
      <c r="S236" s="76"/>
      <c r="T236" s="76"/>
      <c r="U236" s="76"/>
      <c r="V236" s="142"/>
    </row>
    <row r="237" spans="1:1024">
      <c r="B237" s="121"/>
      <c r="C237" s="39" t="s">
        <v>106</v>
      </c>
      <c r="D237" s="39">
        <v>910</v>
      </c>
      <c r="E237" s="143" t="s">
        <v>17</v>
      </c>
      <c r="F237" s="143" t="s">
        <v>28</v>
      </c>
      <c r="G237" s="81">
        <v>9920000190</v>
      </c>
      <c r="H237" s="82" t="s">
        <v>107</v>
      </c>
      <c r="I237" s="141">
        <f t="shared" si="166"/>
        <v>800</v>
      </c>
      <c r="J237" s="141">
        <v>800</v>
      </c>
      <c r="K237" s="76"/>
      <c r="L237" s="76"/>
      <c r="M237" s="76"/>
      <c r="N237" s="76"/>
      <c r="O237" s="142"/>
      <c r="P237" s="141">
        <f t="shared" si="168"/>
        <v>700</v>
      </c>
      <c r="Q237" s="141">
        <v>700</v>
      </c>
      <c r="R237" s="76"/>
      <c r="S237" s="76"/>
      <c r="T237" s="76"/>
      <c r="U237" s="76"/>
      <c r="V237" s="142"/>
    </row>
    <row r="238" spans="1:1024">
      <c r="B238" s="121"/>
      <c r="C238" s="39" t="s">
        <v>32</v>
      </c>
      <c r="D238" s="39">
        <v>910</v>
      </c>
      <c r="E238" s="143" t="s">
        <v>17</v>
      </c>
      <c r="F238" s="143" t="s">
        <v>33</v>
      </c>
      <c r="G238" s="81"/>
      <c r="H238" s="82"/>
      <c r="I238" s="141">
        <f t="shared" si="166"/>
        <v>300000</v>
      </c>
      <c r="J238" s="141">
        <f t="shared" ref="J238:O241" si="198">J239</f>
        <v>300000</v>
      </c>
      <c r="K238" s="76">
        <f t="shared" si="198"/>
        <v>0</v>
      </c>
      <c r="L238" s="76">
        <f t="shared" si="198"/>
        <v>0</v>
      </c>
      <c r="M238" s="76">
        <f t="shared" si="198"/>
        <v>0</v>
      </c>
      <c r="N238" s="76">
        <f t="shared" si="198"/>
        <v>0</v>
      </c>
      <c r="O238" s="142">
        <f t="shared" si="198"/>
        <v>0</v>
      </c>
      <c r="P238" s="141">
        <f t="shared" si="168"/>
        <v>0</v>
      </c>
      <c r="Q238" s="141">
        <f t="shared" ref="Q238:V241" si="199">Q239</f>
        <v>0</v>
      </c>
      <c r="R238" s="76">
        <f t="shared" si="199"/>
        <v>0</v>
      </c>
      <c r="S238" s="76">
        <f t="shared" si="199"/>
        <v>0</v>
      </c>
      <c r="T238" s="76">
        <f t="shared" si="199"/>
        <v>0</v>
      </c>
      <c r="U238" s="76">
        <f t="shared" si="199"/>
        <v>0</v>
      </c>
      <c r="V238" s="142">
        <f t="shared" si="199"/>
        <v>0</v>
      </c>
    </row>
    <row r="239" spans="1:1024" ht="37.5">
      <c r="B239" s="121"/>
      <c r="C239" s="39" t="s">
        <v>97</v>
      </c>
      <c r="D239" s="39">
        <v>910</v>
      </c>
      <c r="E239" s="143" t="s">
        <v>17</v>
      </c>
      <c r="F239" s="143" t="s">
        <v>33</v>
      </c>
      <c r="G239" s="81">
        <v>500000000</v>
      </c>
      <c r="H239" s="82"/>
      <c r="I239" s="141">
        <f t="shared" si="166"/>
        <v>300000</v>
      </c>
      <c r="J239" s="141">
        <f t="shared" si="198"/>
        <v>300000</v>
      </c>
      <c r="K239" s="76">
        <f t="shared" si="198"/>
        <v>0</v>
      </c>
      <c r="L239" s="76">
        <f t="shared" si="198"/>
        <v>0</v>
      </c>
      <c r="M239" s="76">
        <f t="shared" si="198"/>
        <v>0</v>
      </c>
      <c r="N239" s="76">
        <f t="shared" si="198"/>
        <v>0</v>
      </c>
      <c r="O239" s="142">
        <f t="shared" si="198"/>
        <v>0</v>
      </c>
      <c r="P239" s="141">
        <f t="shared" si="168"/>
        <v>0</v>
      </c>
      <c r="Q239" s="141">
        <f t="shared" si="199"/>
        <v>0</v>
      </c>
      <c r="R239" s="76">
        <f t="shared" si="199"/>
        <v>0</v>
      </c>
      <c r="S239" s="76">
        <f t="shared" si="199"/>
        <v>0</v>
      </c>
      <c r="T239" s="76">
        <f t="shared" si="199"/>
        <v>0</v>
      </c>
      <c r="U239" s="76">
        <f t="shared" si="199"/>
        <v>0</v>
      </c>
      <c r="V239" s="142">
        <f t="shared" si="199"/>
        <v>0</v>
      </c>
    </row>
    <row r="240" spans="1:1024" ht="37.5">
      <c r="B240" s="121"/>
      <c r="C240" s="39" t="s">
        <v>116</v>
      </c>
      <c r="D240" s="39">
        <v>910</v>
      </c>
      <c r="E240" s="143" t="s">
        <v>17</v>
      </c>
      <c r="F240" s="143" t="s">
        <v>33</v>
      </c>
      <c r="G240" s="81">
        <v>5030000000</v>
      </c>
      <c r="H240" s="82"/>
      <c r="I240" s="141">
        <f t="shared" si="166"/>
        <v>300000</v>
      </c>
      <c r="J240" s="141">
        <f t="shared" si="198"/>
        <v>300000</v>
      </c>
      <c r="K240" s="76">
        <f t="shared" si="198"/>
        <v>0</v>
      </c>
      <c r="L240" s="76">
        <f t="shared" si="198"/>
        <v>0</v>
      </c>
      <c r="M240" s="76">
        <f t="shared" si="198"/>
        <v>0</v>
      </c>
      <c r="N240" s="76">
        <f t="shared" si="198"/>
        <v>0</v>
      </c>
      <c r="O240" s="142">
        <f t="shared" si="198"/>
        <v>0</v>
      </c>
      <c r="P240" s="141">
        <f t="shared" si="168"/>
        <v>0</v>
      </c>
      <c r="Q240" s="141">
        <f t="shared" si="199"/>
        <v>0</v>
      </c>
      <c r="R240" s="76">
        <f t="shared" si="199"/>
        <v>0</v>
      </c>
      <c r="S240" s="76">
        <f t="shared" si="199"/>
        <v>0</v>
      </c>
      <c r="T240" s="76">
        <f t="shared" si="199"/>
        <v>0</v>
      </c>
      <c r="U240" s="76">
        <f t="shared" si="199"/>
        <v>0</v>
      </c>
      <c r="V240" s="142">
        <f t="shared" si="199"/>
        <v>0</v>
      </c>
    </row>
    <row r="241" spans="1:1024" ht="37.5">
      <c r="B241" s="121"/>
      <c r="C241" s="39" t="s">
        <v>117</v>
      </c>
      <c r="D241" s="39">
        <v>910</v>
      </c>
      <c r="E241" s="143" t="s">
        <v>17</v>
      </c>
      <c r="F241" s="143" t="s">
        <v>33</v>
      </c>
      <c r="G241" s="81">
        <v>5030010030</v>
      </c>
      <c r="H241" s="82"/>
      <c r="I241" s="141">
        <f t="shared" si="166"/>
        <v>300000</v>
      </c>
      <c r="J241" s="141">
        <f t="shared" si="198"/>
        <v>300000</v>
      </c>
      <c r="K241" s="76">
        <f t="shared" si="198"/>
        <v>0</v>
      </c>
      <c r="L241" s="76">
        <f t="shared" si="198"/>
        <v>0</v>
      </c>
      <c r="M241" s="76">
        <f t="shared" si="198"/>
        <v>0</v>
      </c>
      <c r="N241" s="76">
        <f t="shared" si="198"/>
        <v>0</v>
      </c>
      <c r="O241" s="142">
        <f t="shared" si="198"/>
        <v>0</v>
      </c>
      <c r="P241" s="141">
        <f t="shared" si="168"/>
        <v>0</v>
      </c>
      <c r="Q241" s="141">
        <f t="shared" si="199"/>
        <v>0</v>
      </c>
      <c r="R241" s="76">
        <f t="shared" si="199"/>
        <v>0</v>
      </c>
      <c r="S241" s="76">
        <f t="shared" si="199"/>
        <v>0</v>
      </c>
      <c r="T241" s="76">
        <f t="shared" si="199"/>
        <v>0</v>
      </c>
      <c r="U241" s="76">
        <f t="shared" si="199"/>
        <v>0</v>
      </c>
      <c r="V241" s="142">
        <f t="shared" si="199"/>
        <v>0</v>
      </c>
    </row>
    <row r="242" spans="1:1024" ht="37.5">
      <c r="B242" s="121"/>
      <c r="C242" s="39" t="s">
        <v>103</v>
      </c>
      <c r="D242" s="39">
        <v>910</v>
      </c>
      <c r="E242" s="143" t="s">
        <v>17</v>
      </c>
      <c r="F242" s="143" t="s">
        <v>33</v>
      </c>
      <c r="G242" s="81">
        <v>5030010030</v>
      </c>
      <c r="H242" s="82" t="s">
        <v>104</v>
      </c>
      <c r="I242" s="141">
        <f t="shared" si="166"/>
        <v>300000</v>
      </c>
      <c r="J242" s="141">
        <v>300000</v>
      </c>
      <c r="K242" s="76"/>
      <c r="L242" s="76"/>
      <c r="M242" s="76"/>
      <c r="N242" s="76"/>
      <c r="O242" s="142"/>
      <c r="P242" s="141">
        <f t="shared" si="168"/>
        <v>0</v>
      </c>
      <c r="Q242" s="141"/>
      <c r="R242" s="76"/>
      <c r="S242" s="76"/>
      <c r="T242" s="76"/>
      <c r="U242" s="76"/>
      <c r="V242" s="142"/>
    </row>
    <row r="243" spans="1:1024" s="120" customFormat="1" ht="56.25">
      <c r="A243" s="116"/>
      <c r="B243" s="121" t="s">
        <v>54</v>
      </c>
      <c r="C243" s="30" t="s">
        <v>337</v>
      </c>
      <c r="D243" s="30">
        <v>919</v>
      </c>
      <c r="E243" s="147"/>
      <c r="F243" s="147"/>
      <c r="G243" s="87"/>
      <c r="H243" s="88"/>
      <c r="I243" s="136">
        <f t="shared" si="166"/>
        <v>30553300</v>
      </c>
      <c r="J243" s="136">
        <f t="shared" ref="J243:O243" si="200">J250+J244</f>
        <v>30553300</v>
      </c>
      <c r="K243" s="74">
        <f t="shared" si="200"/>
        <v>0</v>
      </c>
      <c r="L243" s="74">
        <f t="shared" si="200"/>
        <v>0</v>
      </c>
      <c r="M243" s="74">
        <f t="shared" si="200"/>
        <v>0</v>
      </c>
      <c r="N243" s="74">
        <f t="shared" si="200"/>
        <v>0</v>
      </c>
      <c r="O243" s="137">
        <f t="shared" si="200"/>
        <v>0</v>
      </c>
      <c r="P243" s="136">
        <f t="shared" si="168"/>
        <v>30221000</v>
      </c>
      <c r="Q243" s="136">
        <f t="shared" ref="Q243:V243" si="201">Q250+Q244</f>
        <v>30221000</v>
      </c>
      <c r="R243" s="74">
        <f t="shared" si="201"/>
        <v>0</v>
      </c>
      <c r="S243" s="74">
        <f t="shared" si="201"/>
        <v>0</v>
      </c>
      <c r="T243" s="74">
        <f t="shared" si="201"/>
        <v>0</v>
      </c>
      <c r="U243" s="74">
        <f t="shared" si="201"/>
        <v>0</v>
      </c>
      <c r="V243" s="137">
        <f t="shared" si="201"/>
        <v>0</v>
      </c>
      <c r="ALV243" s="42"/>
      <c r="ALW243" s="42"/>
      <c r="ALX243" s="42"/>
      <c r="ALY243" s="42"/>
      <c r="ALZ243" s="42"/>
      <c r="AMA243" s="42"/>
      <c r="AMB243" s="42"/>
      <c r="AMC243" s="42"/>
      <c r="AMD243" s="42"/>
      <c r="AME243" s="42"/>
      <c r="AMF243" s="42"/>
      <c r="AMG243" s="42"/>
      <c r="AMH243" s="42"/>
      <c r="AMI243" s="42"/>
      <c r="AMJ243" s="42"/>
    </row>
    <row r="244" spans="1:1024" s="120" customFormat="1">
      <c r="A244" s="116"/>
      <c r="B244" s="121"/>
      <c r="C244" s="39" t="s">
        <v>16</v>
      </c>
      <c r="D244" s="39">
        <v>919</v>
      </c>
      <c r="E244" s="143" t="s">
        <v>17</v>
      </c>
      <c r="F244" s="143" t="s">
        <v>82</v>
      </c>
      <c r="G244" s="81"/>
      <c r="H244" s="82"/>
      <c r="I244" s="141">
        <f t="shared" si="166"/>
        <v>1500000</v>
      </c>
      <c r="J244" s="141">
        <f t="shared" ref="J244:O248" si="202">J245</f>
        <v>1500000</v>
      </c>
      <c r="K244" s="76">
        <f t="shared" si="202"/>
        <v>0</v>
      </c>
      <c r="L244" s="76">
        <f t="shared" si="202"/>
        <v>0</v>
      </c>
      <c r="M244" s="76">
        <f t="shared" si="202"/>
        <v>0</v>
      </c>
      <c r="N244" s="76">
        <f t="shared" si="202"/>
        <v>0</v>
      </c>
      <c r="O244" s="142">
        <f t="shared" si="202"/>
        <v>0</v>
      </c>
      <c r="P244" s="141">
        <f t="shared" si="168"/>
        <v>1500000</v>
      </c>
      <c r="Q244" s="141">
        <f t="shared" ref="Q244:V248" si="203">Q245</f>
        <v>1500000</v>
      </c>
      <c r="R244" s="76">
        <f t="shared" si="203"/>
        <v>0</v>
      </c>
      <c r="S244" s="76">
        <f t="shared" si="203"/>
        <v>0</v>
      </c>
      <c r="T244" s="76">
        <f t="shared" si="203"/>
        <v>0</v>
      </c>
      <c r="U244" s="76">
        <f t="shared" si="203"/>
        <v>0</v>
      </c>
      <c r="V244" s="142">
        <f t="shared" si="203"/>
        <v>0</v>
      </c>
      <c r="ALV244"/>
      <c r="ALW244"/>
      <c r="ALX244"/>
      <c r="ALY244"/>
      <c r="ALZ244"/>
      <c r="AMA244"/>
      <c r="AMB244"/>
      <c r="AMC244"/>
      <c r="AMD244"/>
      <c r="AME244"/>
      <c r="AMF244"/>
      <c r="AMG244"/>
      <c r="AMH244"/>
      <c r="AMI244"/>
      <c r="AMJ244"/>
    </row>
    <row r="245" spans="1:1024" s="120" customFormat="1">
      <c r="A245" s="116"/>
      <c r="B245" s="121"/>
      <c r="C245" s="39" t="s">
        <v>32</v>
      </c>
      <c r="D245" s="39">
        <v>919</v>
      </c>
      <c r="E245" s="143" t="s">
        <v>17</v>
      </c>
      <c r="F245" s="143" t="s">
        <v>33</v>
      </c>
      <c r="G245" s="81"/>
      <c r="H245" s="82"/>
      <c r="I245" s="141">
        <f t="shared" si="166"/>
        <v>1500000</v>
      </c>
      <c r="J245" s="141">
        <f t="shared" si="202"/>
        <v>1500000</v>
      </c>
      <c r="K245" s="76">
        <f t="shared" si="202"/>
        <v>0</v>
      </c>
      <c r="L245" s="76">
        <f t="shared" si="202"/>
        <v>0</v>
      </c>
      <c r="M245" s="76">
        <f t="shared" si="202"/>
        <v>0</v>
      </c>
      <c r="N245" s="76">
        <f t="shared" si="202"/>
        <v>0</v>
      </c>
      <c r="O245" s="142">
        <f t="shared" si="202"/>
        <v>0</v>
      </c>
      <c r="P245" s="141">
        <f t="shared" si="168"/>
        <v>1500000</v>
      </c>
      <c r="Q245" s="141">
        <f t="shared" si="203"/>
        <v>1500000</v>
      </c>
      <c r="R245" s="76">
        <f t="shared" si="203"/>
        <v>0</v>
      </c>
      <c r="S245" s="76">
        <f t="shared" si="203"/>
        <v>0</v>
      </c>
      <c r="T245" s="76">
        <f t="shared" si="203"/>
        <v>0</v>
      </c>
      <c r="U245" s="76">
        <f t="shared" si="203"/>
        <v>0</v>
      </c>
      <c r="V245" s="142">
        <f t="shared" si="203"/>
        <v>0</v>
      </c>
      <c r="ALV245"/>
      <c r="ALW245"/>
      <c r="ALX245"/>
      <c r="ALY245"/>
      <c r="ALZ245"/>
      <c r="AMA245"/>
      <c r="AMB245"/>
      <c r="AMC245"/>
      <c r="AMD245"/>
      <c r="AME245"/>
      <c r="AMF245"/>
      <c r="AMG245"/>
      <c r="AMH245"/>
      <c r="AMI245"/>
      <c r="AMJ245"/>
    </row>
    <row r="246" spans="1:1024" s="120" customFormat="1" ht="37.5">
      <c r="A246" s="116"/>
      <c r="B246" s="121"/>
      <c r="C246" s="39" t="s">
        <v>97</v>
      </c>
      <c r="D246" s="39">
        <v>919</v>
      </c>
      <c r="E246" s="143" t="s">
        <v>17</v>
      </c>
      <c r="F246" s="143" t="s">
        <v>33</v>
      </c>
      <c r="G246" s="81">
        <v>500000000</v>
      </c>
      <c r="H246" s="82"/>
      <c r="I246" s="141">
        <f t="shared" si="166"/>
        <v>1500000</v>
      </c>
      <c r="J246" s="141">
        <f t="shared" si="202"/>
        <v>1500000</v>
      </c>
      <c r="K246" s="76">
        <f t="shared" si="202"/>
        <v>0</v>
      </c>
      <c r="L246" s="76">
        <f t="shared" si="202"/>
        <v>0</v>
      </c>
      <c r="M246" s="76">
        <f t="shared" si="202"/>
        <v>0</v>
      </c>
      <c r="N246" s="76">
        <f t="shared" si="202"/>
        <v>0</v>
      </c>
      <c r="O246" s="142">
        <f t="shared" si="202"/>
        <v>0</v>
      </c>
      <c r="P246" s="141">
        <f t="shared" si="168"/>
        <v>1500000</v>
      </c>
      <c r="Q246" s="141">
        <f t="shared" si="203"/>
        <v>1500000</v>
      </c>
      <c r="R246" s="76">
        <f t="shared" si="203"/>
        <v>0</v>
      </c>
      <c r="S246" s="76">
        <f t="shared" si="203"/>
        <v>0</v>
      </c>
      <c r="T246" s="76">
        <f t="shared" si="203"/>
        <v>0</v>
      </c>
      <c r="U246" s="76">
        <f t="shared" si="203"/>
        <v>0</v>
      </c>
      <c r="V246" s="142">
        <f t="shared" si="203"/>
        <v>0</v>
      </c>
      <c r="ALV246"/>
      <c r="ALW246"/>
      <c r="ALX246"/>
      <c r="ALY246"/>
      <c r="ALZ246"/>
      <c r="AMA246"/>
      <c r="AMB246"/>
      <c r="AMC246"/>
      <c r="AMD246"/>
      <c r="AME246"/>
      <c r="AMF246"/>
      <c r="AMG246"/>
      <c r="AMH246"/>
      <c r="AMI246"/>
      <c r="AMJ246"/>
    </row>
    <row r="247" spans="1:1024" s="120" customFormat="1" ht="37.5">
      <c r="A247" s="116"/>
      <c r="B247" s="121"/>
      <c r="C247" s="39" t="s">
        <v>116</v>
      </c>
      <c r="D247" s="39">
        <v>919</v>
      </c>
      <c r="E247" s="143" t="s">
        <v>17</v>
      </c>
      <c r="F247" s="143" t="s">
        <v>33</v>
      </c>
      <c r="G247" s="81">
        <v>5030000000</v>
      </c>
      <c r="H247" s="82"/>
      <c r="I247" s="141">
        <f t="shared" si="166"/>
        <v>1500000</v>
      </c>
      <c r="J247" s="141">
        <f t="shared" si="202"/>
        <v>1500000</v>
      </c>
      <c r="K247" s="76">
        <f t="shared" si="202"/>
        <v>0</v>
      </c>
      <c r="L247" s="76">
        <f t="shared" si="202"/>
        <v>0</v>
      </c>
      <c r="M247" s="76">
        <f t="shared" si="202"/>
        <v>0</v>
      </c>
      <c r="N247" s="76">
        <f t="shared" si="202"/>
        <v>0</v>
      </c>
      <c r="O247" s="142">
        <f t="shared" si="202"/>
        <v>0</v>
      </c>
      <c r="P247" s="141">
        <f t="shared" si="168"/>
        <v>1500000</v>
      </c>
      <c r="Q247" s="141">
        <f t="shared" si="203"/>
        <v>1500000</v>
      </c>
      <c r="R247" s="76">
        <f t="shared" si="203"/>
        <v>0</v>
      </c>
      <c r="S247" s="76">
        <f t="shared" si="203"/>
        <v>0</v>
      </c>
      <c r="T247" s="76">
        <f t="shared" si="203"/>
        <v>0</v>
      </c>
      <c r="U247" s="76">
        <f t="shared" si="203"/>
        <v>0</v>
      </c>
      <c r="V247" s="142">
        <f t="shared" si="203"/>
        <v>0</v>
      </c>
      <c r="ALV247"/>
      <c r="ALW247"/>
      <c r="ALX247"/>
      <c r="ALY247"/>
      <c r="ALZ247"/>
      <c r="AMA247"/>
      <c r="AMB247"/>
      <c r="AMC247"/>
      <c r="AMD247"/>
      <c r="AME247"/>
      <c r="AMF247"/>
      <c r="AMG247"/>
      <c r="AMH247"/>
      <c r="AMI247"/>
      <c r="AMJ247"/>
    </row>
    <row r="248" spans="1:1024" s="120" customFormat="1" ht="37.5">
      <c r="A248" s="116"/>
      <c r="B248" s="121"/>
      <c r="C248" s="39" t="s">
        <v>117</v>
      </c>
      <c r="D248" s="39">
        <v>919</v>
      </c>
      <c r="E248" s="143" t="s">
        <v>17</v>
      </c>
      <c r="F248" s="143" t="s">
        <v>33</v>
      </c>
      <c r="G248" s="81">
        <v>5030010030</v>
      </c>
      <c r="H248" s="82"/>
      <c r="I248" s="141">
        <f t="shared" si="166"/>
        <v>1500000</v>
      </c>
      <c r="J248" s="141">
        <f t="shared" si="202"/>
        <v>1500000</v>
      </c>
      <c r="K248" s="76">
        <f t="shared" si="202"/>
        <v>0</v>
      </c>
      <c r="L248" s="76">
        <f t="shared" si="202"/>
        <v>0</v>
      </c>
      <c r="M248" s="76">
        <f t="shared" si="202"/>
        <v>0</v>
      </c>
      <c r="N248" s="76">
        <f t="shared" si="202"/>
        <v>0</v>
      </c>
      <c r="O248" s="142">
        <f t="shared" si="202"/>
        <v>0</v>
      </c>
      <c r="P248" s="141">
        <f t="shared" si="168"/>
        <v>1500000</v>
      </c>
      <c r="Q248" s="141">
        <f t="shared" si="203"/>
        <v>1500000</v>
      </c>
      <c r="R248" s="76">
        <f t="shared" si="203"/>
        <v>0</v>
      </c>
      <c r="S248" s="76">
        <f t="shared" si="203"/>
        <v>0</v>
      </c>
      <c r="T248" s="76">
        <f t="shared" si="203"/>
        <v>0</v>
      </c>
      <c r="U248" s="76">
        <f t="shared" si="203"/>
        <v>0</v>
      </c>
      <c r="V248" s="142">
        <f t="shared" si="203"/>
        <v>0</v>
      </c>
      <c r="ALV248"/>
      <c r="ALW248"/>
      <c r="ALX248"/>
      <c r="ALY248"/>
      <c r="ALZ248"/>
      <c r="AMA248"/>
      <c r="AMB248"/>
      <c r="AMC248"/>
      <c r="AMD248"/>
      <c r="AME248"/>
      <c r="AMF248"/>
      <c r="AMG248"/>
      <c r="AMH248"/>
      <c r="AMI248"/>
      <c r="AMJ248"/>
    </row>
    <row r="249" spans="1:1024" s="120" customFormat="1" ht="37.5">
      <c r="A249" s="116"/>
      <c r="B249" s="121"/>
      <c r="C249" s="39" t="s">
        <v>103</v>
      </c>
      <c r="D249" s="39">
        <v>919</v>
      </c>
      <c r="E249" s="143" t="s">
        <v>17</v>
      </c>
      <c r="F249" s="143" t="s">
        <v>33</v>
      </c>
      <c r="G249" s="81">
        <v>5030010030</v>
      </c>
      <c r="H249" s="82" t="s">
        <v>104</v>
      </c>
      <c r="I249" s="141">
        <f t="shared" si="166"/>
        <v>1500000</v>
      </c>
      <c r="J249" s="141">
        <v>1500000</v>
      </c>
      <c r="K249" s="76"/>
      <c r="L249" s="76"/>
      <c r="M249" s="76"/>
      <c r="N249" s="76"/>
      <c r="O249" s="142"/>
      <c r="P249" s="141">
        <f t="shared" si="168"/>
        <v>1500000</v>
      </c>
      <c r="Q249" s="141">
        <v>1500000</v>
      </c>
      <c r="R249" s="76"/>
      <c r="S249" s="76"/>
      <c r="T249" s="76"/>
      <c r="U249" s="76"/>
      <c r="V249" s="142"/>
      <c r="ALV249"/>
      <c r="ALW249"/>
      <c r="ALX249"/>
      <c r="ALY249"/>
      <c r="ALZ249"/>
      <c r="AMA249"/>
      <c r="AMB249"/>
      <c r="AMC249"/>
      <c r="AMD249"/>
      <c r="AME249"/>
      <c r="AMF249"/>
      <c r="AMG249"/>
      <c r="AMH249"/>
      <c r="AMI249"/>
      <c r="AMJ249"/>
    </row>
    <row r="250" spans="1:1024">
      <c r="B250" s="121"/>
      <c r="C250" s="39" t="s">
        <v>44</v>
      </c>
      <c r="D250" s="39">
        <v>919</v>
      </c>
      <c r="E250" s="143" t="s">
        <v>24</v>
      </c>
      <c r="F250" s="143" t="s">
        <v>82</v>
      </c>
      <c r="G250" s="81"/>
      <c r="H250" s="82"/>
      <c r="I250" s="141">
        <f t="shared" si="166"/>
        <v>29053300</v>
      </c>
      <c r="J250" s="141">
        <f t="shared" ref="J250:O250" si="204">J251</f>
        <v>29053300</v>
      </c>
      <c r="K250" s="76">
        <f t="shared" si="204"/>
        <v>0</v>
      </c>
      <c r="L250" s="76">
        <f t="shared" si="204"/>
        <v>0</v>
      </c>
      <c r="M250" s="76">
        <f t="shared" si="204"/>
        <v>0</v>
      </c>
      <c r="N250" s="76">
        <f t="shared" si="204"/>
        <v>0</v>
      </c>
      <c r="O250" s="142">
        <f t="shared" si="204"/>
        <v>0</v>
      </c>
      <c r="P250" s="141">
        <f t="shared" si="168"/>
        <v>28721000</v>
      </c>
      <c r="Q250" s="141">
        <f t="shared" ref="Q250:V250" si="205">Q251</f>
        <v>28721000</v>
      </c>
      <c r="R250" s="76">
        <f t="shared" si="205"/>
        <v>0</v>
      </c>
      <c r="S250" s="76">
        <f t="shared" si="205"/>
        <v>0</v>
      </c>
      <c r="T250" s="76">
        <f t="shared" si="205"/>
        <v>0</v>
      </c>
      <c r="U250" s="76">
        <f t="shared" si="205"/>
        <v>0</v>
      </c>
      <c r="V250" s="142">
        <f t="shared" si="205"/>
        <v>0</v>
      </c>
    </row>
    <row r="251" spans="1:1024">
      <c r="B251" s="121"/>
      <c r="C251" s="39" t="s">
        <v>45</v>
      </c>
      <c r="D251" s="39">
        <v>919</v>
      </c>
      <c r="E251" s="143" t="s">
        <v>24</v>
      </c>
      <c r="F251" s="143" t="s">
        <v>26</v>
      </c>
      <c r="G251" s="81"/>
      <c r="H251" s="82"/>
      <c r="I251" s="141">
        <f t="shared" si="166"/>
        <v>29053300</v>
      </c>
      <c r="J251" s="141">
        <f t="shared" ref="J251:O251" si="206">J252+J260</f>
        <v>29053300</v>
      </c>
      <c r="K251" s="76">
        <f t="shared" si="206"/>
        <v>0</v>
      </c>
      <c r="L251" s="76">
        <f t="shared" si="206"/>
        <v>0</v>
      </c>
      <c r="M251" s="76">
        <f t="shared" si="206"/>
        <v>0</v>
      </c>
      <c r="N251" s="76">
        <f t="shared" si="206"/>
        <v>0</v>
      </c>
      <c r="O251" s="142">
        <f t="shared" si="206"/>
        <v>0</v>
      </c>
      <c r="P251" s="141">
        <f t="shared" si="168"/>
        <v>28721000</v>
      </c>
      <c r="Q251" s="141">
        <f t="shared" ref="Q251:V251" si="207">Q252+Q260</f>
        <v>28721000</v>
      </c>
      <c r="R251" s="76">
        <f t="shared" si="207"/>
        <v>0</v>
      </c>
      <c r="S251" s="76">
        <f t="shared" si="207"/>
        <v>0</v>
      </c>
      <c r="T251" s="76">
        <f t="shared" si="207"/>
        <v>0</v>
      </c>
      <c r="U251" s="76">
        <f t="shared" si="207"/>
        <v>0</v>
      </c>
      <c r="V251" s="142">
        <f t="shared" si="207"/>
        <v>0</v>
      </c>
    </row>
    <row r="252" spans="1:1024" ht="37.5">
      <c r="B252" s="121"/>
      <c r="C252" s="39" t="s">
        <v>97</v>
      </c>
      <c r="D252" s="39">
        <v>919</v>
      </c>
      <c r="E252" s="143" t="s">
        <v>24</v>
      </c>
      <c r="F252" s="143" t="s">
        <v>26</v>
      </c>
      <c r="G252" s="81">
        <v>5000000000</v>
      </c>
      <c r="H252" s="82"/>
      <c r="I252" s="141">
        <f t="shared" si="166"/>
        <v>10683400</v>
      </c>
      <c r="J252" s="141">
        <f t="shared" ref="J252:O252" si="208">J253</f>
        <v>10683400</v>
      </c>
      <c r="K252" s="76">
        <f t="shared" si="208"/>
        <v>0</v>
      </c>
      <c r="L252" s="76">
        <f t="shared" si="208"/>
        <v>0</v>
      </c>
      <c r="M252" s="76">
        <f t="shared" si="208"/>
        <v>0</v>
      </c>
      <c r="N252" s="76">
        <f t="shared" si="208"/>
        <v>0</v>
      </c>
      <c r="O252" s="142">
        <f t="shared" si="208"/>
        <v>0</v>
      </c>
      <c r="P252" s="141">
        <f t="shared" si="168"/>
        <v>10351100</v>
      </c>
      <c r="Q252" s="141">
        <f t="shared" ref="Q252:V252" si="209">Q253</f>
        <v>10351100</v>
      </c>
      <c r="R252" s="76">
        <f t="shared" si="209"/>
        <v>0</v>
      </c>
      <c r="S252" s="76">
        <f t="shared" si="209"/>
        <v>0</v>
      </c>
      <c r="T252" s="76">
        <f t="shared" si="209"/>
        <v>0</v>
      </c>
      <c r="U252" s="76">
        <f t="shared" si="209"/>
        <v>0</v>
      </c>
      <c r="V252" s="142">
        <f t="shared" si="209"/>
        <v>0</v>
      </c>
    </row>
    <row r="253" spans="1:1024" ht="37.5">
      <c r="B253" s="121"/>
      <c r="C253" s="39" t="s">
        <v>105</v>
      </c>
      <c r="D253" s="39">
        <v>919</v>
      </c>
      <c r="E253" s="143" t="s">
        <v>24</v>
      </c>
      <c r="F253" s="143" t="s">
        <v>26</v>
      </c>
      <c r="G253" s="81">
        <v>5020000000</v>
      </c>
      <c r="H253" s="82"/>
      <c r="I253" s="141">
        <f t="shared" si="166"/>
        <v>10683400</v>
      </c>
      <c r="J253" s="141">
        <f t="shared" ref="J253:O253" si="210">J254+J257</f>
        <v>10683400</v>
      </c>
      <c r="K253" s="76">
        <f t="shared" si="210"/>
        <v>0</v>
      </c>
      <c r="L253" s="76">
        <f t="shared" si="210"/>
        <v>0</v>
      </c>
      <c r="M253" s="76">
        <f t="shared" si="210"/>
        <v>0</v>
      </c>
      <c r="N253" s="76">
        <f t="shared" si="210"/>
        <v>0</v>
      </c>
      <c r="O253" s="142">
        <f t="shared" si="210"/>
        <v>0</v>
      </c>
      <c r="P253" s="141">
        <f t="shared" si="168"/>
        <v>10351100</v>
      </c>
      <c r="Q253" s="141">
        <f t="shared" ref="Q253:V253" si="211">Q254+Q257</f>
        <v>10351100</v>
      </c>
      <c r="R253" s="76">
        <f t="shared" si="211"/>
        <v>0</v>
      </c>
      <c r="S253" s="76">
        <f t="shared" si="211"/>
        <v>0</v>
      </c>
      <c r="T253" s="76">
        <f t="shared" si="211"/>
        <v>0</v>
      </c>
      <c r="U253" s="76">
        <f t="shared" si="211"/>
        <v>0</v>
      </c>
      <c r="V253" s="142">
        <f t="shared" si="211"/>
        <v>0</v>
      </c>
    </row>
    <row r="254" spans="1:1024" ht="31.9" customHeight="1">
      <c r="B254" s="121"/>
      <c r="C254" s="39" t="s">
        <v>99</v>
      </c>
      <c r="D254" s="39">
        <v>919</v>
      </c>
      <c r="E254" s="143" t="s">
        <v>24</v>
      </c>
      <c r="F254" s="143" t="s">
        <v>26</v>
      </c>
      <c r="G254" s="81">
        <v>5020000190</v>
      </c>
      <c r="H254" s="82"/>
      <c r="I254" s="141">
        <f t="shared" si="166"/>
        <v>8730000</v>
      </c>
      <c r="J254" s="141">
        <f t="shared" ref="J254:O254" si="212">J255+J256</f>
        <v>8730000</v>
      </c>
      <c r="K254" s="76">
        <f t="shared" si="212"/>
        <v>0</v>
      </c>
      <c r="L254" s="76">
        <f t="shared" si="212"/>
        <v>0</v>
      </c>
      <c r="M254" s="76">
        <f t="shared" si="212"/>
        <v>0</v>
      </c>
      <c r="N254" s="76">
        <f t="shared" si="212"/>
        <v>0</v>
      </c>
      <c r="O254" s="142">
        <f t="shared" si="212"/>
        <v>0</v>
      </c>
      <c r="P254" s="141">
        <f t="shared" si="168"/>
        <v>8397700</v>
      </c>
      <c r="Q254" s="141">
        <f t="shared" ref="Q254:V254" si="213">Q255+Q256</f>
        <v>8397700</v>
      </c>
      <c r="R254" s="76">
        <f t="shared" si="213"/>
        <v>0</v>
      </c>
      <c r="S254" s="76">
        <f t="shared" si="213"/>
        <v>0</v>
      </c>
      <c r="T254" s="76">
        <f t="shared" si="213"/>
        <v>0</v>
      </c>
      <c r="U254" s="76">
        <f t="shared" si="213"/>
        <v>0</v>
      </c>
      <c r="V254" s="142">
        <f t="shared" si="213"/>
        <v>0</v>
      </c>
    </row>
    <row r="255" spans="1:1024" ht="75">
      <c r="B255" s="121"/>
      <c r="C255" s="39" t="s">
        <v>100</v>
      </c>
      <c r="D255" s="39">
        <v>919</v>
      </c>
      <c r="E255" s="143" t="s">
        <v>24</v>
      </c>
      <c r="F255" s="143" t="s">
        <v>26</v>
      </c>
      <c r="G255" s="81">
        <v>5020000190</v>
      </c>
      <c r="H255" s="82" t="s">
        <v>101</v>
      </c>
      <c r="I255" s="141">
        <f t="shared" si="166"/>
        <v>8728500</v>
      </c>
      <c r="J255" s="141">
        <v>8728500</v>
      </c>
      <c r="K255" s="76"/>
      <c r="L255" s="76"/>
      <c r="M255" s="76"/>
      <c r="N255" s="76"/>
      <c r="O255" s="142"/>
      <c r="P255" s="141">
        <f t="shared" si="168"/>
        <v>8396200</v>
      </c>
      <c r="Q255" s="141">
        <v>8396200</v>
      </c>
      <c r="R255" s="76"/>
      <c r="S255" s="76"/>
      <c r="T255" s="76"/>
      <c r="U255" s="76"/>
      <c r="V255" s="142"/>
    </row>
    <row r="256" spans="1:1024">
      <c r="B256" s="121"/>
      <c r="C256" s="39" t="s">
        <v>106</v>
      </c>
      <c r="D256" s="39">
        <v>919</v>
      </c>
      <c r="E256" s="143" t="s">
        <v>24</v>
      </c>
      <c r="F256" s="143" t="s">
        <v>26</v>
      </c>
      <c r="G256" s="81">
        <v>5020000190</v>
      </c>
      <c r="H256" s="82" t="s">
        <v>107</v>
      </c>
      <c r="I256" s="141">
        <f t="shared" si="166"/>
        <v>1500</v>
      </c>
      <c r="J256" s="141">
        <v>1500</v>
      </c>
      <c r="K256" s="76"/>
      <c r="L256" s="76"/>
      <c r="M256" s="76"/>
      <c r="N256" s="76"/>
      <c r="O256" s="142"/>
      <c r="P256" s="141">
        <f t="shared" si="168"/>
        <v>1500</v>
      </c>
      <c r="Q256" s="141">
        <v>1500</v>
      </c>
      <c r="R256" s="76"/>
      <c r="S256" s="76"/>
      <c r="T256" s="76"/>
      <c r="U256" s="76"/>
      <c r="V256" s="142"/>
    </row>
    <row r="257" spans="1:1024" ht="56.25">
      <c r="B257" s="121"/>
      <c r="C257" s="138" t="s">
        <v>109</v>
      </c>
      <c r="D257" s="39">
        <v>919</v>
      </c>
      <c r="E257" s="143" t="s">
        <v>24</v>
      </c>
      <c r="F257" s="143" t="s">
        <v>26</v>
      </c>
      <c r="G257" s="81">
        <v>5020060910</v>
      </c>
      <c r="H257" s="82"/>
      <c r="I257" s="141">
        <f t="shared" si="166"/>
        <v>1953400</v>
      </c>
      <c r="J257" s="141">
        <f t="shared" ref="J257:O257" si="214">J258+J259</f>
        <v>1953400</v>
      </c>
      <c r="K257" s="76">
        <f t="shared" si="214"/>
        <v>0</v>
      </c>
      <c r="L257" s="76">
        <f t="shared" si="214"/>
        <v>0</v>
      </c>
      <c r="M257" s="76">
        <f t="shared" si="214"/>
        <v>0</v>
      </c>
      <c r="N257" s="76">
        <f t="shared" si="214"/>
        <v>0</v>
      </c>
      <c r="O257" s="142">
        <f t="shared" si="214"/>
        <v>0</v>
      </c>
      <c r="P257" s="141">
        <f t="shared" si="168"/>
        <v>1953400</v>
      </c>
      <c r="Q257" s="141">
        <f t="shared" ref="Q257:V257" si="215">Q258+Q259</f>
        <v>1953400</v>
      </c>
      <c r="R257" s="76">
        <f t="shared" si="215"/>
        <v>0</v>
      </c>
      <c r="S257" s="76">
        <f t="shared" si="215"/>
        <v>0</v>
      </c>
      <c r="T257" s="76">
        <f t="shared" si="215"/>
        <v>0</v>
      </c>
      <c r="U257" s="76">
        <f t="shared" si="215"/>
        <v>0</v>
      </c>
      <c r="V257" s="142">
        <f t="shared" si="215"/>
        <v>0</v>
      </c>
    </row>
    <row r="258" spans="1:1024" ht="75">
      <c r="B258" s="121"/>
      <c r="C258" s="39" t="s">
        <v>100</v>
      </c>
      <c r="D258" s="39">
        <v>919</v>
      </c>
      <c r="E258" s="143" t="s">
        <v>24</v>
      </c>
      <c r="F258" s="143" t="s">
        <v>26</v>
      </c>
      <c r="G258" s="81">
        <v>5020060910</v>
      </c>
      <c r="H258" s="82" t="s">
        <v>101</v>
      </c>
      <c r="I258" s="141">
        <f t="shared" si="166"/>
        <v>1953400</v>
      </c>
      <c r="J258" s="141">
        <v>1953400</v>
      </c>
      <c r="K258" s="76"/>
      <c r="L258" s="76"/>
      <c r="M258" s="76"/>
      <c r="N258" s="76"/>
      <c r="O258" s="142"/>
      <c r="P258" s="141">
        <f t="shared" si="168"/>
        <v>1953400</v>
      </c>
      <c r="Q258" s="141">
        <v>1953400</v>
      </c>
      <c r="R258" s="76"/>
      <c r="S258" s="76"/>
      <c r="T258" s="76"/>
      <c r="U258" s="76"/>
      <c r="V258" s="142"/>
    </row>
    <row r="259" spans="1:1024" ht="37.5" hidden="1">
      <c r="B259" s="121"/>
      <c r="C259" s="39" t="s">
        <v>103</v>
      </c>
      <c r="D259" s="39">
        <v>919</v>
      </c>
      <c r="E259" s="143" t="s">
        <v>24</v>
      </c>
      <c r="F259" s="143" t="s">
        <v>26</v>
      </c>
      <c r="G259" s="81">
        <v>5020060910</v>
      </c>
      <c r="H259" s="82" t="s">
        <v>104</v>
      </c>
      <c r="I259" s="141">
        <f t="shared" si="166"/>
        <v>0</v>
      </c>
      <c r="J259" s="141"/>
      <c r="K259" s="76"/>
      <c r="L259" s="76"/>
      <c r="M259" s="76"/>
      <c r="N259" s="76"/>
      <c r="O259" s="142"/>
      <c r="P259" s="141">
        <f t="shared" si="168"/>
        <v>0</v>
      </c>
      <c r="Q259" s="141"/>
      <c r="R259" s="76"/>
      <c r="S259" s="76"/>
      <c r="T259" s="76"/>
      <c r="U259" s="76"/>
      <c r="V259" s="142"/>
    </row>
    <row r="260" spans="1:1024" ht="56.25">
      <c r="B260" s="121"/>
      <c r="C260" s="39" t="s">
        <v>150</v>
      </c>
      <c r="D260" s="39">
        <v>919</v>
      </c>
      <c r="E260" s="143" t="s">
        <v>24</v>
      </c>
      <c r="F260" s="143" t="s">
        <v>26</v>
      </c>
      <c r="G260" s="81">
        <v>5500000000</v>
      </c>
      <c r="H260" s="82"/>
      <c r="I260" s="141">
        <f t="shared" si="166"/>
        <v>18369900</v>
      </c>
      <c r="J260" s="141">
        <f t="shared" ref="J260:O260" si="216">J261+J264</f>
        <v>18369900</v>
      </c>
      <c r="K260" s="76">
        <f t="shared" si="216"/>
        <v>0</v>
      </c>
      <c r="L260" s="76">
        <f t="shared" si="216"/>
        <v>0</v>
      </c>
      <c r="M260" s="76">
        <f t="shared" si="216"/>
        <v>0</v>
      </c>
      <c r="N260" s="76">
        <f t="shared" si="216"/>
        <v>0</v>
      </c>
      <c r="O260" s="142">
        <f t="shared" si="216"/>
        <v>0</v>
      </c>
      <c r="P260" s="141">
        <f t="shared" si="168"/>
        <v>18369900</v>
      </c>
      <c r="Q260" s="141">
        <f t="shared" ref="Q260:V260" si="217">Q261+Q264</f>
        <v>18369900</v>
      </c>
      <c r="R260" s="76">
        <f t="shared" si="217"/>
        <v>0</v>
      </c>
      <c r="S260" s="76">
        <f t="shared" si="217"/>
        <v>0</v>
      </c>
      <c r="T260" s="76">
        <f t="shared" si="217"/>
        <v>0</v>
      </c>
      <c r="U260" s="76">
        <f t="shared" si="217"/>
        <v>0</v>
      </c>
      <c r="V260" s="142">
        <f t="shared" si="217"/>
        <v>0</v>
      </c>
    </row>
    <row r="261" spans="1:1024">
      <c r="B261" s="121"/>
      <c r="C261" s="39" t="s">
        <v>151</v>
      </c>
      <c r="D261" s="39">
        <v>919</v>
      </c>
      <c r="E261" s="143" t="s">
        <v>24</v>
      </c>
      <c r="F261" s="143" t="s">
        <v>26</v>
      </c>
      <c r="G261" s="81">
        <v>5510000000</v>
      </c>
      <c r="H261" s="82"/>
      <c r="I261" s="141">
        <f t="shared" si="166"/>
        <v>17683800</v>
      </c>
      <c r="J261" s="141">
        <f t="shared" ref="J261:O262" si="218">J262</f>
        <v>17683800</v>
      </c>
      <c r="K261" s="76">
        <f t="shared" si="218"/>
        <v>0</v>
      </c>
      <c r="L261" s="76">
        <f t="shared" si="218"/>
        <v>0</v>
      </c>
      <c r="M261" s="76">
        <f t="shared" si="218"/>
        <v>0</v>
      </c>
      <c r="N261" s="76">
        <f t="shared" si="218"/>
        <v>0</v>
      </c>
      <c r="O261" s="142">
        <f t="shared" si="218"/>
        <v>0</v>
      </c>
      <c r="P261" s="141">
        <f t="shared" si="168"/>
        <v>17683800</v>
      </c>
      <c r="Q261" s="141">
        <f t="shared" ref="Q261:V262" si="219">Q262</f>
        <v>17683800</v>
      </c>
      <c r="R261" s="76">
        <f t="shared" si="219"/>
        <v>0</v>
      </c>
      <c r="S261" s="76">
        <f t="shared" si="219"/>
        <v>0</v>
      </c>
      <c r="T261" s="76">
        <f t="shared" si="219"/>
        <v>0</v>
      </c>
      <c r="U261" s="76">
        <f t="shared" si="219"/>
        <v>0</v>
      </c>
      <c r="V261" s="142">
        <f t="shared" si="219"/>
        <v>0</v>
      </c>
    </row>
    <row r="262" spans="1:1024" ht="131.25">
      <c r="B262" s="121"/>
      <c r="C262" s="39" t="s">
        <v>152</v>
      </c>
      <c r="D262" s="39">
        <v>919</v>
      </c>
      <c r="E262" s="143" t="s">
        <v>24</v>
      </c>
      <c r="F262" s="143" t="s">
        <v>26</v>
      </c>
      <c r="G262" s="81">
        <v>5510060912</v>
      </c>
      <c r="H262" s="82"/>
      <c r="I262" s="141">
        <f t="shared" si="166"/>
        <v>17683800</v>
      </c>
      <c r="J262" s="141">
        <f t="shared" si="218"/>
        <v>17683800</v>
      </c>
      <c r="K262" s="76">
        <f t="shared" si="218"/>
        <v>0</v>
      </c>
      <c r="L262" s="76">
        <f t="shared" si="218"/>
        <v>0</v>
      </c>
      <c r="M262" s="76">
        <f t="shared" si="218"/>
        <v>0</v>
      </c>
      <c r="N262" s="76">
        <f t="shared" si="218"/>
        <v>0</v>
      </c>
      <c r="O262" s="142">
        <f t="shared" si="218"/>
        <v>0</v>
      </c>
      <c r="P262" s="141">
        <f t="shared" si="168"/>
        <v>17683800</v>
      </c>
      <c r="Q262" s="141">
        <f t="shared" si="219"/>
        <v>17683800</v>
      </c>
      <c r="R262" s="76">
        <f t="shared" si="219"/>
        <v>0</v>
      </c>
      <c r="S262" s="76">
        <f t="shared" si="219"/>
        <v>0</v>
      </c>
      <c r="T262" s="76">
        <f t="shared" si="219"/>
        <v>0</v>
      </c>
      <c r="U262" s="76">
        <f t="shared" si="219"/>
        <v>0</v>
      </c>
      <c r="V262" s="142">
        <f t="shared" si="219"/>
        <v>0</v>
      </c>
    </row>
    <row r="263" spans="1:1024">
      <c r="B263" s="121"/>
      <c r="C263" s="39" t="s">
        <v>106</v>
      </c>
      <c r="D263" s="39">
        <v>919</v>
      </c>
      <c r="E263" s="143" t="s">
        <v>24</v>
      </c>
      <c r="F263" s="143" t="s">
        <v>26</v>
      </c>
      <c r="G263" s="81">
        <v>5510060912</v>
      </c>
      <c r="H263" s="82" t="s">
        <v>107</v>
      </c>
      <c r="I263" s="141">
        <f t="shared" si="166"/>
        <v>17683800</v>
      </c>
      <c r="J263" s="141">
        <v>17683800</v>
      </c>
      <c r="K263" s="76"/>
      <c r="L263" s="76"/>
      <c r="M263" s="76"/>
      <c r="N263" s="76"/>
      <c r="O263" s="142"/>
      <c r="P263" s="141">
        <f t="shared" si="168"/>
        <v>17683800</v>
      </c>
      <c r="Q263" s="141">
        <v>17683800</v>
      </c>
      <c r="R263" s="76"/>
      <c r="S263" s="76"/>
      <c r="T263" s="76"/>
      <c r="U263" s="76"/>
      <c r="V263" s="142"/>
    </row>
    <row r="264" spans="1:1024" ht="37.5">
      <c r="B264" s="121"/>
      <c r="C264" s="39" t="s">
        <v>153</v>
      </c>
      <c r="D264" s="39">
        <v>919</v>
      </c>
      <c r="E264" s="143" t="s">
        <v>24</v>
      </c>
      <c r="F264" s="143" t="s">
        <v>26</v>
      </c>
      <c r="G264" s="81">
        <v>5520000000</v>
      </c>
      <c r="H264" s="82"/>
      <c r="I264" s="141">
        <f t="shared" ref="I264:I327" si="220">SUM(J264:O264)</f>
        <v>686100</v>
      </c>
      <c r="J264" s="141">
        <f t="shared" ref="J264:O265" si="221">J265</f>
        <v>686100</v>
      </c>
      <c r="K264" s="76">
        <f t="shared" si="221"/>
        <v>0</v>
      </c>
      <c r="L264" s="76">
        <f t="shared" si="221"/>
        <v>0</v>
      </c>
      <c r="M264" s="76">
        <f t="shared" si="221"/>
        <v>0</v>
      </c>
      <c r="N264" s="76">
        <f t="shared" si="221"/>
        <v>0</v>
      </c>
      <c r="O264" s="142">
        <f t="shared" si="221"/>
        <v>0</v>
      </c>
      <c r="P264" s="141">
        <f t="shared" ref="P264:P327" si="222">SUM(Q264:V264)</f>
        <v>686100</v>
      </c>
      <c r="Q264" s="141">
        <f t="shared" ref="Q264:V265" si="223">Q265</f>
        <v>686100</v>
      </c>
      <c r="R264" s="76">
        <f t="shared" si="223"/>
        <v>0</v>
      </c>
      <c r="S264" s="76">
        <f t="shared" si="223"/>
        <v>0</v>
      </c>
      <c r="T264" s="76">
        <f t="shared" si="223"/>
        <v>0</v>
      </c>
      <c r="U264" s="76">
        <f t="shared" si="223"/>
        <v>0</v>
      </c>
      <c r="V264" s="142">
        <f t="shared" si="223"/>
        <v>0</v>
      </c>
    </row>
    <row r="265" spans="1:1024" ht="131.25">
      <c r="B265" s="121"/>
      <c r="C265" s="39" t="s">
        <v>154</v>
      </c>
      <c r="D265" s="39">
        <v>919</v>
      </c>
      <c r="E265" s="143" t="s">
        <v>24</v>
      </c>
      <c r="F265" s="143" t="s">
        <v>26</v>
      </c>
      <c r="G265" s="81">
        <v>5520061650</v>
      </c>
      <c r="H265" s="82"/>
      <c r="I265" s="141">
        <f t="shared" si="220"/>
        <v>686100</v>
      </c>
      <c r="J265" s="141">
        <f t="shared" si="221"/>
        <v>686100</v>
      </c>
      <c r="K265" s="76">
        <f t="shared" si="221"/>
        <v>0</v>
      </c>
      <c r="L265" s="76">
        <f t="shared" si="221"/>
        <v>0</v>
      </c>
      <c r="M265" s="76">
        <f t="shared" si="221"/>
        <v>0</v>
      </c>
      <c r="N265" s="76">
        <f t="shared" si="221"/>
        <v>0</v>
      </c>
      <c r="O265" s="142">
        <f t="shared" si="221"/>
        <v>0</v>
      </c>
      <c r="P265" s="141">
        <f t="shared" si="222"/>
        <v>686100</v>
      </c>
      <c r="Q265" s="141">
        <f t="shared" si="223"/>
        <v>686100</v>
      </c>
      <c r="R265" s="76">
        <f t="shared" si="223"/>
        <v>0</v>
      </c>
      <c r="S265" s="76">
        <f t="shared" si="223"/>
        <v>0</v>
      </c>
      <c r="T265" s="76">
        <f t="shared" si="223"/>
        <v>0</v>
      </c>
      <c r="U265" s="76">
        <f t="shared" si="223"/>
        <v>0</v>
      </c>
      <c r="V265" s="142">
        <f t="shared" si="223"/>
        <v>0</v>
      </c>
    </row>
    <row r="266" spans="1:1024" ht="37.5">
      <c r="B266" s="121"/>
      <c r="C266" s="39" t="s">
        <v>103</v>
      </c>
      <c r="D266" s="39">
        <v>919</v>
      </c>
      <c r="E266" s="143" t="s">
        <v>24</v>
      </c>
      <c r="F266" s="143" t="s">
        <v>26</v>
      </c>
      <c r="G266" s="81">
        <v>5520061650</v>
      </c>
      <c r="H266" s="82" t="s">
        <v>104</v>
      </c>
      <c r="I266" s="141">
        <f t="shared" si="220"/>
        <v>686100</v>
      </c>
      <c r="J266" s="141">
        <v>686100</v>
      </c>
      <c r="K266" s="76"/>
      <c r="L266" s="76"/>
      <c r="M266" s="76"/>
      <c r="N266" s="76"/>
      <c r="O266" s="142"/>
      <c r="P266" s="141">
        <f t="shared" si="222"/>
        <v>686100</v>
      </c>
      <c r="Q266" s="141">
        <v>686100</v>
      </c>
      <c r="R266" s="76"/>
      <c r="S266" s="76"/>
      <c r="T266" s="76"/>
      <c r="U266" s="76"/>
      <c r="V266" s="142"/>
    </row>
    <row r="267" spans="1:1024" s="120" customFormat="1" ht="75">
      <c r="A267" s="116"/>
      <c r="B267" s="121" t="s">
        <v>62</v>
      </c>
      <c r="C267" s="30" t="s">
        <v>338</v>
      </c>
      <c r="D267" s="30">
        <v>921</v>
      </c>
      <c r="E267" s="147"/>
      <c r="F267" s="147"/>
      <c r="G267" s="87"/>
      <c r="H267" s="88"/>
      <c r="I267" s="136">
        <f t="shared" si="220"/>
        <v>22992600</v>
      </c>
      <c r="J267" s="136">
        <f>J268</f>
        <v>17636900</v>
      </c>
      <c r="K267" s="74">
        <f>K268+K282</f>
        <v>5355700</v>
      </c>
      <c r="L267" s="74">
        <f>L268+L282</f>
        <v>0</v>
      </c>
      <c r="M267" s="74">
        <f>M268+M282</f>
        <v>0</v>
      </c>
      <c r="N267" s="74">
        <f>N268+N282</f>
        <v>0</v>
      </c>
      <c r="O267" s="137">
        <f>O268+O282</f>
        <v>0</v>
      </c>
      <c r="P267" s="136">
        <f t="shared" si="222"/>
        <v>17072200</v>
      </c>
      <c r="Q267" s="136">
        <f>Q268</f>
        <v>17072200</v>
      </c>
      <c r="R267" s="74">
        <f>R268+R282</f>
        <v>0</v>
      </c>
      <c r="S267" s="74">
        <f>S268+S282</f>
        <v>0</v>
      </c>
      <c r="T267" s="74">
        <f>T268+T282</f>
        <v>0</v>
      </c>
      <c r="U267" s="74">
        <f>U268+U282</f>
        <v>0</v>
      </c>
      <c r="V267" s="137">
        <f>V268+V282</f>
        <v>0</v>
      </c>
      <c r="ALV267" s="42"/>
      <c r="ALW267" s="42"/>
      <c r="ALX267" s="42"/>
      <c r="ALY267" s="42"/>
      <c r="ALZ267" s="42"/>
      <c r="AMA267" s="42"/>
      <c r="AMB267" s="42"/>
      <c r="AMC267" s="42"/>
      <c r="AMD267" s="42"/>
      <c r="AME267" s="42"/>
      <c r="AMF267" s="42"/>
      <c r="AMG267" s="42"/>
      <c r="AMH267" s="42"/>
      <c r="AMI267" s="42"/>
      <c r="AMJ267" s="42"/>
    </row>
    <row r="268" spans="1:1024">
      <c r="B268" s="121"/>
      <c r="C268" s="39" t="s">
        <v>16</v>
      </c>
      <c r="D268" s="39">
        <v>921</v>
      </c>
      <c r="E268" s="143" t="s">
        <v>17</v>
      </c>
      <c r="F268" s="143" t="s">
        <v>82</v>
      </c>
      <c r="G268" s="81"/>
      <c r="H268" s="82"/>
      <c r="I268" s="141">
        <f t="shared" si="220"/>
        <v>17636900</v>
      </c>
      <c r="J268" s="141">
        <f>J269</f>
        <v>17636900</v>
      </c>
      <c r="K268" s="76">
        <f>K269</f>
        <v>0</v>
      </c>
      <c r="L268" s="76">
        <f>L269</f>
        <v>0</v>
      </c>
      <c r="M268" s="76">
        <f>M269</f>
        <v>0</v>
      </c>
      <c r="N268" s="76">
        <f>N269</f>
        <v>0</v>
      </c>
      <c r="O268" s="142">
        <f>O269</f>
        <v>0</v>
      </c>
      <c r="P268" s="141">
        <f t="shared" si="222"/>
        <v>17072200</v>
      </c>
      <c r="Q268" s="141">
        <f>Q269</f>
        <v>17072200</v>
      </c>
      <c r="R268" s="76">
        <f>R269</f>
        <v>0</v>
      </c>
      <c r="S268" s="76">
        <f>S269</f>
        <v>0</v>
      </c>
      <c r="T268" s="76">
        <f>T269</f>
        <v>0</v>
      </c>
      <c r="U268" s="76">
        <f>U269</f>
        <v>0</v>
      </c>
      <c r="V268" s="142">
        <f>V269</f>
        <v>0</v>
      </c>
    </row>
    <row r="269" spans="1:1024">
      <c r="B269" s="121"/>
      <c r="C269" s="39" t="s">
        <v>32</v>
      </c>
      <c r="D269" s="39">
        <v>921</v>
      </c>
      <c r="E269" s="143" t="s">
        <v>17</v>
      </c>
      <c r="F269" s="143" t="s">
        <v>33</v>
      </c>
      <c r="G269" s="81"/>
      <c r="H269" s="82"/>
      <c r="I269" s="141">
        <f t="shared" si="220"/>
        <v>17636900</v>
      </c>
      <c r="J269" s="141">
        <f t="shared" ref="J269:O269" si="224">J270+J279</f>
        <v>17636900</v>
      </c>
      <c r="K269" s="76">
        <f t="shared" si="224"/>
        <v>0</v>
      </c>
      <c r="L269" s="76">
        <f t="shared" si="224"/>
        <v>0</v>
      </c>
      <c r="M269" s="76">
        <f t="shared" si="224"/>
        <v>0</v>
      </c>
      <c r="N269" s="76">
        <f t="shared" si="224"/>
        <v>0</v>
      </c>
      <c r="O269" s="142">
        <f t="shared" si="224"/>
        <v>0</v>
      </c>
      <c r="P269" s="141">
        <f t="shared" si="222"/>
        <v>17072200</v>
      </c>
      <c r="Q269" s="141">
        <f t="shared" ref="Q269:V269" si="225">Q270+Q279</f>
        <v>17072200</v>
      </c>
      <c r="R269" s="76">
        <f t="shared" si="225"/>
        <v>0</v>
      </c>
      <c r="S269" s="76">
        <f t="shared" si="225"/>
        <v>0</v>
      </c>
      <c r="T269" s="76">
        <f t="shared" si="225"/>
        <v>0</v>
      </c>
      <c r="U269" s="76">
        <f t="shared" si="225"/>
        <v>0</v>
      </c>
      <c r="V269" s="142">
        <f t="shared" si="225"/>
        <v>0</v>
      </c>
    </row>
    <row r="270" spans="1:1024" ht="37.5">
      <c r="B270" s="121"/>
      <c r="C270" s="39" t="s">
        <v>97</v>
      </c>
      <c r="D270" s="39">
        <v>921</v>
      </c>
      <c r="E270" s="143" t="s">
        <v>17</v>
      </c>
      <c r="F270" s="143" t="s">
        <v>33</v>
      </c>
      <c r="G270" s="81">
        <v>5000000000</v>
      </c>
      <c r="H270" s="82"/>
      <c r="I270" s="141">
        <f t="shared" si="220"/>
        <v>16106000</v>
      </c>
      <c r="J270" s="141">
        <f t="shared" ref="J270:O270" si="226">J271+J276</f>
        <v>16106000</v>
      </c>
      <c r="K270" s="76">
        <f t="shared" si="226"/>
        <v>0</v>
      </c>
      <c r="L270" s="76">
        <f t="shared" si="226"/>
        <v>0</v>
      </c>
      <c r="M270" s="76">
        <f t="shared" si="226"/>
        <v>0</v>
      </c>
      <c r="N270" s="76">
        <f t="shared" si="226"/>
        <v>0</v>
      </c>
      <c r="O270" s="142">
        <f t="shared" si="226"/>
        <v>0</v>
      </c>
      <c r="P270" s="141">
        <f t="shared" si="222"/>
        <v>15599500</v>
      </c>
      <c r="Q270" s="141">
        <f t="shared" ref="Q270:V270" si="227">Q271+Q276</f>
        <v>15599500</v>
      </c>
      <c r="R270" s="76">
        <f t="shared" si="227"/>
        <v>0</v>
      </c>
      <c r="S270" s="76">
        <f t="shared" si="227"/>
        <v>0</v>
      </c>
      <c r="T270" s="76">
        <f t="shared" si="227"/>
        <v>0</v>
      </c>
      <c r="U270" s="76">
        <f t="shared" si="227"/>
        <v>0</v>
      </c>
      <c r="V270" s="142">
        <f t="shared" si="227"/>
        <v>0</v>
      </c>
    </row>
    <row r="271" spans="1:1024" ht="37.5">
      <c r="B271" s="121"/>
      <c r="C271" s="39" t="s">
        <v>105</v>
      </c>
      <c r="D271" s="39">
        <v>921</v>
      </c>
      <c r="E271" s="143" t="s">
        <v>17</v>
      </c>
      <c r="F271" s="143" t="s">
        <v>33</v>
      </c>
      <c r="G271" s="81">
        <v>5020000000</v>
      </c>
      <c r="H271" s="82"/>
      <c r="I271" s="141">
        <f t="shared" si="220"/>
        <v>13306000</v>
      </c>
      <c r="J271" s="141">
        <f t="shared" ref="J271:O271" si="228">J272</f>
        <v>13306000</v>
      </c>
      <c r="K271" s="76">
        <f t="shared" si="228"/>
        <v>0</v>
      </c>
      <c r="L271" s="76">
        <f t="shared" si="228"/>
        <v>0</v>
      </c>
      <c r="M271" s="76">
        <f t="shared" si="228"/>
        <v>0</v>
      </c>
      <c r="N271" s="76">
        <f t="shared" si="228"/>
        <v>0</v>
      </c>
      <c r="O271" s="142">
        <f t="shared" si="228"/>
        <v>0</v>
      </c>
      <c r="P271" s="141">
        <f t="shared" si="222"/>
        <v>12799500</v>
      </c>
      <c r="Q271" s="141">
        <f t="shared" ref="Q271:V271" si="229">Q272</f>
        <v>12799500</v>
      </c>
      <c r="R271" s="76">
        <f t="shared" si="229"/>
        <v>0</v>
      </c>
      <c r="S271" s="76">
        <f t="shared" si="229"/>
        <v>0</v>
      </c>
      <c r="T271" s="76">
        <f t="shared" si="229"/>
        <v>0</v>
      </c>
      <c r="U271" s="76">
        <f t="shared" si="229"/>
        <v>0</v>
      </c>
      <c r="V271" s="142">
        <f t="shared" si="229"/>
        <v>0</v>
      </c>
    </row>
    <row r="272" spans="1:1024" ht="30.75" customHeight="1">
      <c r="B272" s="121"/>
      <c r="C272" s="39" t="s">
        <v>99</v>
      </c>
      <c r="D272" s="39">
        <v>921</v>
      </c>
      <c r="E272" s="143" t="s">
        <v>17</v>
      </c>
      <c r="F272" s="143" t="s">
        <v>33</v>
      </c>
      <c r="G272" s="81">
        <v>5020000190</v>
      </c>
      <c r="H272" s="82"/>
      <c r="I272" s="141">
        <f t="shared" si="220"/>
        <v>13306000</v>
      </c>
      <c r="J272" s="141">
        <f t="shared" ref="J272:O272" si="230">J273+J274+J275</f>
        <v>13306000</v>
      </c>
      <c r="K272" s="76">
        <f t="shared" si="230"/>
        <v>0</v>
      </c>
      <c r="L272" s="76">
        <f t="shared" si="230"/>
        <v>0</v>
      </c>
      <c r="M272" s="76">
        <f t="shared" si="230"/>
        <v>0</v>
      </c>
      <c r="N272" s="76">
        <f t="shared" si="230"/>
        <v>0</v>
      </c>
      <c r="O272" s="142">
        <f t="shared" si="230"/>
        <v>0</v>
      </c>
      <c r="P272" s="141">
        <f t="shared" si="222"/>
        <v>12799500</v>
      </c>
      <c r="Q272" s="141">
        <f t="shared" ref="Q272:V272" si="231">Q273+Q274+Q275</f>
        <v>12799500</v>
      </c>
      <c r="R272" s="76">
        <f t="shared" si="231"/>
        <v>0</v>
      </c>
      <c r="S272" s="76">
        <f t="shared" si="231"/>
        <v>0</v>
      </c>
      <c r="T272" s="76">
        <f t="shared" si="231"/>
        <v>0</v>
      </c>
      <c r="U272" s="76">
        <f t="shared" si="231"/>
        <v>0</v>
      </c>
      <c r="V272" s="142">
        <f t="shared" si="231"/>
        <v>0</v>
      </c>
    </row>
    <row r="273" spans="1:1024" ht="75">
      <c r="B273" s="121"/>
      <c r="C273" s="39" t="s">
        <v>100</v>
      </c>
      <c r="D273" s="39">
        <v>921</v>
      </c>
      <c r="E273" s="143" t="s">
        <v>17</v>
      </c>
      <c r="F273" s="143" t="s">
        <v>33</v>
      </c>
      <c r="G273" s="81">
        <v>5020000190</v>
      </c>
      <c r="H273" s="82" t="s">
        <v>101</v>
      </c>
      <c r="I273" s="141">
        <f t="shared" si="220"/>
        <v>13299600</v>
      </c>
      <c r="J273" s="141">
        <v>13299600</v>
      </c>
      <c r="K273" s="76"/>
      <c r="L273" s="76"/>
      <c r="M273" s="76"/>
      <c r="N273" s="76"/>
      <c r="O273" s="142"/>
      <c r="P273" s="141">
        <f t="shared" si="222"/>
        <v>12793300</v>
      </c>
      <c r="Q273" s="141">
        <v>12793300</v>
      </c>
      <c r="R273" s="76"/>
      <c r="S273" s="76"/>
      <c r="T273" s="76"/>
      <c r="U273" s="76"/>
      <c r="V273" s="142"/>
    </row>
    <row r="274" spans="1:1024" ht="37.5" hidden="1">
      <c r="B274" s="121"/>
      <c r="C274" s="39" t="s">
        <v>103</v>
      </c>
      <c r="D274" s="39">
        <v>921</v>
      </c>
      <c r="E274" s="143" t="s">
        <v>17</v>
      </c>
      <c r="F274" s="143" t="s">
        <v>33</v>
      </c>
      <c r="G274" s="81">
        <v>5020000190</v>
      </c>
      <c r="H274" s="82" t="s">
        <v>104</v>
      </c>
      <c r="I274" s="141">
        <f t="shared" si="220"/>
        <v>0</v>
      </c>
      <c r="J274" s="141"/>
      <c r="K274" s="76"/>
      <c r="L274" s="76"/>
      <c r="M274" s="76"/>
      <c r="N274" s="76"/>
      <c r="O274" s="142"/>
      <c r="P274" s="141">
        <f t="shared" si="222"/>
        <v>0</v>
      </c>
      <c r="Q274" s="141"/>
      <c r="R274" s="76"/>
      <c r="S274" s="76"/>
      <c r="T274" s="76"/>
      <c r="U274" s="76"/>
      <c r="V274" s="142"/>
    </row>
    <row r="275" spans="1:1024">
      <c r="B275" s="121"/>
      <c r="C275" s="39" t="s">
        <v>106</v>
      </c>
      <c r="D275" s="39">
        <v>921</v>
      </c>
      <c r="E275" s="143" t="s">
        <v>17</v>
      </c>
      <c r="F275" s="143" t="s">
        <v>33</v>
      </c>
      <c r="G275" s="81">
        <v>5020000190</v>
      </c>
      <c r="H275" s="82" t="s">
        <v>107</v>
      </c>
      <c r="I275" s="141">
        <f t="shared" si="220"/>
        <v>6400</v>
      </c>
      <c r="J275" s="141">
        <v>6400</v>
      </c>
      <c r="K275" s="76"/>
      <c r="L275" s="76"/>
      <c r="M275" s="76"/>
      <c r="N275" s="76"/>
      <c r="O275" s="142"/>
      <c r="P275" s="141">
        <f t="shared" si="222"/>
        <v>6200</v>
      </c>
      <c r="Q275" s="141">
        <v>6200</v>
      </c>
      <c r="R275" s="76"/>
      <c r="S275" s="76"/>
      <c r="T275" s="76"/>
      <c r="U275" s="76"/>
      <c r="V275" s="142"/>
    </row>
    <row r="276" spans="1:1024" ht="37.5">
      <c r="B276" s="121"/>
      <c r="C276" s="39" t="s">
        <v>116</v>
      </c>
      <c r="D276" s="39">
        <v>921</v>
      </c>
      <c r="E276" s="143" t="s">
        <v>17</v>
      </c>
      <c r="F276" s="143" t="s">
        <v>33</v>
      </c>
      <c r="G276" s="81">
        <v>5030000000</v>
      </c>
      <c r="H276" s="82"/>
      <c r="I276" s="141">
        <f t="shared" si="220"/>
        <v>2800000</v>
      </c>
      <c r="J276" s="141">
        <f t="shared" ref="J276:O277" si="232">J277</f>
        <v>2800000</v>
      </c>
      <c r="K276" s="76">
        <f t="shared" si="232"/>
        <v>0</v>
      </c>
      <c r="L276" s="76">
        <f t="shared" si="232"/>
        <v>0</v>
      </c>
      <c r="M276" s="76">
        <f t="shared" si="232"/>
        <v>0</v>
      </c>
      <c r="N276" s="76">
        <f t="shared" si="232"/>
        <v>0</v>
      </c>
      <c r="O276" s="142">
        <f t="shared" si="232"/>
        <v>0</v>
      </c>
      <c r="P276" s="141">
        <f t="shared" si="222"/>
        <v>2800000</v>
      </c>
      <c r="Q276" s="141">
        <f t="shared" ref="Q276:V277" si="233">Q277</f>
        <v>2800000</v>
      </c>
      <c r="R276" s="76">
        <f t="shared" si="233"/>
        <v>0</v>
      </c>
      <c r="S276" s="76">
        <f t="shared" si="233"/>
        <v>0</v>
      </c>
      <c r="T276" s="76">
        <f t="shared" si="233"/>
        <v>0</v>
      </c>
      <c r="U276" s="76">
        <f t="shared" si="233"/>
        <v>0</v>
      </c>
      <c r="V276" s="142">
        <f t="shared" si="233"/>
        <v>0</v>
      </c>
    </row>
    <row r="277" spans="1:1024" ht="37.5">
      <c r="B277" s="121"/>
      <c r="C277" s="39" t="s">
        <v>117</v>
      </c>
      <c r="D277" s="39">
        <v>921</v>
      </c>
      <c r="E277" s="143" t="s">
        <v>17</v>
      </c>
      <c r="F277" s="143" t="s">
        <v>33</v>
      </c>
      <c r="G277" s="81">
        <v>5030010030</v>
      </c>
      <c r="H277" s="82"/>
      <c r="I277" s="141">
        <f t="shared" si="220"/>
        <v>2800000</v>
      </c>
      <c r="J277" s="141">
        <f t="shared" si="232"/>
        <v>2800000</v>
      </c>
      <c r="K277" s="76">
        <f t="shared" si="232"/>
        <v>0</v>
      </c>
      <c r="L277" s="76">
        <f t="shared" si="232"/>
        <v>0</v>
      </c>
      <c r="M277" s="76">
        <f t="shared" si="232"/>
        <v>0</v>
      </c>
      <c r="N277" s="76">
        <f t="shared" si="232"/>
        <v>0</v>
      </c>
      <c r="O277" s="142">
        <f t="shared" si="232"/>
        <v>0</v>
      </c>
      <c r="P277" s="141">
        <f t="shared" si="222"/>
        <v>2800000</v>
      </c>
      <c r="Q277" s="141">
        <f t="shared" si="233"/>
        <v>2800000</v>
      </c>
      <c r="R277" s="76">
        <f t="shared" si="233"/>
        <v>0</v>
      </c>
      <c r="S277" s="76">
        <f t="shared" si="233"/>
        <v>0</v>
      </c>
      <c r="T277" s="76">
        <f t="shared" si="233"/>
        <v>0</v>
      </c>
      <c r="U277" s="76">
        <f t="shared" si="233"/>
        <v>0</v>
      </c>
      <c r="V277" s="142">
        <f t="shared" si="233"/>
        <v>0</v>
      </c>
    </row>
    <row r="278" spans="1:1024" ht="37.5">
      <c r="B278" s="121"/>
      <c r="C278" s="39" t="s">
        <v>103</v>
      </c>
      <c r="D278" s="39">
        <v>921</v>
      </c>
      <c r="E278" s="143" t="s">
        <v>17</v>
      </c>
      <c r="F278" s="143" t="s">
        <v>33</v>
      </c>
      <c r="G278" s="81">
        <v>5030010030</v>
      </c>
      <c r="H278" s="82" t="s">
        <v>104</v>
      </c>
      <c r="I278" s="141">
        <f t="shared" si="220"/>
        <v>2800000</v>
      </c>
      <c r="J278" s="141">
        <v>2800000</v>
      </c>
      <c r="K278" s="76"/>
      <c r="L278" s="76"/>
      <c r="M278" s="76"/>
      <c r="N278" s="76"/>
      <c r="O278" s="142"/>
      <c r="P278" s="141">
        <f t="shared" si="222"/>
        <v>2800000</v>
      </c>
      <c r="Q278" s="141">
        <v>2800000</v>
      </c>
      <c r="R278" s="76"/>
      <c r="S278" s="76"/>
      <c r="T278" s="76"/>
      <c r="U278" s="76"/>
      <c r="V278" s="142"/>
    </row>
    <row r="279" spans="1:1024" ht="37.5">
      <c r="B279" s="121"/>
      <c r="C279" s="39" t="s">
        <v>295</v>
      </c>
      <c r="D279" s="39">
        <v>921</v>
      </c>
      <c r="E279" s="143" t="s">
        <v>17</v>
      </c>
      <c r="F279" s="143" t="s">
        <v>339</v>
      </c>
      <c r="G279" s="81">
        <v>9900000000</v>
      </c>
      <c r="H279" s="82"/>
      <c r="I279" s="141">
        <f t="shared" si="220"/>
        <v>1530900</v>
      </c>
      <c r="J279" s="141">
        <f t="shared" ref="J279:O280" si="234">J280</f>
        <v>1530900</v>
      </c>
      <c r="K279" s="76">
        <f t="shared" si="234"/>
        <v>0</v>
      </c>
      <c r="L279" s="76">
        <f t="shared" si="234"/>
        <v>0</v>
      </c>
      <c r="M279" s="76">
        <f t="shared" si="234"/>
        <v>0</v>
      </c>
      <c r="N279" s="76">
        <f t="shared" si="234"/>
        <v>0</v>
      </c>
      <c r="O279" s="142">
        <f t="shared" si="234"/>
        <v>0</v>
      </c>
      <c r="P279" s="141">
        <f t="shared" si="222"/>
        <v>1472700</v>
      </c>
      <c r="Q279" s="141">
        <f t="shared" ref="Q279:V280" si="235">Q280</f>
        <v>1472700</v>
      </c>
      <c r="R279" s="76">
        <f t="shared" si="235"/>
        <v>0</v>
      </c>
      <c r="S279" s="76">
        <f t="shared" si="235"/>
        <v>0</v>
      </c>
      <c r="T279" s="76">
        <f t="shared" si="235"/>
        <v>0</v>
      </c>
      <c r="U279" s="76">
        <f t="shared" si="235"/>
        <v>0</v>
      </c>
      <c r="V279" s="142">
        <f t="shared" si="235"/>
        <v>0</v>
      </c>
    </row>
    <row r="280" spans="1:1024" ht="56.25">
      <c r="B280" s="121"/>
      <c r="C280" s="39" t="s">
        <v>296</v>
      </c>
      <c r="D280" s="39">
        <v>921</v>
      </c>
      <c r="E280" s="143" t="s">
        <v>17</v>
      </c>
      <c r="F280" s="143" t="s">
        <v>33</v>
      </c>
      <c r="G280" s="81">
        <v>9900010110</v>
      </c>
      <c r="H280" s="82"/>
      <c r="I280" s="141">
        <f t="shared" si="220"/>
        <v>1530900</v>
      </c>
      <c r="J280" s="141">
        <f t="shared" si="234"/>
        <v>1530900</v>
      </c>
      <c r="K280" s="76">
        <f t="shared" si="234"/>
        <v>0</v>
      </c>
      <c r="L280" s="76">
        <f t="shared" si="234"/>
        <v>0</v>
      </c>
      <c r="M280" s="76">
        <f t="shared" si="234"/>
        <v>0</v>
      </c>
      <c r="N280" s="76">
        <f t="shared" si="234"/>
        <v>0</v>
      </c>
      <c r="O280" s="142">
        <f t="shared" si="234"/>
        <v>0</v>
      </c>
      <c r="P280" s="141">
        <f t="shared" si="222"/>
        <v>1472700</v>
      </c>
      <c r="Q280" s="141">
        <f t="shared" si="235"/>
        <v>1472700</v>
      </c>
      <c r="R280" s="76">
        <f t="shared" si="235"/>
        <v>0</v>
      </c>
      <c r="S280" s="76">
        <f t="shared" si="235"/>
        <v>0</v>
      </c>
      <c r="T280" s="76">
        <f t="shared" si="235"/>
        <v>0</v>
      </c>
      <c r="U280" s="76">
        <f t="shared" si="235"/>
        <v>0</v>
      </c>
      <c r="V280" s="142">
        <f t="shared" si="235"/>
        <v>0</v>
      </c>
    </row>
    <row r="281" spans="1:1024" ht="37.5">
      <c r="B281" s="121"/>
      <c r="C281" s="39" t="s">
        <v>103</v>
      </c>
      <c r="D281" s="39">
        <v>921</v>
      </c>
      <c r="E281" s="143" t="s">
        <v>17</v>
      </c>
      <c r="F281" s="143" t="s">
        <v>33</v>
      </c>
      <c r="G281" s="81">
        <v>9900010110</v>
      </c>
      <c r="H281" s="82" t="s">
        <v>104</v>
      </c>
      <c r="I281" s="141">
        <f t="shared" si="220"/>
        <v>1530900</v>
      </c>
      <c r="J281" s="141">
        <v>1530900</v>
      </c>
      <c r="K281" s="76"/>
      <c r="L281" s="76"/>
      <c r="M281" s="76"/>
      <c r="N281" s="76"/>
      <c r="O281" s="142"/>
      <c r="P281" s="141">
        <f t="shared" si="222"/>
        <v>1472700</v>
      </c>
      <c r="Q281" s="141">
        <v>1472700</v>
      </c>
      <c r="R281" s="76"/>
      <c r="S281" s="76"/>
      <c r="T281" s="76"/>
      <c r="U281" s="76"/>
      <c r="V281" s="142"/>
    </row>
    <row r="282" spans="1:1024">
      <c r="B282" s="121"/>
      <c r="C282" s="39" t="s">
        <v>44</v>
      </c>
      <c r="D282" s="39">
        <v>921</v>
      </c>
      <c r="E282" s="143" t="s">
        <v>24</v>
      </c>
      <c r="F282" s="143" t="s">
        <v>82</v>
      </c>
      <c r="G282" s="81"/>
      <c r="H282" s="82"/>
      <c r="I282" s="141">
        <f t="shared" si="220"/>
        <v>5355700</v>
      </c>
      <c r="J282" s="141"/>
      <c r="K282" s="76">
        <f t="shared" ref="K282:O286" si="236">K283</f>
        <v>5355700</v>
      </c>
      <c r="L282" s="76">
        <f t="shared" si="236"/>
        <v>0</v>
      </c>
      <c r="M282" s="76">
        <f t="shared" si="236"/>
        <v>0</v>
      </c>
      <c r="N282" s="76">
        <f t="shared" si="236"/>
        <v>0</v>
      </c>
      <c r="O282" s="142">
        <f t="shared" si="236"/>
        <v>0</v>
      </c>
      <c r="P282" s="141">
        <f t="shared" si="222"/>
        <v>0</v>
      </c>
      <c r="Q282" s="141"/>
      <c r="R282" s="76">
        <f t="shared" ref="R282:V286" si="237">R283</f>
        <v>0</v>
      </c>
      <c r="S282" s="76">
        <f t="shared" si="237"/>
        <v>0</v>
      </c>
      <c r="T282" s="76">
        <f t="shared" si="237"/>
        <v>0</v>
      </c>
      <c r="U282" s="76">
        <f t="shared" si="237"/>
        <v>0</v>
      </c>
      <c r="V282" s="142">
        <f t="shared" si="237"/>
        <v>0</v>
      </c>
    </row>
    <row r="283" spans="1:1024">
      <c r="B283" s="121"/>
      <c r="C283" s="39" t="s">
        <v>49</v>
      </c>
      <c r="D283" s="39">
        <v>921</v>
      </c>
      <c r="E283" s="143" t="s">
        <v>24</v>
      </c>
      <c r="F283" s="143" t="s">
        <v>50</v>
      </c>
      <c r="G283" s="81"/>
      <c r="H283" s="82"/>
      <c r="I283" s="141">
        <f t="shared" si="220"/>
        <v>5355700</v>
      </c>
      <c r="J283" s="141"/>
      <c r="K283" s="76">
        <f t="shared" si="236"/>
        <v>5355700</v>
      </c>
      <c r="L283" s="76">
        <f t="shared" si="236"/>
        <v>0</v>
      </c>
      <c r="M283" s="76">
        <f t="shared" si="236"/>
        <v>0</v>
      </c>
      <c r="N283" s="76">
        <f t="shared" si="236"/>
        <v>0</v>
      </c>
      <c r="O283" s="142">
        <f t="shared" si="236"/>
        <v>0</v>
      </c>
      <c r="P283" s="141">
        <f t="shared" si="222"/>
        <v>0</v>
      </c>
      <c r="Q283" s="141"/>
      <c r="R283" s="76">
        <f t="shared" si="237"/>
        <v>0</v>
      </c>
      <c r="S283" s="76">
        <f t="shared" si="237"/>
        <v>0</v>
      </c>
      <c r="T283" s="76">
        <f t="shared" si="237"/>
        <v>0</v>
      </c>
      <c r="U283" s="76">
        <f t="shared" si="237"/>
        <v>0</v>
      </c>
      <c r="V283" s="142">
        <f t="shared" si="237"/>
        <v>0</v>
      </c>
    </row>
    <row r="284" spans="1:1024" ht="56.25">
      <c r="B284" s="121"/>
      <c r="C284" s="39" t="s">
        <v>340</v>
      </c>
      <c r="D284" s="39">
        <v>921</v>
      </c>
      <c r="E284" s="143" t="s">
        <v>24</v>
      </c>
      <c r="F284" s="143" t="s">
        <v>50</v>
      </c>
      <c r="G284" s="81">
        <v>7200000000</v>
      </c>
      <c r="H284" s="82"/>
      <c r="I284" s="141">
        <f t="shared" si="220"/>
        <v>5355700</v>
      </c>
      <c r="J284" s="141"/>
      <c r="K284" s="76">
        <f t="shared" si="236"/>
        <v>5355700</v>
      </c>
      <c r="L284" s="76">
        <f t="shared" si="236"/>
        <v>0</v>
      </c>
      <c r="M284" s="76">
        <f t="shared" si="236"/>
        <v>0</v>
      </c>
      <c r="N284" s="76">
        <f t="shared" si="236"/>
        <v>0</v>
      </c>
      <c r="O284" s="142">
        <f t="shared" si="236"/>
        <v>0</v>
      </c>
      <c r="P284" s="141">
        <f t="shared" si="222"/>
        <v>0</v>
      </c>
      <c r="Q284" s="141"/>
      <c r="R284" s="76">
        <f t="shared" si="237"/>
        <v>0</v>
      </c>
      <c r="S284" s="76">
        <f t="shared" si="237"/>
        <v>0</v>
      </c>
      <c r="T284" s="76">
        <f t="shared" si="237"/>
        <v>0</v>
      </c>
      <c r="U284" s="76">
        <f t="shared" si="237"/>
        <v>0</v>
      </c>
      <c r="V284" s="142">
        <f t="shared" si="237"/>
        <v>0</v>
      </c>
    </row>
    <row r="285" spans="1:1024" ht="37.5">
      <c r="B285" s="121"/>
      <c r="C285" s="39" t="s">
        <v>280</v>
      </c>
      <c r="D285" s="39">
        <v>921</v>
      </c>
      <c r="E285" s="143" t="s">
        <v>24</v>
      </c>
      <c r="F285" s="143" t="s">
        <v>50</v>
      </c>
      <c r="G285" s="81">
        <v>7210000000</v>
      </c>
      <c r="H285" s="82"/>
      <c r="I285" s="141">
        <f t="shared" si="220"/>
        <v>5355700</v>
      </c>
      <c r="J285" s="141"/>
      <c r="K285" s="76">
        <f t="shared" si="236"/>
        <v>5355700</v>
      </c>
      <c r="L285" s="76">
        <f t="shared" si="236"/>
        <v>0</v>
      </c>
      <c r="M285" s="76">
        <f t="shared" si="236"/>
        <v>0</v>
      </c>
      <c r="N285" s="76">
        <f t="shared" si="236"/>
        <v>0</v>
      </c>
      <c r="O285" s="142">
        <f t="shared" si="236"/>
        <v>0</v>
      </c>
      <c r="P285" s="141">
        <f t="shared" si="222"/>
        <v>0</v>
      </c>
      <c r="Q285" s="141"/>
      <c r="R285" s="76">
        <f t="shared" si="237"/>
        <v>0</v>
      </c>
      <c r="S285" s="76">
        <f t="shared" si="237"/>
        <v>0</v>
      </c>
      <c r="T285" s="76">
        <f t="shared" si="237"/>
        <v>0</v>
      </c>
      <c r="U285" s="76">
        <f t="shared" si="237"/>
        <v>0</v>
      </c>
      <c r="V285" s="142">
        <f t="shared" si="237"/>
        <v>0</v>
      </c>
    </row>
    <row r="286" spans="1:1024" ht="37.5">
      <c r="B286" s="121"/>
      <c r="C286" s="39" t="s">
        <v>281</v>
      </c>
      <c r="D286" s="39">
        <v>921</v>
      </c>
      <c r="E286" s="143" t="s">
        <v>24</v>
      </c>
      <c r="F286" s="143" t="s">
        <v>50</v>
      </c>
      <c r="G286" s="81" t="s">
        <v>282</v>
      </c>
      <c r="H286" s="82"/>
      <c r="I286" s="141">
        <f t="shared" si="220"/>
        <v>5355700</v>
      </c>
      <c r="J286" s="141"/>
      <c r="K286" s="76">
        <f t="shared" si="236"/>
        <v>5355700</v>
      </c>
      <c r="L286" s="76">
        <f t="shared" si="236"/>
        <v>0</v>
      </c>
      <c r="M286" s="76">
        <f t="shared" si="236"/>
        <v>0</v>
      </c>
      <c r="N286" s="76">
        <f t="shared" si="236"/>
        <v>0</v>
      </c>
      <c r="O286" s="142">
        <f t="shared" si="236"/>
        <v>0</v>
      </c>
      <c r="P286" s="141">
        <f t="shared" si="222"/>
        <v>0</v>
      </c>
      <c r="Q286" s="141"/>
      <c r="R286" s="76">
        <f t="shared" si="237"/>
        <v>0</v>
      </c>
      <c r="S286" s="76">
        <f t="shared" si="237"/>
        <v>0</v>
      </c>
      <c r="T286" s="76">
        <f t="shared" si="237"/>
        <v>0</v>
      </c>
      <c r="U286" s="76">
        <f t="shared" si="237"/>
        <v>0</v>
      </c>
      <c r="V286" s="142">
        <f t="shared" si="237"/>
        <v>0</v>
      </c>
    </row>
    <row r="287" spans="1:1024" ht="37.5">
      <c r="B287" s="121"/>
      <c r="C287" s="39" t="s">
        <v>103</v>
      </c>
      <c r="D287" s="39">
        <v>921</v>
      </c>
      <c r="E287" s="143" t="s">
        <v>24</v>
      </c>
      <c r="F287" s="143" t="s">
        <v>50</v>
      </c>
      <c r="G287" s="81" t="s">
        <v>282</v>
      </c>
      <c r="H287" s="82" t="s">
        <v>104</v>
      </c>
      <c r="I287" s="141">
        <f t="shared" si="220"/>
        <v>5355700</v>
      </c>
      <c r="J287" s="141"/>
      <c r="K287" s="76">
        <v>5355700</v>
      </c>
      <c r="L287" s="76"/>
      <c r="M287" s="76"/>
      <c r="N287" s="76"/>
      <c r="O287" s="142"/>
      <c r="P287" s="141"/>
      <c r="Q287" s="141"/>
      <c r="R287" s="76"/>
      <c r="S287" s="76"/>
      <c r="T287" s="76"/>
      <c r="U287" s="76"/>
      <c r="V287" s="142"/>
    </row>
    <row r="288" spans="1:1024" s="120" customFormat="1" ht="56.25">
      <c r="A288" s="116"/>
      <c r="B288" s="121" t="s">
        <v>68</v>
      </c>
      <c r="C288" s="30" t="s">
        <v>341</v>
      </c>
      <c r="D288" s="30">
        <v>925</v>
      </c>
      <c r="E288" s="147"/>
      <c r="F288" s="147"/>
      <c r="G288" s="87"/>
      <c r="H288" s="88"/>
      <c r="I288" s="136">
        <f t="shared" si="220"/>
        <v>3180306200</v>
      </c>
      <c r="J288" s="136">
        <f t="shared" ref="J288:O288" si="238">J296+J411+J289</f>
        <v>2836481600</v>
      </c>
      <c r="K288" s="74">
        <f t="shared" si="238"/>
        <v>186109200</v>
      </c>
      <c r="L288" s="74">
        <f t="shared" si="238"/>
        <v>0</v>
      </c>
      <c r="M288" s="74">
        <f t="shared" si="238"/>
        <v>2499800</v>
      </c>
      <c r="N288" s="74">
        <f t="shared" si="238"/>
        <v>155215600</v>
      </c>
      <c r="O288" s="137">
        <f t="shared" si="238"/>
        <v>0</v>
      </c>
      <c r="P288" s="136">
        <f t="shared" ref="P288:P351" si="239">SUM(Q288:V288)</f>
        <v>3169613000</v>
      </c>
      <c r="Q288" s="136">
        <f t="shared" ref="Q288:V288" si="240">Q296+Q411+Q289</f>
        <v>2735958300</v>
      </c>
      <c r="R288" s="74">
        <f t="shared" si="240"/>
        <v>313408000</v>
      </c>
      <c r="S288" s="74">
        <f t="shared" si="240"/>
        <v>0</v>
      </c>
      <c r="T288" s="74">
        <f t="shared" si="240"/>
        <v>2499800</v>
      </c>
      <c r="U288" s="74">
        <f t="shared" si="240"/>
        <v>117746900</v>
      </c>
      <c r="V288" s="137">
        <f t="shared" si="240"/>
        <v>0</v>
      </c>
      <c r="ALV288" s="42"/>
      <c r="ALW288" s="42"/>
      <c r="ALX288" s="42"/>
      <c r="ALY288" s="42"/>
      <c r="ALZ288" s="42"/>
      <c r="AMA288" s="42"/>
      <c r="AMB288" s="42"/>
      <c r="AMC288" s="42"/>
      <c r="AMD288" s="42"/>
      <c r="AME288" s="42"/>
      <c r="AMF288" s="42"/>
      <c r="AMG288" s="42"/>
      <c r="AMH288" s="42"/>
      <c r="AMI288" s="42"/>
      <c r="AMJ288" s="42"/>
    </row>
    <row r="289" spans="1:1024" s="120" customFormat="1">
      <c r="A289" s="116"/>
      <c r="B289" s="121"/>
      <c r="C289" s="39" t="s">
        <v>16</v>
      </c>
      <c r="D289" s="39">
        <v>925</v>
      </c>
      <c r="E289" s="143" t="s">
        <v>17</v>
      </c>
      <c r="F289" s="143" t="s">
        <v>82</v>
      </c>
      <c r="G289" s="81"/>
      <c r="H289" s="82"/>
      <c r="I289" s="141">
        <f t="shared" si="220"/>
        <v>2500000</v>
      </c>
      <c r="J289" s="141">
        <f t="shared" ref="J289:O292" si="241">J290</f>
        <v>2500000</v>
      </c>
      <c r="K289" s="76">
        <f t="shared" si="241"/>
        <v>0</v>
      </c>
      <c r="L289" s="76">
        <f t="shared" si="241"/>
        <v>0</v>
      </c>
      <c r="M289" s="76">
        <f t="shared" si="241"/>
        <v>0</v>
      </c>
      <c r="N289" s="76">
        <f t="shared" si="241"/>
        <v>0</v>
      </c>
      <c r="O289" s="142">
        <f t="shared" si="241"/>
        <v>0</v>
      </c>
      <c r="P289" s="141">
        <f t="shared" si="239"/>
        <v>2500000</v>
      </c>
      <c r="Q289" s="141">
        <f t="shared" ref="Q289:V292" si="242">Q290</f>
        <v>2500000</v>
      </c>
      <c r="R289" s="76">
        <f t="shared" si="242"/>
        <v>0</v>
      </c>
      <c r="S289" s="76">
        <f t="shared" si="242"/>
        <v>0</v>
      </c>
      <c r="T289" s="76">
        <f t="shared" si="242"/>
        <v>0</v>
      </c>
      <c r="U289" s="76">
        <f t="shared" si="242"/>
        <v>0</v>
      </c>
      <c r="V289" s="142">
        <f t="shared" si="242"/>
        <v>0</v>
      </c>
      <c r="ALV289"/>
      <c r="ALW289"/>
      <c r="ALX289"/>
      <c r="ALY289"/>
      <c r="ALZ289"/>
      <c r="AMA289"/>
      <c r="AMB289"/>
      <c r="AMC289"/>
      <c r="AMD289"/>
      <c r="AME289"/>
      <c r="AMF289"/>
      <c r="AMG289"/>
      <c r="AMH289"/>
      <c r="AMI289"/>
      <c r="AMJ289"/>
    </row>
    <row r="290" spans="1:1024" s="120" customFormat="1">
      <c r="A290" s="116"/>
      <c r="B290" s="121"/>
      <c r="C290" s="39" t="s">
        <v>32</v>
      </c>
      <c r="D290" s="39">
        <v>925</v>
      </c>
      <c r="E290" s="143" t="s">
        <v>17</v>
      </c>
      <c r="F290" s="143" t="s">
        <v>33</v>
      </c>
      <c r="G290" s="81"/>
      <c r="H290" s="82"/>
      <c r="I290" s="141">
        <f t="shared" si="220"/>
        <v>2500000</v>
      </c>
      <c r="J290" s="141">
        <f t="shared" si="241"/>
        <v>2500000</v>
      </c>
      <c r="K290" s="76">
        <f t="shared" si="241"/>
        <v>0</v>
      </c>
      <c r="L290" s="76">
        <f t="shared" si="241"/>
        <v>0</v>
      </c>
      <c r="M290" s="76">
        <f t="shared" si="241"/>
        <v>0</v>
      </c>
      <c r="N290" s="76">
        <f t="shared" si="241"/>
        <v>0</v>
      </c>
      <c r="O290" s="142">
        <f t="shared" si="241"/>
        <v>0</v>
      </c>
      <c r="P290" s="141">
        <f t="shared" si="239"/>
        <v>2500000</v>
      </c>
      <c r="Q290" s="141">
        <f t="shared" si="242"/>
        <v>2500000</v>
      </c>
      <c r="R290" s="76">
        <f t="shared" si="242"/>
        <v>0</v>
      </c>
      <c r="S290" s="76">
        <f t="shared" si="242"/>
        <v>0</v>
      </c>
      <c r="T290" s="76">
        <f t="shared" si="242"/>
        <v>0</v>
      </c>
      <c r="U290" s="76">
        <f t="shared" si="242"/>
        <v>0</v>
      </c>
      <c r="V290" s="142">
        <f t="shared" si="242"/>
        <v>0</v>
      </c>
      <c r="ALV290"/>
      <c r="ALW290"/>
      <c r="ALX290"/>
      <c r="ALY290"/>
      <c r="ALZ290"/>
      <c r="AMA290"/>
      <c r="AMB290"/>
      <c r="AMC290"/>
      <c r="AMD290"/>
      <c r="AME290"/>
      <c r="AMF290"/>
      <c r="AMG290"/>
      <c r="AMH290"/>
      <c r="AMI290"/>
      <c r="AMJ290"/>
    </row>
    <row r="291" spans="1:1024" s="120" customFormat="1" ht="37.5">
      <c r="A291" s="116"/>
      <c r="B291" s="121"/>
      <c r="C291" s="39" t="s">
        <v>97</v>
      </c>
      <c r="D291" s="39">
        <v>925</v>
      </c>
      <c r="E291" s="143" t="s">
        <v>17</v>
      </c>
      <c r="F291" s="143" t="s">
        <v>33</v>
      </c>
      <c r="G291" s="81">
        <v>5000000000</v>
      </c>
      <c r="H291" s="82"/>
      <c r="I291" s="141">
        <f t="shared" si="220"/>
        <v>2500000</v>
      </c>
      <c r="J291" s="141">
        <f t="shared" si="241"/>
        <v>2500000</v>
      </c>
      <c r="K291" s="76">
        <f t="shared" si="241"/>
        <v>0</v>
      </c>
      <c r="L291" s="76">
        <f t="shared" si="241"/>
        <v>0</v>
      </c>
      <c r="M291" s="76">
        <f t="shared" si="241"/>
        <v>0</v>
      </c>
      <c r="N291" s="76">
        <f t="shared" si="241"/>
        <v>0</v>
      </c>
      <c r="O291" s="142">
        <f t="shared" si="241"/>
        <v>0</v>
      </c>
      <c r="P291" s="141">
        <f t="shared" si="239"/>
        <v>2500000</v>
      </c>
      <c r="Q291" s="141">
        <f t="shared" si="242"/>
        <v>2500000</v>
      </c>
      <c r="R291" s="76">
        <f t="shared" si="242"/>
        <v>0</v>
      </c>
      <c r="S291" s="76">
        <f t="shared" si="242"/>
        <v>0</v>
      </c>
      <c r="T291" s="76">
        <f t="shared" si="242"/>
        <v>0</v>
      </c>
      <c r="U291" s="76">
        <f t="shared" si="242"/>
        <v>0</v>
      </c>
      <c r="V291" s="142">
        <f t="shared" si="242"/>
        <v>0</v>
      </c>
      <c r="ALV291"/>
      <c r="ALW291"/>
      <c r="ALX291"/>
      <c r="ALY291"/>
      <c r="ALZ291"/>
      <c r="AMA291"/>
      <c r="AMB291"/>
      <c r="AMC291"/>
      <c r="AMD291"/>
      <c r="AME291"/>
      <c r="AMF291"/>
      <c r="AMG291"/>
      <c r="AMH291"/>
      <c r="AMI291"/>
      <c r="AMJ291"/>
    </row>
    <row r="292" spans="1:1024" s="120" customFormat="1" ht="37.5">
      <c r="A292" s="116"/>
      <c r="B292" s="121"/>
      <c r="C292" s="39" t="s">
        <v>116</v>
      </c>
      <c r="D292" s="39">
        <v>925</v>
      </c>
      <c r="E292" s="143" t="s">
        <v>17</v>
      </c>
      <c r="F292" s="143" t="s">
        <v>33</v>
      </c>
      <c r="G292" s="81">
        <v>5030000000</v>
      </c>
      <c r="H292" s="82"/>
      <c r="I292" s="141">
        <f t="shared" si="220"/>
        <v>2500000</v>
      </c>
      <c r="J292" s="141">
        <f t="shared" si="241"/>
        <v>2500000</v>
      </c>
      <c r="K292" s="76">
        <f t="shared" si="241"/>
        <v>0</v>
      </c>
      <c r="L292" s="76">
        <f t="shared" si="241"/>
        <v>0</v>
      </c>
      <c r="M292" s="76">
        <f t="shared" si="241"/>
        <v>0</v>
      </c>
      <c r="N292" s="76">
        <f t="shared" si="241"/>
        <v>0</v>
      </c>
      <c r="O292" s="142">
        <f t="shared" si="241"/>
        <v>0</v>
      </c>
      <c r="P292" s="141">
        <f t="shared" si="239"/>
        <v>2500000</v>
      </c>
      <c r="Q292" s="141">
        <f t="shared" si="242"/>
        <v>2500000</v>
      </c>
      <c r="R292" s="76">
        <f t="shared" si="242"/>
        <v>0</v>
      </c>
      <c r="S292" s="76">
        <f t="shared" si="242"/>
        <v>0</v>
      </c>
      <c r="T292" s="76">
        <f t="shared" si="242"/>
        <v>0</v>
      </c>
      <c r="U292" s="76">
        <f t="shared" si="242"/>
        <v>0</v>
      </c>
      <c r="V292" s="142">
        <f t="shared" si="242"/>
        <v>0</v>
      </c>
      <c r="ALV292"/>
      <c r="ALW292"/>
      <c r="ALX292"/>
      <c r="ALY292"/>
      <c r="ALZ292"/>
      <c r="AMA292"/>
      <c r="AMB292"/>
      <c r="AMC292"/>
      <c r="AMD292"/>
      <c r="AME292"/>
      <c r="AMF292"/>
      <c r="AMG292"/>
      <c r="AMH292"/>
      <c r="AMI292"/>
      <c r="AMJ292"/>
    </row>
    <row r="293" spans="1:1024" s="120" customFormat="1" ht="37.5">
      <c r="A293" s="116"/>
      <c r="B293" s="121"/>
      <c r="C293" s="39" t="s">
        <v>117</v>
      </c>
      <c r="D293" s="39">
        <v>925</v>
      </c>
      <c r="E293" s="143" t="s">
        <v>17</v>
      </c>
      <c r="F293" s="143" t="s">
        <v>33</v>
      </c>
      <c r="G293" s="81">
        <v>5030010030</v>
      </c>
      <c r="H293" s="82"/>
      <c r="I293" s="141">
        <f t="shared" si="220"/>
        <v>2500000</v>
      </c>
      <c r="J293" s="141">
        <f t="shared" ref="J293:O293" si="243">J294+J295</f>
        <v>2500000</v>
      </c>
      <c r="K293" s="76">
        <f t="shared" si="243"/>
        <v>0</v>
      </c>
      <c r="L293" s="76">
        <f t="shared" si="243"/>
        <v>0</v>
      </c>
      <c r="M293" s="76">
        <f t="shared" si="243"/>
        <v>0</v>
      </c>
      <c r="N293" s="76">
        <f t="shared" si="243"/>
        <v>0</v>
      </c>
      <c r="O293" s="142">
        <f t="shared" si="243"/>
        <v>0</v>
      </c>
      <c r="P293" s="141">
        <f t="shared" si="239"/>
        <v>2500000</v>
      </c>
      <c r="Q293" s="141">
        <f t="shared" ref="Q293:V293" si="244">Q294+Q295</f>
        <v>2500000</v>
      </c>
      <c r="R293" s="76">
        <f t="shared" si="244"/>
        <v>0</v>
      </c>
      <c r="S293" s="76">
        <f t="shared" si="244"/>
        <v>0</v>
      </c>
      <c r="T293" s="76">
        <f t="shared" si="244"/>
        <v>0</v>
      </c>
      <c r="U293" s="76">
        <f t="shared" si="244"/>
        <v>0</v>
      </c>
      <c r="V293" s="142">
        <f t="shared" si="244"/>
        <v>0</v>
      </c>
      <c r="ALV293"/>
      <c r="ALW293"/>
      <c r="ALX293"/>
      <c r="ALY293"/>
      <c r="ALZ293"/>
      <c r="AMA293"/>
      <c r="AMB293"/>
      <c r="AMC293"/>
      <c r="AMD293"/>
      <c r="AME293"/>
      <c r="AMF293"/>
      <c r="AMG293"/>
      <c r="AMH293"/>
      <c r="AMI293"/>
      <c r="AMJ293"/>
    </row>
    <row r="294" spans="1:1024" s="120" customFormat="1" ht="37.5">
      <c r="A294" s="116"/>
      <c r="B294" s="121"/>
      <c r="C294" s="39" t="s">
        <v>103</v>
      </c>
      <c r="D294" s="39">
        <v>925</v>
      </c>
      <c r="E294" s="143" t="s">
        <v>17</v>
      </c>
      <c r="F294" s="143" t="s">
        <v>33</v>
      </c>
      <c r="G294" s="81">
        <v>5030010030</v>
      </c>
      <c r="H294" s="82" t="s">
        <v>104</v>
      </c>
      <c r="I294" s="141">
        <f t="shared" si="220"/>
        <v>2485000</v>
      </c>
      <c r="J294" s="141">
        <v>2485000</v>
      </c>
      <c r="K294" s="76"/>
      <c r="L294" s="76"/>
      <c r="M294" s="76"/>
      <c r="N294" s="76"/>
      <c r="O294" s="142"/>
      <c r="P294" s="141">
        <f t="shared" si="239"/>
        <v>2485000</v>
      </c>
      <c r="Q294" s="141">
        <v>2485000</v>
      </c>
      <c r="R294" s="76"/>
      <c r="S294" s="76"/>
      <c r="T294" s="76"/>
      <c r="U294" s="76"/>
      <c r="V294" s="142"/>
      <c r="ALV294"/>
      <c r="ALW294"/>
      <c r="ALX294"/>
      <c r="ALY294"/>
      <c r="ALZ294"/>
      <c r="AMA294"/>
      <c r="AMB294"/>
      <c r="AMC294"/>
      <c r="AMD294"/>
      <c r="AME294"/>
      <c r="AMF294"/>
      <c r="AMG294"/>
      <c r="AMH294"/>
      <c r="AMI294"/>
      <c r="AMJ294"/>
    </row>
    <row r="295" spans="1:1024" s="120" customFormat="1">
      <c r="A295" s="116"/>
      <c r="B295" s="121"/>
      <c r="C295" s="39" t="s">
        <v>106</v>
      </c>
      <c r="D295" s="39">
        <v>925</v>
      </c>
      <c r="E295" s="143" t="s">
        <v>17</v>
      </c>
      <c r="F295" s="143" t="s">
        <v>33</v>
      </c>
      <c r="G295" s="81">
        <v>5030010030</v>
      </c>
      <c r="H295" s="82" t="s">
        <v>107</v>
      </c>
      <c r="I295" s="141">
        <f t="shared" si="220"/>
        <v>15000</v>
      </c>
      <c r="J295" s="141">
        <v>15000</v>
      </c>
      <c r="K295" s="76"/>
      <c r="L295" s="76"/>
      <c r="M295" s="76"/>
      <c r="N295" s="76"/>
      <c r="O295" s="142"/>
      <c r="P295" s="141">
        <f t="shared" si="239"/>
        <v>15000</v>
      </c>
      <c r="Q295" s="141">
        <v>15000</v>
      </c>
      <c r="R295" s="76"/>
      <c r="S295" s="76"/>
      <c r="T295" s="76"/>
      <c r="U295" s="76"/>
      <c r="V295" s="142"/>
      <c r="ALV295"/>
      <c r="ALW295"/>
      <c r="ALX295"/>
      <c r="ALY295"/>
      <c r="ALZ295"/>
      <c r="AMA295"/>
      <c r="AMB295"/>
      <c r="AMC295"/>
      <c r="AMD295"/>
      <c r="AME295"/>
      <c r="AMF295"/>
      <c r="AMG295"/>
      <c r="AMH295"/>
      <c r="AMI295"/>
      <c r="AMJ295"/>
    </row>
    <row r="296" spans="1:1024">
      <c r="B296" s="121"/>
      <c r="C296" s="39" t="s">
        <v>55</v>
      </c>
      <c r="D296" s="39">
        <v>925</v>
      </c>
      <c r="E296" s="143" t="s">
        <v>56</v>
      </c>
      <c r="F296" s="143" t="s">
        <v>82</v>
      </c>
      <c r="G296" s="81"/>
      <c r="H296" s="86"/>
      <c r="I296" s="141">
        <f t="shared" si="220"/>
        <v>3163827100</v>
      </c>
      <c r="J296" s="141">
        <f t="shared" ref="J296:O296" si="245">J297+J314+J355+J373</f>
        <v>2820002500</v>
      </c>
      <c r="K296" s="76">
        <f t="shared" si="245"/>
        <v>186109200</v>
      </c>
      <c r="L296" s="76">
        <f t="shared" si="245"/>
        <v>0</v>
      </c>
      <c r="M296" s="76">
        <f t="shared" si="245"/>
        <v>2499800</v>
      </c>
      <c r="N296" s="76">
        <f t="shared" si="245"/>
        <v>155215600</v>
      </c>
      <c r="O296" s="142">
        <f t="shared" si="245"/>
        <v>0</v>
      </c>
      <c r="P296" s="141">
        <f t="shared" si="239"/>
        <v>3153133900</v>
      </c>
      <c r="Q296" s="141">
        <f t="shared" ref="Q296:V296" si="246">Q297+Q314+Q355+Q373</f>
        <v>2719479200</v>
      </c>
      <c r="R296" s="76">
        <f t="shared" si="246"/>
        <v>313408000</v>
      </c>
      <c r="S296" s="76">
        <f t="shared" si="246"/>
        <v>0</v>
      </c>
      <c r="T296" s="76">
        <f t="shared" si="246"/>
        <v>2499800</v>
      </c>
      <c r="U296" s="76">
        <f t="shared" si="246"/>
        <v>117746900</v>
      </c>
      <c r="V296" s="142">
        <f t="shared" si="246"/>
        <v>0</v>
      </c>
    </row>
    <row r="297" spans="1:1024">
      <c r="B297" s="121"/>
      <c r="C297" s="39" t="s">
        <v>57</v>
      </c>
      <c r="D297" s="39">
        <v>925</v>
      </c>
      <c r="E297" s="143" t="s">
        <v>56</v>
      </c>
      <c r="F297" s="143" t="s">
        <v>17</v>
      </c>
      <c r="G297" s="81"/>
      <c r="H297" s="86"/>
      <c r="I297" s="141">
        <f t="shared" si="220"/>
        <v>991538300</v>
      </c>
      <c r="J297" s="141">
        <f t="shared" ref="J297:O297" si="247">J298+J311</f>
        <v>946043300</v>
      </c>
      <c r="K297" s="76">
        <f t="shared" si="247"/>
        <v>27464700</v>
      </c>
      <c r="L297" s="76">
        <f t="shared" si="247"/>
        <v>0</v>
      </c>
      <c r="M297" s="76">
        <f t="shared" si="247"/>
        <v>0</v>
      </c>
      <c r="N297" s="76">
        <f t="shared" si="247"/>
        <v>18030300</v>
      </c>
      <c r="O297" s="142">
        <f t="shared" si="247"/>
        <v>0</v>
      </c>
      <c r="P297" s="141">
        <f t="shared" si="239"/>
        <v>1018435000</v>
      </c>
      <c r="Q297" s="141">
        <f t="shared" ref="Q297:V297" si="248">Q298+Q311</f>
        <v>966778100</v>
      </c>
      <c r="R297" s="76">
        <f t="shared" si="248"/>
        <v>33626600</v>
      </c>
      <c r="S297" s="76">
        <f t="shared" si="248"/>
        <v>0</v>
      </c>
      <c r="T297" s="76">
        <f t="shared" si="248"/>
        <v>0</v>
      </c>
      <c r="U297" s="76">
        <f t="shared" si="248"/>
        <v>18030300</v>
      </c>
      <c r="V297" s="142">
        <f t="shared" si="248"/>
        <v>0</v>
      </c>
    </row>
    <row r="298" spans="1:1024">
      <c r="B298" s="121"/>
      <c r="C298" s="39" t="s">
        <v>161</v>
      </c>
      <c r="D298" s="39">
        <v>925</v>
      </c>
      <c r="E298" s="143" t="s">
        <v>56</v>
      </c>
      <c r="F298" s="143" t="s">
        <v>17</v>
      </c>
      <c r="G298" s="81">
        <v>5800000000</v>
      </c>
      <c r="H298" s="86"/>
      <c r="I298" s="141">
        <f t="shared" si="220"/>
        <v>991038300</v>
      </c>
      <c r="J298" s="141">
        <f t="shared" ref="J298:O298" si="249">J299</f>
        <v>945543300</v>
      </c>
      <c r="K298" s="141">
        <f t="shared" si="249"/>
        <v>27464700</v>
      </c>
      <c r="L298" s="76">
        <f t="shared" si="249"/>
        <v>0</v>
      </c>
      <c r="M298" s="76">
        <f t="shared" si="249"/>
        <v>0</v>
      </c>
      <c r="N298" s="76">
        <f t="shared" si="249"/>
        <v>18030300</v>
      </c>
      <c r="O298" s="142">
        <f t="shared" si="249"/>
        <v>0</v>
      </c>
      <c r="P298" s="141">
        <f t="shared" si="239"/>
        <v>1017935000</v>
      </c>
      <c r="Q298" s="141">
        <f t="shared" ref="Q298:V298" si="250">Q299</f>
        <v>966278100</v>
      </c>
      <c r="R298" s="76">
        <f t="shared" si="250"/>
        <v>33626600</v>
      </c>
      <c r="S298" s="76">
        <f t="shared" si="250"/>
        <v>0</v>
      </c>
      <c r="T298" s="76">
        <f t="shared" si="250"/>
        <v>0</v>
      </c>
      <c r="U298" s="76">
        <f t="shared" si="250"/>
        <v>18030300</v>
      </c>
      <c r="V298" s="142">
        <f t="shared" si="250"/>
        <v>0</v>
      </c>
    </row>
    <row r="299" spans="1:1024">
      <c r="B299" s="121"/>
      <c r="C299" s="39" t="s">
        <v>162</v>
      </c>
      <c r="D299" s="39">
        <v>925</v>
      </c>
      <c r="E299" s="143" t="s">
        <v>56</v>
      </c>
      <c r="F299" s="143" t="s">
        <v>17</v>
      </c>
      <c r="G299" s="81">
        <v>5810000000</v>
      </c>
      <c r="H299" s="86"/>
      <c r="I299" s="141">
        <f t="shared" si="220"/>
        <v>991038300</v>
      </c>
      <c r="J299" s="141">
        <f t="shared" ref="J299:O299" si="251">J304+J306+J300+J302+J308</f>
        <v>945543300</v>
      </c>
      <c r="K299" s="76">
        <f t="shared" si="251"/>
        <v>27464700</v>
      </c>
      <c r="L299" s="76">
        <f t="shared" si="251"/>
        <v>0</v>
      </c>
      <c r="M299" s="76">
        <f t="shared" si="251"/>
        <v>0</v>
      </c>
      <c r="N299" s="76">
        <f t="shared" si="251"/>
        <v>18030300</v>
      </c>
      <c r="O299" s="142">
        <f t="shared" si="251"/>
        <v>0</v>
      </c>
      <c r="P299" s="141">
        <f t="shared" si="239"/>
        <v>1017935000</v>
      </c>
      <c r="Q299" s="141">
        <f t="shared" ref="Q299:V299" si="252">Q304+Q306+Q300+Q302+Q308</f>
        <v>966278100</v>
      </c>
      <c r="R299" s="76">
        <f t="shared" si="252"/>
        <v>33626600</v>
      </c>
      <c r="S299" s="76">
        <f t="shared" si="252"/>
        <v>0</v>
      </c>
      <c r="T299" s="76">
        <f t="shared" si="252"/>
        <v>0</v>
      </c>
      <c r="U299" s="76">
        <f t="shared" si="252"/>
        <v>18030300</v>
      </c>
      <c r="V299" s="142">
        <f t="shared" si="252"/>
        <v>0</v>
      </c>
    </row>
    <row r="300" spans="1:1024" ht="37.5">
      <c r="B300" s="121"/>
      <c r="C300" s="39" t="s">
        <v>130</v>
      </c>
      <c r="D300" s="39">
        <v>925</v>
      </c>
      <c r="E300" s="143" t="s">
        <v>56</v>
      </c>
      <c r="F300" s="143" t="s">
        <v>17</v>
      </c>
      <c r="G300" s="81">
        <v>5810000590</v>
      </c>
      <c r="H300" s="86"/>
      <c r="I300" s="141">
        <f t="shared" si="220"/>
        <v>264699200</v>
      </c>
      <c r="J300" s="141">
        <f t="shared" ref="J300:O300" si="253">J301</f>
        <v>264699200</v>
      </c>
      <c r="K300" s="76">
        <f t="shared" si="253"/>
        <v>0</v>
      </c>
      <c r="L300" s="76">
        <f t="shared" si="253"/>
        <v>0</v>
      </c>
      <c r="M300" s="76">
        <f t="shared" si="253"/>
        <v>0</v>
      </c>
      <c r="N300" s="76">
        <f t="shared" si="253"/>
        <v>0</v>
      </c>
      <c r="O300" s="142">
        <f t="shared" si="253"/>
        <v>0</v>
      </c>
      <c r="P300" s="141">
        <f t="shared" si="239"/>
        <v>248836300</v>
      </c>
      <c r="Q300" s="141">
        <f t="shared" ref="Q300:V300" si="254">Q301</f>
        <v>248836300</v>
      </c>
      <c r="R300" s="76">
        <f t="shared" si="254"/>
        <v>0</v>
      </c>
      <c r="S300" s="76">
        <f t="shared" si="254"/>
        <v>0</v>
      </c>
      <c r="T300" s="76">
        <f t="shared" si="254"/>
        <v>0</v>
      </c>
      <c r="U300" s="76">
        <f t="shared" si="254"/>
        <v>0</v>
      </c>
      <c r="V300" s="142">
        <f t="shared" si="254"/>
        <v>0</v>
      </c>
    </row>
    <row r="301" spans="1:1024" ht="37.5">
      <c r="B301" s="121"/>
      <c r="C301" s="39" t="s">
        <v>165</v>
      </c>
      <c r="D301" s="39">
        <v>925</v>
      </c>
      <c r="E301" s="143" t="s">
        <v>56</v>
      </c>
      <c r="F301" s="143" t="s">
        <v>17</v>
      </c>
      <c r="G301" s="81">
        <v>5810000590</v>
      </c>
      <c r="H301" s="86">
        <v>600</v>
      </c>
      <c r="I301" s="141">
        <f t="shared" si="220"/>
        <v>264699200</v>
      </c>
      <c r="J301" s="141">
        <v>264699200</v>
      </c>
      <c r="K301" s="76"/>
      <c r="L301" s="76"/>
      <c r="M301" s="76"/>
      <c r="N301" s="76"/>
      <c r="O301" s="142"/>
      <c r="P301" s="141">
        <f t="shared" si="239"/>
        <v>248836300</v>
      </c>
      <c r="Q301" s="141">
        <v>248836300</v>
      </c>
      <c r="R301" s="76"/>
      <c r="S301" s="76"/>
      <c r="T301" s="76"/>
      <c r="U301" s="76"/>
      <c r="V301" s="142"/>
    </row>
    <row r="302" spans="1:1024" hidden="1">
      <c r="B302" s="121"/>
      <c r="C302" s="39" t="s">
        <v>164</v>
      </c>
      <c r="D302" s="39">
        <v>925</v>
      </c>
      <c r="E302" s="143" t="s">
        <v>56</v>
      </c>
      <c r="F302" s="143" t="s">
        <v>17</v>
      </c>
      <c r="G302" s="81">
        <v>5810009020</v>
      </c>
      <c r="H302" s="86"/>
      <c r="I302" s="141">
        <f t="shared" si="220"/>
        <v>0</v>
      </c>
      <c r="J302" s="141">
        <f t="shared" ref="J302:O302" si="255">J303</f>
        <v>0</v>
      </c>
      <c r="K302" s="76">
        <f t="shared" si="255"/>
        <v>0</v>
      </c>
      <c r="L302" s="76">
        <f t="shared" si="255"/>
        <v>0</v>
      </c>
      <c r="M302" s="76">
        <f t="shared" si="255"/>
        <v>0</v>
      </c>
      <c r="N302" s="76">
        <f t="shared" si="255"/>
        <v>0</v>
      </c>
      <c r="O302" s="142">
        <f t="shared" si="255"/>
        <v>0</v>
      </c>
      <c r="P302" s="141">
        <f t="shared" si="239"/>
        <v>0</v>
      </c>
      <c r="Q302" s="141">
        <f t="shared" ref="Q302:V302" si="256">Q303</f>
        <v>0</v>
      </c>
      <c r="R302" s="76">
        <f t="shared" si="256"/>
        <v>0</v>
      </c>
      <c r="S302" s="76">
        <f t="shared" si="256"/>
        <v>0</v>
      </c>
      <c r="T302" s="76">
        <f t="shared" si="256"/>
        <v>0</v>
      </c>
      <c r="U302" s="76">
        <f t="shared" si="256"/>
        <v>0</v>
      </c>
      <c r="V302" s="142">
        <f t="shared" si="256"/>
        <v>0</v>
      </c>
    </row>
    <row r="303" spans="1:1024" ht="37.5" hidden="1">
      <c r="B303" s="121"/>
      <c r="C303" s="39" t="s">
        <v>165</v>
      </c>
      <c r="D303" s="39">
        <v>925</v>
      </c>
      <c r="E303" s="143" t="s">
        <v>56</v>
      </c>
      <c r="F303" s="143" t="s">
        <v>17</v>
      </c>
      <c r="G303" s="81">
        <v>5810009020</v>
      </c>
      <c r="H303" s="86">
        <v>600</v>
      </c>
      <c r="I303" s="141">
        <f t="shared" si="220"/>
        <v>0</v>
      </c>
      <c r="J303" s="141"/>
      <c r="K303" s="76"/>
      <c r="L303" s="76"/>
      <c r="M303" s="76"/>
      <c r="N303" s="76"/>
      <c r="O303" s="142"/>
      <c r="P303" s="141">
        <f t="shared" si="239"/>
        <v>0</v>
      </c>
      <c r="Q303" s="141"/>
      <c r="R303" s="76"/>
      <c r="S303" s="76"/>
      <c r="T303" s="76"/>
      <c r="U303" s="76"/>
      <c r="V303" s="142"/>
    </row>
    <row r="304" spans="1:1024" ht="124.7" customHeight="1">
      <c r="B304" s="121"/>
      <c r="C304" s="39" t="s">
        <v>166</v>
      </c>
      <c r="D304" s="39">
        <v>925</v>
      </c>
      <c r="E304" s="143" t="s">
        <v>56</v>
      </c>
      <c r="F304" s="143" t="s">
        <v>17</v>
      </c>
      <c r="G304" s="81">
        <v>5810060820</v>
      </c>
      <c r="H304" s="86"/>
      <c r="I304" s="141">
        <f t="shared" si="220"/>
        <v>583500</v>
      </c>
      <c r="J304" s="141">
        <f t="shared" ref="J304:O304" si="257">J305</f>
        <v>583500</v>
      </c>
      <c r="K304" s="76">
        <f t="shared" si="257"/>
        <v>0</v>
      </c>
      <c r="L304" s="76">
        <f t="shared" si="257"/>
        <v>0</v>
      </c>
      <c r="M304" s="76">
        <f t="shared" si="257"/>
        <v>0</v>
      </c>
      <c r="N304" s="76">
        <f t="shared" si="257"/>
        <v>0</v>
      </c>
      <c r="O304" s="142">
        <f t="shared" si="257"/>
        <v>0</v>
      </c>
      <c r="P304" s="141">
        <f t="shared" si="239"/>
        <v>605300</v>
      </c>
      <c r="Q304" s="141">
        <f t="shared" ref="Q304:V304" si="258">Q305</f>
        <v>605300</v>
      </c>
      <c r="R304" s="76">
        <f t="shared" si="258"/>
        <v>0</v>
      </c>
      <c r="S304" s="76">
        <f t="shared" si="258"/>
        <v>0</v>
      </c>
      <c r="T304" s="76">
        <f t="shared" si="258"/>
        <v>0</v>
      </c>
      <c r="U304" s="76">
        <f t="shared" si="258"/>
        <v>0</v>
      </c>
      <c r="V304" s="142">
        <f t="shared" si="258"/>
        <v>0</v>
      </c>
    </row>
    <row r="305" spans="2:22" ht="37.5">
      <c r="B305" s="121"/>
      <c r="C305" s="39" t="s">
        <v>165</v>
      </c>
      <c r="D305" s="39">
        <v>925</v>
      </c>
      <c r="E305" s="143" t="s">
        <v>56</v>
      </c>
      <c r="F305" s="143" t="s">
        <v>17</v>
      </c>
      <c r="G305" s="81">
        <v>5810060820</v>
      </c>
      <c r="H305" s="86">
        <v>600</v>
      </c>
      <c r="I305" s="141">
        <f t="shared" si="220"/>
        <v>583500</v>
      </c>
      <c r="J305" s="141">
        <v>583500</v>
      </c>
      <c r="K305" s="76"/>
      <c r="L305" s="76"/>
      <c r="M305" s="76"/>
      <c r="N305" s="76"/>
      <c r="O305" s="142"/>
      <c r="P305" s="141">
        <f t="shared" si="239"/>
        <v>605300</v>
      </c>
      <c r="Q305" s="141">
        <v>605300</v>
      </c>
      <c r="R305" s="76"/>
      <c r="S305" s="76"/>
      <c r="T305" s="76"/>
      <c r="U305" s="76"/>
      <c r="V305" s="142"/>
    </row>
    <row r="306" spans="2:22" ht="93.75">
      <c r="B306" s="121"/>
      <c r="C306" s="39" t="s">
        <v>167</v>
      </c>
      <c r="D306" s="39">
        <v>925</v>
      </c>
      <c r="E306" s="143" t="s">
        <v>56</v>
      </c>
      <c r="F306" s="143" t="s">
        <v>17</v>
      </c>
      <c r="G306" s="81">
        <v>5810060860</v>
      </c>
      <c r="H306" s="86"/>
      <c r="I306" s="141">
        <f t="shared" si="220"/>
        <v>713105900</v>
      </c>
      <c r="J306" s="141">
        <f t="shared" ref="J306:O306" si="259">J307</f>
        <v>667610900</v>
      </c>
      <c r="K306" s="76">
        <f t="shared" si="259"/>
        <v>27464700</v>
      </c>
      <c r="L306" s="76">
        <f t="shared" si="259"/>
        <v>0</v>
      </c>
      <c r="M306" s="76">
        <f t="shared" si="259"/>
        <v>0</v>
      </c>
      <c r="N306" s="76">
        <f t="shared" si="259"/>
        <v>18030300</v>
      </c>
      <c r="O306" s="142">
        <f t="shared" si="259"/>
        <v>0</v>
      </c>
      <c r="P306" s="141">
        <f t="shared" si="239"/>
        <v>755843700</v>
      </c>
      <c r="Q306" s="141">
        <f t="shared" ref="Q306:V306" si="260">Q307</f>
        <v>704186800</v>
      </c>
      <c r="R306" s="76">
        <f t="shared" si="260"/>
        <v>33626600</v>
      </c>
      <c r="S306" s="76">
        <f t="shared" si="260"/>
        <v>0</v>
      </c>
      <c r="T306" s="76">
        <f t="shared" si="260"/>
        <v>0</v>
      </c>
      <c r="U306" s="76">
        <f t="shared" si="260"/>
        <v>18030300</v>
      </c>
      <c r="V306" s="142">
        <f t="shared" si="260"/>
        <v>0</v>
      </c>
    </row>
    <row r="307" spans="2:22" ht="37.5">
      <c r="B307" s="121"/>
      <c r="C307" s="39" t="s">
        <v>165</v>
      </c>
      <c r="D307" s="39">
        <v>925</v>
      </c>
      <c r="E307" s="143" t="s">
        <v>56</v>
      </c>
      <c r="F307" s="143" t="s">
        <v>17</v>
      </c>
      <c r="G307" s="81">
        <v>5810060860</v>
      </c>
      <c r="H307" s="86">
        <v>600</v>
      </c>
      <c r="I307" s="141">
        <f t="shared" si="220"/>
        <v>713105900</v>
      </c>
      <c r="J307" s="141">
        <v>667610900</v>
      </c>
      <c r="K307" s="76">
        <v>27464700</v>
      </c>
      <c r="L307" s="76"/>
      <c r="M307" s="76"/>
      <c r="N307" s="76">
        <v>18030300</v>
      </c>
      <c r="O307" s="142"/>
      <c r="P307" s="141">
        <f t="shared" si="239"/>
        <v>755843700</v>
      </c>
      <c r="Q307" s="141">
        <v>704186800</v>
      </c>
      <c r="R307" s="76">
        <v>33626600</v>
      </c>
      <c r="S307" s="76"/>
      <c r="T307" s="76"/>
      <c r="U307" s="76">
        <v>18030300</v>
      </c>
      <c r="V307" s="142"/>
    </row>
    <row r="308" spans="2:22" ht="37.5">
      <c r="B308" s="121"/>
      <c r="C308" s="39" t="s">
        <v>173</v>
      </c>
      <c r="D308" s="39">
        <v>925</v>
      </c>
      <c r="E308" s="143" t="s">
        <v>56</v>
      </c>
      <c r="F308" s="143" t="s">
        <v>17</v>
      </c>
      <c r="G308" s="81">
        <v>5810100000</v>
      </c>
      <c r="H308" s="86"/>
      <c r="I308" s="141">
        <f t="shared" si="220"/>
        <v>12649700</v>
      </c>
      <c r="J308" s="141">
        <f t="shared" ref="J308:O309" si="261">J309</f>
        <v>12649700</v>
      </c>
      <c r="K308" s="76">
        <f t="shared" si="261"/>
        <v>0</v>
      </c>
      <c r="L308" s="76">
        <f t="shared" si="261"/>
        <v>0</v>
      </c>
      <c r="M308" s="76">
        <f t="shared" si="261"/>
        <v>0</v>
      </c>
      <c r="N308" s="76">
        <f t="shared" si="261"/>
        <v>0</v>
      </c>
      <c r="O308" s="142">
        <f t="shared" si="261"/>
        <v>0</v>
      </c>
      <c r="P308" s="141">
        <f t="shared" si="239"/>
        <v>12649700</v>
      </c>
      <c r="Q308" s="141">
        <f t="shared" ref="Q308:V309" si="262">Q309</f>
        <v>12649700</v>
      </c>
      <c r="R308" s="76">
        <f t="shared" si="262"/>
        <v>0</v>
      </c>
      <c r="S308" s="76">
        <f t="shared" si="262"/>
        <v>0</v>
      </c>
      <c r="T308" s="76">
        <f t="shared" si="262"/>
        <v>0</v>
      </c>
      <c r="U308" s="76">
        <f t="shared" si="262"/>
        <v>0</v>
      </c>
      <c r="V308" s="142">
        <f t="shared" si="262"/>
        <v>0</v>
      </c>
    </row>
    <row r="309" spans="2:22" ht="37.5">
      <c r="B309" s="121"/>
      <c r="C309" s="39" t="s">
        <v>173</v>
      </c>
      <c r="D309" s="39">
        <v>925</v>
      </c>
      <c r="E309" s="143" t="s">
        <v>56</v>
      </c>
      <c r="F309" s="143" t="s">
        <v>17</v>
      </c>
      <c r="G309" s="81">
        <v>5810100590</v>
      </c>
      <c r="H309" s="86"/>
      <c r="I309" s="141">
        <f t="shared" si="220"/>
        <v>12649700</v>
      </c>
      <c r="J309" s="141">
        <f t="shared" si="261"/>
        <v>12649700</v>
      </c>
      <c r="K309" s="76">
        <f t="shared" si="261"/>
        <v>0</v>
      </c>
      <c r="L309" s="76">
        <f t="shared" si="261"/>
        <v>0</v>
      </c>
      <c r="M309" s="76">
        <f t="shared" si="261"/>
        <v>0</v>
      </c>
      <c r="N309" s="76">
        <f t="shared" si="261"/>
        <v>0</v>
      </c>
      <c r="O309" s="142">
        <f t="shared" si="261"/>
        <v>0</v>
      </c>
      <c r="P309" s="141">
        <f t="shared" si="239"/>
        <v>12649700</v>
      </c>
      <c r="Q309" s="141">
        <f t="shared" si="262"/>
        <v>12649700</v>
      </c>
      <c r="R309" s="76">
        <f t="shared" si="262"/>
        <v>0</v>
      </c>
      <c r="S309" s="76">
        <f t="shared" si="262"/>
        <v>0</v>
      </c>
      <c r="T309" s="76">
        <f t="shared" si="262"/>
        <v>0</v>
      </c>
      <c r="U309" s="76">
        <f t="shared" si="262"/>
        <v>0</v>
      </c>
      <c r="V309" s="142">
        <f t="shared" si="262"/>
        <v>0</v>
      </c>
    </row>
    <row r="310" spans="2:22" ht="37.5">
      <c r="B310" s="121"/>
      <c r="C310" s="39" t="s">
        <v>165</v>
      </c>
      <c r="D310" s="39">
        <v>925</v>
      </c>
      <c r="E310" s="143" t="s">
        <v>56</v>
      </c>
      <c r="F310" s="143" t="s">
        <v>17</v>
      </c>
      <c r="G310" s="81">
        <v>5810100590</v>
      </c>
      <c r="H310" s="86">
        <v>600</v>
      </c>
      <c r="I310" s="141">
        <f t="shared" si="220"/>
        <v>12649700</v>
      </c>
      <c r="J310" s="141">
        <v>12649700</v>
      </c>
      <c r="K310" s="76"/>
      <c r="L310" s="76"/>
      <c r="M310" s="76"/>
      <c r="N310" s="76"/>
      <c r="O310" s="142"/>
      <c r="P310" s="141">
        <f t="shared" si="239"/>
        <v>12649700</v>
      </c>
      <c r="Q310" s="141">
        <v>12649700</v>
      </c>
      <c r="R310" s="76"/>
      <c r="S310" s="76"/>
      <c r="T310" s="76"/>
      <c r="U310" s="76"/>
      <c r="V310" s="142"/>
    </row>
    <row r="311" spans="2:22" ht="37.5">
      <c r="B311" s="121"/>
      <c r="C311" s="39" t="s">
        <v>295</v>
      </c>
      <c r="D311" s="39">
        <v>925</v>
      </c>
      <c r="E311" s="143" t="s">
        <v>56</v>
      </c>
      <c r="F311" s="143" t="s">
        <v>17</v>
      </c>
      <c r="G311" s="81">
        <v>9900000000</v>
      </c>
      <c r="H311" s="86"/>
      <c r="I311" s="141">
        <f t="shared" si="220"/>
        <v>500000</v>
      </c>
      <c r="J311" s="141">
        <f t="shared" ref="J311:O312" si="263">J312</f>
        <v>500000</v>
      </c>
      <c r="K311" s="76">
        <f t="shared" si="263"/>
        <v>0</v>
      </c>
      <c r="L311" s="76">
        <f t="shared" si="263"/>
        <v>0</v>
      </c>
      <c r="M311" s="76">
        <f t="shared" si="263"/>
        <v>0</v>
      </c>
      <c r="N311" s="76">
        <f t="shared" si="263"/>
        <v>0</v>
      </c>
      <c r="O311" s="142">
        <f t="shared" si="263"/>
        <v>0</v>
      </c>
      <c r="P311" s="141">
        <f t="shared" si="239"/>
        <v>500000</v>
      </c>
      <c r="Q311" s="141">
        <f t="shared" ref="Q311:V312" si="264">Q312</f>
        <v>500000</v>
      </c>
      <c r="R311" s="76">
        <f t="shared" si="264"/>
        <v>0</v>
      </c>
      <c r="S311" s="76">
        <f t="shared" si="264"/>
        <v>0</v>
      </c>
      <c r="T311" s="76">
        <f t="shared" si="264"/>
        <v>0</v>
      </c>
      <c r="U311" s="76">
        <f t="shared" si="264"/>
        <v>0</v>
      </c>
      <c r="V311" s="142">
        <f t="shared" si="264"/>
        <v>0</v>
      </c>
    </row>
    <row r="312" spans="2:22">
      <c r="B312" s="121"/>
      <c r="C312" s="39" t="s">
        <v>299</v>
      </c>
      <c r="D312" s="39">
        <v>925</v>
      </c>
      <c r="E312" s="143" t="s">
        <v>56</v>
      </c>
      <c r="F312" s="143" t="s">
        <v>17</v>
      </c>
      <c r="G312" s="81">
        <v>9900010910</v>
      </c>
      <c r="H312" s="86"/>
      <c r="I312" s="141">
        <f t="shared" si="220"/>
        <v>500000</v>
      </c>
      <c r="J312" s="141">
        <f t="shared" si="263"/>
        <v>500000</v>
      </c>
      <c r="K312" s="76">
        <f t="shared" si="263"/>
        <v>0</v>
      </c>
      <c r="L312" s="76">
        <f t="shared" si="263"/>
        <v>0</v>
      </c>
      <c r="M312" s="76">
        <f t="shared" si="263"/>
        <v>0</v>
      </c>
      <c r="N312" s="76">
        <f t="shared" si="263"/>
        <v>0</v>
      </c>
      <c r="O312" s="142">
        <f t="shared" si="263"/>
        <v>0</v>
      </c>
      <c r="P312" s="141">
        <f t="shared" si="239"/>
        <v>500000</v>
      </c>
      <c r="Q312" s="141">
        <f t="shared" si="264"/>
        <v>500000</v>
      </c>
      <c r="R312" s="76">
        <f t="shared" si="264"/>
        <v>0</v>
      </c>
      <c r="S312" s="76">
        <f t="shared" si="264"/>
        <v>0</v>
      </c>
      <c r="T312" s="76">
        <f t="shared" si="264"/>
        <v>0</v>
      </c>
      <c r="U312" s="76">
        <f t="shared" si="264"/>
        <v>0</v>
      </c>
      <c r="V312" s="142">
        <f t="shared" si="264"/>
        <v>0</v>
      </c>
    </row>
    <row r="313" spans="2:22">
      <c r="B313" s="121"/>
      <c r="C313" s="39" t="s">
        <v>106</v>
      </c>
      <c r="D313" s="39">
        <v>925</v>
      </c>
      <c r="E313" s="143" t="s">
        <v>56</v>
      </c>
      <c r="F313" s="143" t="s">
        <v>17</v>
      </c>
      <c r="G313" s="81">
        <v>9900010910</v>
      </c>
      <c r="H313" s="86">
        <v>800</v>
      </c>
      <c r="I313" s="141">
        <f t="shared" si="220"/>
        <v>500000</v>
      </c>
      <c r="J313" s="141">
        <v>500000</v>
      </c>
      <c r="K313" s="76"/>
      <c r="L313" s="76"/>
      <c r="M313" s="76"/>
      <c r="N313" s="76"/>
      <c r="O313" s="142"/>
      <c r="P313" s="141">
        <f t="shared" si="239"/>
        <v>500000</v>
      </c>
      <c r="Q313" s="141">
        <v>500000</v>
      </c>
      <c r="R313" s="76"/>
      <c r="S313" s="76"/>
      <c r="T313" s="76"/>
      <c r="U313" s="76"/>
      <c r="V313" s="142"/>
    </row>
    <row r="314" spans="2:22">
      <c r="B314" s="121"/>
      <c r="C314" s="39" t="s">
        <v>58</v>
      </c>
      <c r="D314" s="39">
        <v>925</v>
      </c>
      <c r="E314" s="143" t="s">
        <v>56</v>
      </c>
      <c r="F314" s="143" t="s">
        <v>19</v>
      </c>
      <c r="G314" s="81"/>
      <c r="H314" s="86"/>
      <c r="I314" s="141">
        <f t="shared" si="220"/>
        <v>1892494100</v>
      </c>
      <c r="J314" s="141">
        <f t="shared" ref="J314:O314" si="265">J315+J352</f>
        <v>1596664300</v>
      </c>
      <c r="K314" s="141">
        <f t="shared" si="265"/>
        <v>158644500</v>
      </c>
      <c r="L314" s="76">
        <f t="shared" si="265"/>
        <v>0</v>
      </c>
      <c r="M314" s="76">
        <f t="shared" si="265"/>
        <v>0</v>
      </c>
      <c r="N314" s="76">
        <f t="shared" si="265"/>
        <v>137185300</v>
      </c>
      <c r="O314" s="142">
        <f t="shared" si="265"/>
        <v>0</v>
      </c>
      <c r="P314" s="141">
        <f t="shared" si="239"/>
        <v>1875715300</v>
      </c>
      <c r="Q314" s="141">
        <f t="shared" ref="Q314:V314" si="266">Q315+Q352</f>
        <v>1499517800</v>
      </c>
      <c r="R314" s="76">
        <f t="shared" si="266"/>
        <v>276480900</v>
      </c>
      <c r="S314" s="76">
        <f t="shared" si="266"/>
        <v>0</v>
      </c>
      <c r="T314" s="76">
        <f t="shared" si="266"/>
        <v>0</v>
      </c>
      <c r="U314" s="76">
        <f t="shared" si="266"/>
        <v>99716600</v>
      </c>
      <c r="V314" s="142">
        <f t="shared" si="266"/>
        <v>0</v>
      </c>
    </row>
    <row r="315" spans="2:22">
      <c r="B315" s="121"/>
      <c r="C315" s="39" t="s">
        <v>161</v>
      </c>
      <c r="D315" s="39">
        <v>925</v>
      </c>
      <c r="E315" s="143" t="s">
        <v>56</v>
      </c>
      <c r="F315" s="143" t="s">
        <v>19</v>
      </c>
      <c r="G315" s="81">
        <v>5800000000</v>
      </c>
      <c r="H315" s="86"/>
      <c r="I315" s="141">
        <f t="shared" si="220"/>
        <v>1891994100</v>
      </c>
      <c r="J315" s="141">
        <f t="shared" ref="J315:O315" si="267">J316</f>
        <v>1596164300</v>
      </c>
      <c r="K315" s="76">
        <f t="shared" si="267"/>
        <v>158644500</v>
      </c>
      <c r="L315" s="76">
        <f t="shared" si="267"/>
        <v>0</v>
      </c>
      <c r="M315" s="76">
        <f t="shared" si="267"/>
        <v>0</v>
      </c>
      <c r="N315" s="76">
        <f t="shared" si="267"/>
        <v>137185300</v>
      </c>
      <c r="O315" s="142">
        <f t="shared" si="267"/>
        <v>0</v>
      </c>
      <c r="P315" s="141">
        <f t="shared" si="239"/>
        <v>1875215300</v>
      </c>
      <c r="Q315" s="141">
        <f t="shared" ref="Q315:V315" si="268">Q316</f>
        <v>1499017800</v>
      </c>
      <c r="R315" s="76">
        <f t="shared" si="268"/>
        <v>276480900</v>
      </c>
      <c r="S315" s="76">
        <f t="shared" si="268"/>
        <v>0</v>
      </c>
      <c r="T315" s="76">
        <f t="shared" si="268"/>
        <v>0</v>
      </c>
      <c r="U315" s="76">
        <f t="shared" si="268"/>
        <v>99716600</v>
      </c>
      <c r="V315" s="142">
        <f t="shared" si="268"/>
        <v>0</v>
      </c>
    </row>
    <row r="316" spans="2:22">
      <c r="B316" s="121"/>
      <c r="C316" s="39" t="s">
        <v>162</v>
      </c>
      <c r="D316" s="39">
        <v>925</v>
      </c>
      <c r="E316" s="143" t="s">
        <v>56</v>
      </c>
      <c r="F316" s="143" t="s">
        <v>19</v>
      </c>
      <c r="G316" s="81">
        <v>5810000000</v>
      </c>
      <c r="H316" s="86"/>
      <c r="I316" s="141">
        <f t="shared" si="220"/>
        <v>1891994100</v>
      </c>
      <c r="J316" s="141">
        <f>J321+J323+J325+J327+J317+J333+J329+J319+J344</f>
        <v>1596164300</v>
      </c>
      <c r="K316" s="76">
        <f>K321+K323+K325+K327+K317+K333+K329+K319+K344</f>
        <v>158644500</v>
      </c>
      <c r="L316" s="76">
        <f>L321+L323+L325+L327+L317+L333+L329+L319+L344+L347</f>
        <v>0</v>
      </c>
      <c r="M316" s="76">
        <f>M321+M323+M325+M327+M317+M333+M329+M319+M344+M347</f>
        <v>0</v>
      </c>
      <c r="N316" s="76">
        <f>N321+N323+N325+N327+N317+N333+N329+N319+N344+N347+N331</f>
        <v>137185300</v>
      </c>
      <c r="O316" s="142">
        <f>O321+O323+O325+O327+O317+O333+O329+O319+O344+O347</f>
        <v>0</v>
      </c>
      <c r="P316" s="141">
        <f t="shared" si="239"/>
        <v>1875215300</v>
      </c>
      <c r="Q316" s="141">
        <f>Q321+Q323+Q325+Q327+Q317+Q333+Q329+Q319+Q344</f>
        <v>1499017800</v>
      </c>
      <c r="R316" s="76">
        <f>R321+R323+R325+R327+R317+R333+R329+R319+R344</f>
        <v>276480900</v>
      </c>
      <c r="S316" s="76">
        <f>S321+S323+S325+S327+S317+S333+S329+S319+S344+S347</f>
        <v>0</v>
      </c>
      <c r="T316" s="76">
        <f>T321+T323+T325+T327+T317+T333+T329+T319+T344+T347</f>
        <v>0</v>
      </c>
      <c r="U316" s="76">
        <f>U321+U323+U325+U327+U317+U333+U329+U319+U344</f>
        <v>99716600</v>
      </c>
      <c r="V316" s="142">
        <f>V321+V323+V325+V327+V317+V333+V329+V319+V344</f>
        <v>0</v>
      </c>
    </row>
    <row r="317" spans="2:22" ht="37.5">
      <c r="B317" s="121"/>
      <c r="C317" s="39" t="s">
        <v>130</v>
      </c>
      <c r="D317" s="39">
        <v>925</v>
      </c>
      <c r="E317" s="143" t="s">
        <v>56</v>
      </c>
      <c r="F317" s="143" t="s">
        <v>19</v>
      </c>
      <c r="G317" s="81">
        <v>5810000590</v>
      </c>
      <c r="H317" s="86"/>
      <c r="I317" s="141">
        <f t="shared" si="220"/>
        <v>183550100</v>
      </c>
      <c r="J317" s="141">
        <f t="shared" ref="J317:O317" si="269">J318</f>
        <v>183550100</v>
      </c>
      <c r="K317" s="76">
        <f t="shared" si="269"/>
        <v>0</v>
      </c>
      <c r="L317" s="76">
        <f t="shared" si="269"/>
        <v>0</v>
      </c>
      <c r="M317" s="76">
        <f t="shared" si="269"/>
        <v>0</v>
      </c>
      <c r="N317" s="76">
        <f t="shared" si="269"/>
        <v>0</v>
      </c>
      <c r="O317" s="142">
        <f t="shared" si="269"/>
        <v>0</v>
      </c>
      <c r="P317" s="141">
        <f t="shared" si="239"/>
        <v>188308000</v>
      </c>
      <c r="Q317" s="141">
        <f t="shared" ref="Q317:V317" si="270">Q318</f>
        <v>188308000</v>
      </c>
      <c r="R317" s="76">
        <f t="shared" si="270"/>
        <v>0</v>
      </c>
      <c r="S317" s="76">
        <f t="shared" si="270"/>
        <v>0</v>
      </c>
      <c r="T317" s="76">
        <f t="shared" si="270"/>
        <v>0</v>
      </c>
      <c r="U317" s="76">
        <f t="shared" si="270"/>
        <v>0</v>
      </c>
      <c r="V317" s="142">
        <f t="shared" si="270"/>
        <v>0</v>
      </c>
    </row>
    <row r="318" spans="2:22" ht="37.5">
      <c r="B318" s="121"/>
      <c r="C318" s="39" t="s">
        <v>165</v>
      </c>
      <c r="D318" s="39">
        <v>925</v>
      </c>
      <c r="E318" s="143" t="s">
        <v>56</v>
      </c>
      <c r="F318" s="143" t="s">
        <v>19</v>
      </c>
      <c r="G318" s="81">
        <v>5810000590</v>
      </c>
      <c r="H318" s="86">
        <v>600</v>
      </c>
      <c r="I318" s="141">
        <f t="shared" si="220"/>
        <v>183550100</v>
      </c>
      <c r="J318" s="141">
        <v>183550100</v>
      </c>
      <c r="K318" s="76"/>
      <c r="L318" s="76"/>
      <c r="M318" s="76"/>
      <c r="N318" s="76"/>
      <c r="O318" s="142"/>
      <c r="P318" s="141">
        <f t="shared" si="239"/>
        <v>188308000</v>
      </c>
      <c r="Q318" s="141">
        <v>188308000</v>
      </c>
      <c r="R318" s="76"/>
      <c r="S318" s="76"/>
      <c r="T318" s="76"/>
      <c r="U318" s="76"/>
      <c r="V318" s="142"/>
    </row>
    <row r="319" spans="2:22" hidden="1">
      <c r="B319" s="121"/>
      <c r="C319" s="39" t="s">
        <v>164</v>
      </c>
      <c r="D319" s="39">
        <v>925</v>
      </c>
      <c r="E319" s="143" t="s">
        <v>56</v>
      </c>
      <c r="F319" s="143" t="s">
        <v>19</v>
      </c>
      <c r="G319" s="81">
        <v>5810009020</v>
      </c>
      <c r="H319" s="86"/>
      <c r="I319" s="141">
        <f t="shared" si="220"/>
        <v>0</v>
      </c>
      <c r="J319" s="141">
        <f t="shared" ref="J319:O319" si="271">J320</f>
        <v>0</v>
      </c>
      <c r="K319" s="76">
        <f t="shared" si="271"/>
        <v>0</v>
      </c>
      <c r="L319" s="76">
        <f t="shared" si="271"/>
        <v>0</v>
      </c>
      <c r="M319" s="76">
        <f t="shared" si="271"/>
        <v>0</v>
      </c>
      <c r="N319" s="76">
        <f t="shared" si="271"/>
        <v>0</v>
      </c>
      <c r="O319" s="142">
        <f t="shared" si="271"/>
        <v>0</v>
      </c>
      <c r="P319" s="141">
        <f t="shared" si="239"/>
        <v>0</v>
      </c>
      <c r="Q319" s="141">
        <f t="shared" ref="Q319:V319" si="272">Q320</f>
        <v>0</v>
      </c>
      <c r="R319" s="76">
        <f t="shared" si="272"/>
        <v>0</v>
      </c>
      <c r="S319" s="76">
        <f t="shared" si="272"/>
        <v>0</v>
      </c>
      <c r="T319" s="76">
        <f t="shared" si="272"/>
        <v>0</v>
      </c>
      <c r="U319" s="76">
        <f t="shared" si="272"/>
        <v>0</v>
      </c>
      <c r="V319" s="142">
        <f t="shared" si="272"/>
        <v>0</v>
      </c>
    </row>
    <row r="320" spans="2:22" ht="37.5" hidden="1">
      <c r="B320" s="121"/>
      <c r="C320" s="39" t="s">
        <v>165</v>
      </c>
      <c r="D320" s="39">
        <v>925</v>
      </c>
      <c r="E320" s="143" t="s">
        <v>56</v>
      </c>
      <c r="F320" s="143" t="s">
        <v>19</v>
      </c>
      <c r="G320" s="81">
        <v>5810009020</v>
      </c>
      <c r="H320" s="86">
        <v>600</v>
      </c>
      <c r="I320" s="141">
        <f t="shared" si="220"/>
        <v>0</v>
      </c>
      <c r="J320" s="141"/>
      <c r="K320" s="76"/>
      <c r="L320" s="76"/>
      <c r="M320" s="76"/>
      <c r="N320" s="76"/>
      <c r="O320" s="142"/>
      <c r="P320" s="141">
        <f t="shared" si="239"/>
        <v>0</v>
      </c>
      <c r="Q320" s="141"/>
      <c r="R320" s="76"/>
      <c r="S320" s="76"/>
      <c r="T320" s="76"/>
      <c r="U320" s="76"/>
      <c r="V320" s="142"/>
    </row>
    <row r="321" spans="2:22" ht="150">
      <c r="B321" s="121"/>
      <c r="C321" s="39" t="s">
        <v>166</v>
      </c>
      <c r="D321" s="39">
        <v>925</v>
      </c>
      <c r="E321" s="143" t="s">
        <v>56</v>
      </c>
      <c r="F321" s="143" t="s">
        <v>19</v>
      </c>
      <c r="G321" s="81">
        <v>5810060820</v>
      </c>
      <c r="H321" s="86"/>
      <c r="I321" s="141">
        <f t="shared" si="220"/>
        <v>2112400</v>
      </c>
      <c r="J321" s="141">
        <f t="shared" ref="J321:O321" si="273">J322</f>
        <v>2112400</v>
      </c>
      <c r="K321" s="76">
        <f t="shared" si="273"/>
        <v>0</v>
      </c>
      <c r="L321" s="76">
        <f t="shared" si="273"/>
        <v>0</v>
      </c>
      <c r="M321" s="76">
        <f t="shared" si="273"/>
        <v>0</v>
      </c>
      <c r="N321" s="76">
        <f t="shared" si="273"/>
        <v>0</v>
      </c>
      <c r="O321" s="142">
        <f t="shared" si="273"/>
        <v>0</v>
      </c>
      <c r="P321" s="141">
        <f t="shared" si="239"/>
        <v>2195600</v>
      </c>
      <c r="Q321" s="141">
        <f t="shared" ref="Q321:V321" si="274">Q322</f>
        <v>2195600</v>
      </c>
      <c r="R321" s="76">
        <f t="shared" si="274"/>
        <v>0</v>
      </c>
      <c r="S321" s="76">
        <f t="shared" si="274"/>
        <v>0</v>
      </c>
      <c r="T321" s="76">
        <f t="shared" si="274"/>
        <v>0</v>
      </c>
      <c r="U321" s="76">
        <f t="shared" si="274"/>
        <v>0</v>
      </c>
      <c r="V321" s="142">
        <f t="shared" si="274"/>
        <v>0</v>
      </c>
    </row>
    <row r="322" spans="2:22" ht="37.5">
      <c r="B322" s="121"/>
      <c r="C322" s="39" t="s">
        <v>165</v>
      </c>
      <c r="D322" s="39">
        <v>925</v>
      </c>
      <c r="E322" s="143" t="s">
        <v>56</v>
      </c>
      <c r="F322" s="143" t="s">
        <v>19</v>
      </c>
      <c r="G322" s="81">
        <v>5810060820</v>
      </c>
      <c r="H322" s="86">
        <v>600</v>
      </c>
      <c r="I322" s="141">
        <f t="shared" si="220"/>
        <v>2112400</v>
      </c>
      <c r="J322" s="141">
        <v>2112400</v>
      </c>
      <c r="K322" s="76"/>
      <c r="L322" s="76"/>
      <c r="M322" s="76"/>
      <c r="N322" s="76"/>
      <c r="O322" s="142"/>
      <c r="P322" s="141">
        <f t="shared" si="239"/>
        <v>2195600</v>
      </c>
      <c r="Q322" s="141">
        <v>2195600</v>
      </c>
      <c r="R322" s="76"/>
      <c r="S322" s="76"/>
      <c r="T322" s="76"/>
      <c r="U322" s="76"/>
      <c r="V322" s="142"/>
    </row>
    <row r="323" spans="2:22" ht="93.75">
      <c r="B323" s="121"/>
      <c r="C323" s="39" t="s">
        <v>167</v>
      </c>
      <c r="D323" s="39">
        <v>925</v>
      </c>
      <c r="E323" s="143" t="s">
        <v>56</v>
      </c>
      <c r="F323" s="143" t="s">
        <v>19</v>
      </c>
      <c r="G323" s="81">
        <v>5810060860</v>
      </c>
      <c r="H323" s="86"/>
      <c r="I323" s="141">
        <f t="shared" si="220"/>
        <v>1297665500</v>
      </c>
      <c r="J323" s="141">
        <f t="shared" ref="J323:O323" si="275">J324</f>
        <v>1123805200</v>
      </c>
      <c r="K323" s="76">
        <f t="shared" si="275"/>
        <v>76575800</v>
      </c>
      <c r="L323" s="76">
        <f t="shared" si="275"/>
        <v>0</v>
      </c>
      <c r="M323" s="76">
        <f t="shared" si="275"/>
        <v>0</v>
      </c>
      <c r="N323" s="76">
        <f t="shared" si="275"/>
        <v>97284500</v>
      </c>
      <c r="O323" s="142">
        <f t="shared" si="275"/>
        <v>0</v>
      </c>
      <c r="P323" s="141">
        <f t="shared" si="239"/>
        <v>1330917300</v>
      </c>
      <c r="Q323" s="141">
        <f t="shared" ref="Q323:V323" si="276">Q324</f>
        <v>1167550200</v>
      </c>
      <c r="R323" s="76">
        <f t="shared" si="276"/>
        <v>66082600</v>
      </c>
      <c r="S323" s="76">
        <f t="shared" si="276"/>
        <v>0</v>
      </c>
      <c r="T323" s="76">
        <f t="shared" si="276"/>
        <v>0</v>
      </c>
      <c r="U323" s="76">
        <f t="shared" si="276"/>
        <v>97284500</v>
      </c>
      <c r="V323" s="142">
        <f t="shared" si="276"/>
        <v>0</v>
      </c>
    </row>
    <row r="324" spans="2:22" ht="37.5">
      <c r="B324" s="121"/>
      <c r="C324" s="39" t="s">
        <v>165</v>
      </c>
      <c r="D324" s="39">
        <v>925</v>
      </c>
      <c r="E324" s="143" t="s">
        <v>56</v>
      </c>
      <c r="F324" s="143" t="s">
        <v>19</v>
      </c>
      <c r="G324" s="81">
        <v>5810060860</v>
      </c>
      <c r="H324" s="86">
        <v>600</v>
      </c>
      <c r="I324" s="141">
        <f t="shared" si="220"/>
        <v>1297665500</v>
      </c>
      <c r="J324" s="141">
        <v>1123805200</v>
      </c>
      <c r="K324" s="76">
        <v>76575800</v>
      </c>
      <c r="L324" s="76"/>
      <c r="M324" s="76"/>
      <c r="N324" s="76">
        <v>97284500</v>
      </c>
      <c r="O324" s="142"/>
      <c r="P324" s="141">
        <f t="shared" si="239"/>
        <v>1330917300</v>
      </c>
      <c r="Q324" s="141">
        <v>1167550200</v>
      </c>
      <c r="R324" s="76">
        <v>66082600</v>
      </c>
      <c r="S324" s="76"/>
      <c r="T324" s="76"/>
      <c r="U324" s="76">
        <v>97284500</v>
      </c>
      <c r="V324" s="142"/>
    </row>
    <row r="325" spans="2:22" ht="150.4" customHeight="1">
      <c r="B325" s="121"/>
      <c r="C325" s="39" t="s">
        <v>168</v>
      </c>
      <c r="D325" s="39">
        <v>925</v>
      </c>
      <c r="E325" s="143" t="s">
        <v>56</v>
      </c>
      <c r="F325" s="143" t="s">
        <v>19</v>
      </c>
      <c r="G325" s="81">
        <v>5810062370</v>
      </c>
      <c r="H325" s="86"/>
      <c r="I325" s="141">
        <f t="shared" si="220"/>
        <v>54474500</v>
      </c>
      <c r="J325" s="141">
        <f t="shared" ref="J325:O325" si="277">J326</f>
        <v>49681300</v>
      </c>
      <c r="K325" s="76">
        <f t="shared" si="277"/>
        <v>4793200</v>
      </c>
      <c r="L325" s="76">
        <f t="shared" si="277"/>
        <v>0</v>
      </c>
      <c r="M325" s="76">
        <f t="shared" si="277"/>
        <v>0</v>
      </c>
      <c r="N325" s="76">
        <f t="shared" si="277"/>
        <v>0</v>
      </c>
      <c r="O325" s="142">
        <f t="shared" si="277"/>
        <v>0</v>
      </c>
      <c r="P325" s="141">
        <f t="shared" si="239"/>
        <v>56643300</v>
      </c>
      <c r="Q325" s="141">
        <f t="shared" ref="Q325:V325" si="278">Q326</f>
        <v>51663600</v>
      </c>
      <c r="R325" s="76">
        <f t="shared" si="278"/>
        <v>4979700</v>
      </c>
      <c r="S325" s="76">
        <f t="shared" si="278"/>
        <v>0</v>
      </c>
      <c r="T325" s="76">
        <f t="shared" si="278"/>
        <v>0</v>
      </c>
      <c r="U325" s="76">
        <f t="shared" si="278"/>
        <v>0</v>
      </c>
      <c r="V325" s="142">
        <f t="shared" si="278"/>
        <v>0</v>
      </c>
    </row>
    <row r="326" spans="2:22" ht="37.5">
      <c r="B326" s="121"/>
      <c r="C326" s="39" t="s">
        <v>165</v>
      </c>
      <c r="D326" s="39">
        <v>925</v>
      </c>
      <c r="E326" s="143" t="s">
        <v>56</v>
      </c>
      <c r="F326" s="143" t="s">
        <v>19</v>
      </c>
      <c r="G326" s="81">
        <v>5810062370</v>
      </c>
      <c r="H326" s="86">
        <v>600</v>
      </c>
      <c r="I326" s="141">
        <f t="shared" si="220"/>
        <v>54474500</v>
      </c>
      <c r="J326" s="141">
        <v>49681300</v>
      </c>
      <c r="K326" s="76">
        <v>4793200</v>
      </c>
      <c r="L326" s="76"/>
      <c r="M326" s="76"/>
      <c r="N326" s="76"/>
      <c r="O326" s="142"/>
      <c r="P326" s="141">
        <f t="shared" si="239"/>
        <v>56643300</v>
      </c>
      <c r="Q326" s="141">
        <v>51663600</v>
      </c>
      <c r="R326" s="76">
        <v>4979700</v>
      </c>
      <c r="S326" s="76"/>
      <c r="T326" s="76"/>
      <c r="U326" s="76"/>
      <c r="V326" s="142"/>
    </row>
    <row r="327" spans="2:22" ht="206.25">
      <c r="B327" s="121"/>
      <c r="C327" s="39" t="s">
        <v>169</v>
      </c>
      <c r="D327" s="39">
        <v>925</v>
      </c>
      <c r="E327" s="143" t="s">
        <v>56</v>
      </c>
      <c r="F327" s="143" t="s">
        <v>19</v>
      </c>
      <c r="G327" s="81">
        <v>5810062500</v>
      </c>
      <c r="H327" s="86"/>
      <c r="I327" s="141">
        <f t="shared" si="220"/>
        <v>8412400</v>
      </c>
      <c r="J327" s="141">
        <f t="shared" ref="J327:O327" si="279">J328</f>
        <v>6838300</v>
      </c>
      <c r="K327" s="76">
        <f t="shared" si="279"/>
        <v>0</v>
      </c>
      <c r="L327" s="76">
        <f t="shared" si="279"/>
        <v>0</v>
      </c>
      <c r="M327" s="76">
        <f t="shared" si="279"/>
        <v>0</v>
      </c>
      <c r="N327" s="76">
        <f t="shared" si="279"/>
        <v>1574100</v>
      </c>
      <c r="O327" s="142">
        <f t="shared" si="279"/>
        <v>0</v>
      </c>
      <c r="P327" s="141">
        <f t="shared" si="239"/>
        <v>8990800</v>
      </c>
      <c r="Q327" s="141">
        <f t="shared" ref="Q327:V327" si="280">Q328</f>
        <v>6558700</v>
      </c>
      <c r="R327" s="76">
        <f t="shared" si="280"/>
        <v>0</v>
      </c>
      <c r="S327" s="76">
        <f t="shared" si="280"/>
        <v>0</v>
      </c>
      <c r="T327" s="76">
        <f t="shared" si="280"/>
        <v>0</v>
      </c>
      <c r="U327" s="76">
        <f t="shared" si="280"/>
        <v>2432100</v>
      </c>
      <c r="V327" s="142">
        <f t="shared" si="280"/>
        <v>0</v>
      </c>
    </row>
    <row r="328" spans="2:22" ht="37.5">
      <c r="B328" s="121"/>
      <c r="C328" s="39" t="s">
        <v>165</v>
      </c>
      <c r="D328" s="39">
        <v>925</v>
      </c>
      <c r="E328" s="143" t="s">
        <v>56</v>
      </c>
      <c r="F328" s="143" t="s">
        <v>19</v>
      </c>
      <c r="G328" s="81">
        <v>5810062500</v>
      </c>
      <c r="H328" s="86">
        <v>600</v>
      </c>
      <c r="I328" s="141">
        <f t="shared" ref="I328:I391" si="281">SUM(J328:O328)</f>
        <v>8412400</v>
      </c>
      <c r="J328" s="141">
        <v>6838300</v>
      </c>
      <c r="K328" s="76"/>
      <c r="L328" s="76"/>
      <c r="M328" s="76"/>
      <c r="N328" s="76">
        <v>1574100</v>
      </c>
      <c r="O328" s="142"/>
      <c r="P328" s="141">
        <f t="shared" si="239"/>
        <v>8990800</v>
      </c>
      <c r="Q328" s="141">
        <v>6558700</v>
      </c>
      <c r="R328" s="76"/>
      <c r="S328" s="76"/>
      <c r="T328" s="76"/>
      <c r="U328" s="76">
        <v>2432100</v>
      </c>
      <c r="V328" s="142"/>
    </row>
    <row r="329" spans="2:22" ht="131.25">
      <c r="B329" s="121"/>
      <c r="C329" s="39" t="s">
        <v>170</v>
      </c>
      <c r="D329" s="39">
        <v>925</v>
      </c>
      <c r="E329" s="143" t="s">
        <v>56</v>
      </c>
      <c r="F329" s="143" t="s">
        <v>19</v>
      </c>
      <c r="G329" s="81">
        <v>5810063540</v>
      </c>
      <c r="H329" s="86"/>
      <c r="I329" s="141">
        <f t="shared" si="281"/>
        <v>2401100</v>
      </c>
      <c r="J329" s="141">
        <f t="shared" ref="J329:O329" si="282">J330</f>
        <v>2401100</v>
      </c>
      <c r="K329" s="76">
        <f t="shared" si="282"/>
        <v>0</v>
      </c>
      <c r="L329" s="76">
        <f t="shared" si="282"/>
        <v>0</v>
      </c>
      <c r="M329" s="76">
        <f t="shared" si="282"/>
        <v>0</v>
      </c>
      <c r="N329" s="76">
        <f t="shared" si="282"/>
        <v>0</v>
      </c>
      <c r="O329" s="142">
        <f t="shared" si="282"/>
        <v>0</v>
      </c>
      <c r="P329" s="141">
        <f t="shared" si="239"/>
        <v>2497100</v>
      </c>
      <c r="Q329" s="141">
        <f t="shared" ref="Q329:V329" si="283">Q330</f>
        <v>2497100</v>
      </c>
      <c r="R329" s="76">
        <f t="shared" si="283"/>
        <v>0</v>
      </c>
      <c r="S329" s="76">
        <f t="shared" si="283"/>
        <v>0</v>
      </c>
      <c r="T329" s="76">
        <f t="shared" si="283"/>
        <v>0</v>
      </c>
      <c r="U329" s="76">
        <f t="shared" si="283"/>
        <v>0</v>
      </c>
      <c r="V329" s="142">
        <f t="shared" si="283"/>
        <v>0</v>
      </c>
    </row>
    <row r="330" spans="2:22" ht="37.5">
      <c r="B330" s="121"/>
      <c r="C330" s="39" t="s">
        <v>165</v>
      </c>
      <c r="D330" s="39">
        <v>925</v>
      </c>
      <c r="E330" s="143" t="s">
        <v>56</v>
      </c>
      <c r="F330" s="143" t="s">
        <v>19</v>
      </c>
      <c r="G330" s="81">
        <v>5810063540</v>
      </c>
      <c r="H330" s="86">
        <v>600</v>
      </c>
      <c r="I330" s="141">
        <f t="shared" si="281"/>
        <v>2401100</v>
      </c>
      <c r="J330" s="141">
        <v>2401100</v>
      </c>
      <c r="K330" s="76"/>
      <c r="L330" s="76"/>
      <c r="M330" s="76"/>
      <c r="N330" s="76"/>
      <c r="O330" s="142"/>
      <c r="P330" s="141">
        <f t="shared" si="239"/>
        <v>2497100</v>
      </c>
      <c r="Q330" s="141">
        <v>2497100</v>
      </c>
      <c r="R330" s="76"/>
      <c r="S330" s="76"/>
      <c r="T330" s="76"/>
      <c r="U330" s="76"/>
      <c r="V330" s="142"/>
    </row>
    <row r="331" spans="2:22" ht="150">
      <c r="B331" s="121"/>
      <c r="C331" s="39" t="s">
        <v>171</v>
      </c>
      <c r="D331" s="39">
        <v>925</v>
      </c>
      <c r="E331" s="143" t="s">
        <v>56</v>
      </c>
      <c r="F331" s="143" t="s">
        <v>19</v>
      </c>
      <c r="G331" s="81" t="s">
        <v>172</v>
      </c>
      <c r="H331" s="86"/>
      <c r="I331" s="141">
        <f t="shared" si="281"/>
        <v>43063800</v>
      </c>
      <c r="J331" s="141"/>
      <c r="K331" s="76"/>
      <c r="L331" s="76"/>
      <c r="M331" s="76"/>
      <c r="N331" s="76">
        <f>N332</f>
        <v>43063800</v>
      </c>
      <c r="O331" s="142"/>
      <c r="P331" s="141">
        <f t="shared" si="239"/>
        <v>0</v>
      </c>
      <c r="Q331" s="141"/>
      <c r="R331" s="76"/>
      <c r="S331" s="76"/>
      <c r="T331" s="76"/>
      <c r="U331" s="76"/>
      <c r="V331" s="142"/>
    </row>
    <row r="332" spans="2:22" ht="37.5">
      <c r="B332" s="121"/>
      <c r="C332" s="39" t="s">
        <v>165</v>
      </c>
      <c r="D332" s="39">
        <v>925</v>
      </c>
      <c r="E332" s="143" t="s">
        <v>56</v>
      </c>
      <c r="F332" s="143" t="s">
        <v>19</v>
      </c>
      <c r="G332" s="81" t="s">
        <v>172</v>
      </c>
      <c r="H332" s="86">
        <v>600</v>
      </c>
      <c r="I332" s="141">
        <f t="shared" si="281"/>
        <v>43063800</v>
      </c>
      <c r="J332" s="141"/>
      <c r="K332" s="76"/>
      <c r="L332" s="76"/>
      <c r="M332" s="76"/>
      <c r="N332" s="76">
        <v>43063800</v>
      </c>
      <c r="O332" s="142"/>
      <c r="P332" s="141">
        <f t="shared" si="239"/>
        <v>0</v>
      </c>
      <c r="Q332" s="141"/>
      <c r="R332" s="76"/>
      <c r="S332" s="76"/>
      <c r="T332" s="76"/>
      <c r="U332" s="76"/>
      <c r="V332" s="142"/>
    </row>
    <row r="333" spans="2:22" ht="37.5">
      <c r="B333" s="121"/>
      <c r="C333" s="39" t="s">
        <v>173</v>
      </c>
      <c r="D333" s="39">
        <v>925</v>
      </c>
      <c r="E333" s="143" t="s">
        <v>56</v>
      </c>
      <c r="F333" s="143" t="s">
        <v>19</v>
      </c>
      <c r="G333" s="81">
        <v>5810100000</v>
      </c>
      <c r="H333" s="86"/>
      <c r="I333" s="141">
        <f t="shared" si="281"/>
        <v>192827700</v>
      </c>
      <c r="J333" s="141">
        <f>J336+J334+J342+J340</f>
        <v>218119900</v>
      </c>
      <c r="K333" s="141">
        <f>K336+K334+K342+K340</f>
        <v>78797900</v>
      </c>
      <c r="L333" s="76">
        <f>L336+L334+L342+L340+L338</f>
        <v>-99353000</v>
      </c>
      <c r="M333" s="76">
        <f>M336+M334+M342+M340+M338</f>
        <v>0</v>
      </c>
      <c r="N333" s="76">
        <f>N336+N334+N342+N340+N338</f>
        <v>-4737100</v>
      </c>
      <c r="O333" s="142">
        <f>O336+O334+O342+O340+O338</f>
        <v>0</v>
      </c>
      <c r="P333" s="141">
        <f t="shared" si="239"/>
        <v>178029400</v>
      </c>
      <c r="Q333" s="141">
        <f>Q336+Q334+Q342+Q340</f>
        <v>70588600</v>
      </c>
      <c r="R333" s="76">
        <f>R336+R334+R342+R340</f>
        <v>206793800</v>
      </c>
      <c r="S333" s="76">
        <f>S336+S334+S342+S340+S338</f>
        <v>-99353000</v>
      </c>
      <c r="T333" s="76">
        <f>T336+T334+T342+T340+T338</f>
        <v>0</v>
      </c>
      <c r="U333" s="76">
        <f>U336+U334+U342+U340</f>
        <v>0</v>
      </c>
      <c r="V333" s="142">
        <f>V336+V334+V342+V340</f>
        <v>0</v>
      </c>
    </row>
    <row r="334" spans="2:22" ht="37.5">
      <c r="B334" s="121"/>
      <c r="C334" s="39" t="s">
        <v>173</v>
      </c>
      <c r="D334" s="39">
        <v>925</v>
      </c>
      <c r="E334" s="143" t="s">
        <v>56</v>
      </c>
      <c r="F334" s="143" t="s">
        <v>19</v>
      </c>
      <c r="G334" s="81">
        <v>5810100590</v>
      </c>
      <c r="H334" s="86"/>
      <c r="I334" s="141">
        <f t="shared" si="281"/>
        <v>50620600</v>
      </c>
      <c r="J334" s="141">
        <f t="shared" ref="J334:O334" si="284">J335</f>
        <v>56263400</v>
      </c>
      <c r="K334" s="76">
        <f t="shared" si="284"/>
        <v>-905700</v>
      </c>
      <c r="L334" s="76">
        <f t="shared" si="284"/>
        <v>0</v>
      </c>
      <c r="M334" s="76">
        <f t="shared" si="284"/>
        <v>0</v>
      </c>
      <c r="N334" s="76">
        <f t="shared" si="284"/>
        <v>-4737100</v>
      </c>
      <c r="O334" s="142">
        <f t="shared" si="284"/>
        <v>0</v>
      </c>
      <c r="P334" s="141">
        <f t="shared" si="239"/>
        <v>52566100</v>
      </c>
      <c r="Q334" s="141">
        <f t="shared" ref="Q334:V334" si="285">Q335</f>
        <v>56263400</v>
      </c>
      <c r="R334" s="76">
        <f t="shared" si="285"/>
        <v>-3697300</v>
      </c>
      <c r="S334" s="76">
        <f t="shared" si="285"/>
        <v>0</v>
      </c>
      <c r="T334" s="76">
        <f t="shared" si="285"/>
        <v>0</v>
      </c>
      <c r="U334" s="76">
        <f t="shared" si="285"/>
        <v>0</v>
      </c>
      <c r="V334" s="142">
        <f t="shared" si="285"/>
        <v>0</v>
      </c>
    </row>
    <row r="335" spans="2:22" ht="37.5">
      <c r="B335" s="121"/>
      <c r="C335" s="39" t="s">
        <v>165</v>
      </c>
      <c r="D335" s="39">
        <v>925</v>
      </c>
      <c r="E335" s="143" t="s">
        <v>56</v>
      </c>
      <c r="F335" s="143" t="s">
        <v>19</v>
      </c>
      <c r="G335" s="81">
        <v>5810100590</v>
      </c>
      <c r="H335" s="86">
        <v>600</v>
      </c>
      <c r="I335" s="141">
        <f t="shared" si="281"/>
        <v>50620600</v>
      </c>
      <c r="J335" s="141">
        <v>56263400</v>
      </c>
      <c r="K335" s="76">
        <v>-905700</v>
      </c>
      <c r="L335" s="76"/>
      <c r="M335" s="76"/>
      <c r="N335" s="76">
        <v>-4737100</v>
      </c>
      <c r="O335" s="142"/>
      <c r="P335" s="141">
        <f t="shared" si="239"/>
        <v>52566100</v>
      </c>
      <c r="Q335" s="141">
        <v>56263400</v>
      </c>
      <c r="R335" s="76">
        <v>-3697300</v>
      </c>
      <c r="S335" s="76"/>
      <c r="T335" s="76"/>
      <c r="U335" s="76"/>
      <c r="V335" s="142"/>
    </row>
    <row r="336" spans="2:22" ht="49.9" hidden="1" customHeight="1">
      <c r="B336" s="121"/>
      <c r="C336" s="39" t="s">
        <v>174</v>
      </c>
      <c r="D336" s="39">
        <v>925</v>
      </c>
      <c r="E336" s="143" t="s">
        <v>56</v>
      </c>
      <c r="F336" s="143" t="s">
        <v>19</v>
      </c>
      <c r="G336" s="81" t="s">
        <v>175</v>
      </c>
      <c r="H336" s="86"/>
      <c r="I336" s="141">
        <f t="shared" si="281"/>
        <v>0</v>
      </c>
      <c r="J336" s="141">
        <f t="shared" ref="J336:O336" si="286">J337</f>
        <v>98241600</v>
      </c>
      <c r="K336" s="76">
        <f t="shared" si="286"/>
        <v>30191200</v>
      </c>
      <c r="L336" s="76">
        <f t="shared" si="286"/>
        <v>-128432800</v>
      </c>
      <c r="M336" s="76">
        <f t="shared" si="286"/>
        <v>0</v>
      </c>
      <c r="N336" s="76">
        <f t="shared" si="286"/>
        <v>0</v>
      </c>
      <c r="O336" s="142">
        <f t="shared" si="286"/>
        <v>0</v>
      </c>
      <c r="P336" s="141">
        <f t="shared" si="239"/>
        <v>0</v>
      </c>
      <c r="Q336" s="141">
        <f t="shared" ref="Q336:V336" si="287">Q337</f>
        <v>0</v>
      </c>
      <c r="R336" s="76">
        <f t="shared" si="287"/>
        <v>111138100</v>
      </c>
      <c r="S336" s="76">
        <f t="shared" si="287"/>
        <v>-111138100</v>
      </c>
      <c r="T336" s="76">
        <f t="shared" si="287"/>
        <v>0</v>
      </c>
      <c r="U336" s="76">
        <f t="shared" si="287"/>
        <v>0</v>
      </c>
      <c r="V336" s="142">
        <f t="shared" si="287"/>
        <v>0</v>
      </c>
    </row>
    <row r="337" spans="2:22" ht="37.5" hidden="1">
      <c r="B337" s="121"/>
      <c r="C337" s="39" t="s">
        <v>165</v>
      </c>
      <c r="D337" s="39">
        <v>925</v>
      </c>
      <c r="E337" s="143" t="s">
        <v>56</v>
      </c>
      <c r="F337" s="143" t="s">
        <v>19</v>
      </c>
      <c r="G337" s="81" t="s">
        <v>175</v>
      </c>
      <c r="H337" s="86">
        <v>600</v>
      </c>
      <c r="I337" s="141">
        <f t="shared" si="281"/>
        <v>0</v>
      </c>
      <c r="J337" s="141">
        <v>98241600</v>
      </c>
      <c r="K337" s="76">
        <v>30191200</v>
      </c>
      <c r="L337" s="76">
        <v>-128432800</v>
      </c>
      <c r="M337" s="76">
        <v>0</v>
      </c>
      <c r="N337" s="76">
        <v>0</v>
      </c>
      <c r="O337" s="142">
        <v>0</v>
      </c>
      <c r="P337" s="141">
        <f t="shared" si="239"/>
        <v>0</v>
      </c>
      <c r="Q337" s="141"/>
      <c r="R337" s="76">
        <v>111138100</v>
      </c>
      <c r="S337" s="76">
        <v>-111138100</v>
      </c>
      <c r="T337" s="76">
        <v>0</v>
      </c>
      <c r="U337" s="76">
        <v>0</v>
      </c>
      <c r="V337" s="142">
        <v>0</v>
      </c>
    </row>
    <row r="338" spans="2:22" ht="131.25">
      <c r="B338" s="121"/>
      <c r="C338" s="39" t="s">
        <v>176</v>
      </c>
      <c r="D338" s="39">
        <v>925</v>
      </c>
      <c r="E338" s="143" t="s">
        <v>56</v>
      </c>
      <c r="F338" s="143" t="s">
        <v>19</v>
      </c>
      <c r="G338" s="81" t="s">
        <v>177</v>
      </c>
      <c r="H338" s="86"/>
      <c r="I338" s="141">
        <f t="shared" si="281"/>
        <v>128432800</v>
      </c>
      <c r="J338" s="141"/>
      <c r="K338" s="76"/>
      <c r="L338" s="76">
        <f>L339</f>
        <v>128432800</v>
      </c>
      <c r="M338" s="76">
        <f>M339</f>
        <v>0</v>
      </c>
      <c r="N338" s="76">
        <f>N339</f>
        <v>0</v>
      </c>
      <c r="O338" s="142">
        <f>O339</f>
        <v>0</v>
      </c>
      <c r="P338" s="141">
        <f t="shared" si="239"/>
        <v>111138100</v>
      </c>
      <c r="Q338" s="141"/>
      <c r="R338" s="76"/>
      <c r="S338" s="76">
        <f>S339</f>
        <v>111138100</v>
      </c>
      <c r="T338" s="76">
        <f>T339</f>
        <v>0</v>
      </c>
      <c r="U338" s="76"/>
      <c r="V338" s="142"/>
    </row>
    <row r="339" spans="2:22" ht="37.5">
      <c r="B339" s="121"/>
      <c r="C339" s="39" t="s">
        <v>165</v>
      </c>
      <c r="D339" s="39">
        <v>925</v>
      </c>
      <c r="E339" s="143" t="s">
        <v>56</v>
      </c>
      <c r="F339" s="143" t="s">
        <v>19</v>
      </c>
      <c r="G339" s="81" t="s">
        <v>177</v>
      </c>
      <c r="H339" s="86">
        <v>600</v>
      </c>
      <c r="I339" s="141">
        <f t="shared" si="281"/>
        <v>128432800</v>
      </c>
      <c r="J339" s="141"/>
      <c r="K339" s="76"/>
      <c r="L339" s="76">
        <v>128432800</v>
      </c>
      <c r="M339" s="76">
        <v>0</v>
      </c>
      <c r="N339" s="76">
        <v>0</v>
      </c>
      <c r="O339" s="142">
        <v>0</v>
      </c>
      <c r="P339" s="141">
        <f t="shared" si="239"/>
        <v>111138100</v>
      </c>
      <c r="Q339" s="141"/>
      <c r="R339" s="76"/>
      <c r="S339" s="76">
        <v>111138100</v>
      </c>
      <c r="T339" s="76">
        <v>0</v>
      </c>
      <c r="U339" s="76"/>
      <c r="V339" s="142"/>
    </row>
    <row r="340" spans="2:22" ht="225" hidden="1">
      <c r="B340" s="121"/>
      <c r="C340" s="39" t="s">
        <v>178</v>
      </c>
      <c r="D340" s="39">
        <v>925</v>
      </c>
      <c r="E340" s="143" t="s">
        <v>56</v>
      </c>
      <c r="F340" s="143" t="s">
        <v>19</v>
      </c>
      <c r="G340" s="81" t="s">
        <v>179</v>
      </c>
      <c r="H340" s="86"/>
      <c r="I340" s="141">
        <f t="shared" si="281"/>
        <v>0</v>
      </c>
      <c r="J340" s="141">
        <f t="shared" ref="J340:O340" si="288">J341</f>
        <v>49840600</v>
      </c>
      <c r="K340" s="76">
        <f t="shared" si="288"/>
        <v>49512400</v>
      </c>
      <c r="L340" s="76">
        <f t="shared" si="288"/>
        <v>-99353000</v>
      </c>
      <c r="M340" s="76">
        <f t="shared" si="288"/>
        <v>0</v>
      </c>
      <c r="N340" s="76">
        <f t="shared" si="288"/>
        <v>0</v>
      </c>
      <c r="O340" s="142">
        <f t="shared" si="288"/>
        <v>0</v>
      </c>
      <c r="P340" s="141">
        <f t="shared" si="239"/>
        <v>0</v>
      </c>
      <c r="Q340" s="141">
        <f t="shared" ref="Q340:V340" si="289">Q341</f>
        <v>0</v>
      </c>
      <c r="R340" s="76">
        <f t="shared" si="289"/>
        <v>99353000</v>
      </c>
      <c r="S340" s="76">
        <f t="shared" si="289"/>
        <v>-99353000</v>
      </c>
      <c r="T340" s="76">
        <f t="shared" si="289"/>
        <v>0</v>
      </c>
      <c r="U340" s="76">
        <f t="shared" si="289"/>
        <v>0</v>
      </c>
      <c r="V340" s="142">
        <f t="shared" si="289"/>
        <v>0</v>
      </c>
    </row>
    <row r="341" spans="2:22" ht="37.5" hidden="1">
      <c r="B341" s="121"/>
      <c r="C341" s="39" t="s">
        <v>165</v>
      </c>
      <c r="D341" s="39">
        <v>925</v>
      </c>
      <c r="E341" s="143" t="s">
        <v>56</v>
      </c>
      <c r="F341" s="143" t="s">
        <v>19</v>
      </c>
      <c r="G341" s="81" t="s">
        <v>179</v>
      </c>
      <c r="H341" s="86">
        <v>600</v>
      </c>
      <c r="I341" s="141">
        <f t="shared" si="281"/>
        <v>0</v>
      </c>
      <c r="J341" s="141">
        <v>49840600</v>
      </c>
      <c r="K341" s="76">
        <v>49512400</v>
      </c>
      <c r="L341" s="76">
        <v>-99353000</v>
      </c>
      <c r="M341" s="76">
        <v>0</v>
      </c>
      <c r="N341" s="76">
        <v>0</v>
      </c>
      <c r="O341" s="142">
        <v>0</v>
      </c>
      <c r="P341" s="141">
        <f t="shared" si="239"/>
        <v>0</v>
      </c>
      <c r="Q341" s="141"/>
      <c r="R341" s="76">
        <v>99353000</v>
      </c>
      <c r="S341" s="76">
        <v>-99353000</v>
      </c>
      <c r="T341" s="76">
        <v>0</v>
      </c>
      <c r="U341" s="76">
        <v>0</v>
      </c>
      <c r="V341" s="142">
        <v>0</v>
      </c>
    </row>
    <row r="342" spans="2:22" ht="56.25">
      <c r="B342" s="121"/>
      <c r="C342" s="39" t="s">
        <v>180</v>
      </c>
      <c r="D342" s="39">
        <v>925</v>
      </c>
      <c r="E342" s="143" t="s">
        <v>56</v>
      </c>
      <c r="F342" s="143" t="s">
        <v>19</v>
      </c>
      <c r="G342" s="81" t="s">
        <v>181</v>
      </c>
      <c r="H342" s="86"/>
      <c r="I342" s="141">
        <f t="shared" si="281"/>
        <v>13774300</v>
      </c>
      <c r="J342" s="141">
        <f t="shared" ref="J342:O342" si="290">J343</f>
        <v>13774300</v>
      </c>
      <c r="K342" s="76">
        <f t="shared" si="290"/>
        <v>0</v>
      </c>
      <c r="L342" s="76">
        <f t="shared" si="290"/>
        <v>0</v>
      </c>
      <c r="M342" s="76">
        <f t="shared" si="290"/>
        <v>0</v>
      </c>
      <c r="N342" s="76">
        <f t="shared" si="290"/>
        <v>0</v>
      </c>
      <c r="O342" s="142">
        <f t="shared" si="290"/>
        <v>0</v>
      </c>
      <c r="P342" s="141">
        <f t="shared" si="239"/>
        <v>14325200</v>
      </c>
      <c r="Q342" s="141">
        <f t="shared" ref="Q342:V342" si="291">Q343</f>
        <v>14325200</v>
      </c>
      <c r="R342" s="76">
        <f t="shared" si="291"/>
        <v>0</v>
      </c>
      <c r="S342" s="76">
        <f t="shared" si="291"/>
        <v>0</v>
      </c>
      <c r="T342" s="76">
        <f t="shared" si="291"/>
        <v>0</v>
      </c>
      <c r="U342" s="76">
        <f t="shared" si="291"/>
        <v>0</v>
      </c>
      <c r="V342" s="142">
        <f t="shared" si="291"/>
        <v>0</v>
      </c>
    </row>
    <row r="343" spans="2:22" ht="37.5">
      <c r="B343" s="121"/>
      <c r="C343" s="39" t="s">
        <v>165</v>
      </c>
      <c r="D343" s="39">
        <v>925</v>
      </c>
      <c r="E343" s="143" t="s">
        <v>56</v>
      </c>
      <c r="F343" s="143" t="s">
        <v>19</v>
      </c>
      <c r="G343" s="81" t="s">
        <v>181</v>
      </c>
      <c r="H343" s="86">
        <v>600</v>
      </c>
      <c r="I343" s="141">
        <f t="shared" si="281"/>
        <v>13774300</v>
      </c>
      <c r="J343" s="141">
        <v>13774300</v>
      </c>
      <c r="K343" s="76"/>
      <c r="L343" s="76"/>
      <c r="M343" s="76"/>
      <c r="N343" s="76"/>
      <c r="O343" s="142"/>
      <c r="P343" s="141">
        <f t="shared" si="239"/>
        <v>14325200</v>
      </c>
      <c r="Q343" s="141">
        <v>14325200</v>
      </c>
      <c r="R343" s="76"/>
      <c r="S343" s="76"/>
      <c r="T343" s="76"/>
      <c r="U343" s="76"/>
      <c r="V343" s="142"/>
    </row>
    <row r="344" spans="2:22" ht="37.5" hidden="1">
      <c r="B344" s="121"/>
      <c r="C344" s="43" t="s">
        <v>182</v>
      </c>
      <c r="D344" s="43">
        <v>925</v>
      </c>
      <c r="E344" s="75" t="s">
        <v>56</v>
      </c>
      <c r="F344" s="75" t="s">
        <v>19</v>
      </c>
      <c r="G344" s="58" t="s">
        <v>183</v>
      </c>
      <c r="H344" s="79"/>
      <c r="I344" s="141">
        <f t="shared" si="281"/>
        <v>0</v>
      </c>
      <c r="J344" s="141">
        <f t="shared" ref="J344:O345" si="292">J345</f>
        <v>9656000</v>
      </c>
      <c r="K344" s="76">
        <f t="shared" si="292"/>
        <v>-1522400</v>
      </c>
      <c r="L344" s="76">
        <f t="shared" si="292"/>
        <v>-8133600</v>
      </c>
      <c r="M344" s="76">
        <f t="shared" si="292"/>
        <v>0</v>
      </c>
      <c r="N344" s="76">
        <f t="shared" si="292"/>
        <v>0</v>
      </c>
      <c r="O344" s="142">
        <f t="shared" si="292"/>
        <v>0</v>
      </c>
      <c r="P344" s="141">
        <f t="shared" si="239"/>
        <v>0</v>
      </c>
      <c r="Q344" s="141">
        <f t="shared" ref="Q344:V345" si="293">Q345</f>
        <v>9656000</v>
      </c>
      <c r="R344" s="76">
        <f t="shared" si="293"/>
        <v>-1375200</v>
      </c>
      <c r="S344" s="76">
        <f t="shared" si="293"/>
        <v>-8280800</v>
      </c>
      <c r="T344" s="76">
        <f t="shared" si="293"/>
        <v>0</v>
      </c>
      <c r="U344" s="76">
        <f t="shared" si="293"/>
        <v>0</v>
      </c>
      <c r="V344" s="142">
        <f t="shared" si="293"/>
        <v>0</v>
      </c>
    </row>
    <row r="345" spans="2:22" ht="75" hidden="1">
      <c r="B345" s="121"/>
      <c r="C345" s="43" t="s">
        <v>184</v>
      </c>
      <c r="D345" s="43">
        <v>925</v>
      </c>
      <c r="E345" s="75" t="s">
        <v>56</v>
      </c>
      <c r="F345" s="75" t="s">
        <v>19</v>
      </c>
      <c r="G345" s="58" t="s">
        <v>185</v>
      </c>
      <c r="H345" s="79"/>
      <c r="I345" s="141">
        <f t="shared" si="281"/>
        <v>0</v>
      </c>
      <c r="J345" s="141">
        <f t="shared" si="292"/>
        <v>9656000</v>
      </c>
      <c r="K345" s="76">
        <f t="shared" si="292"/>
        <v>-1522400</v>
      </c>
      <c r="L345" s="76">
        <f t="shared" si="292"/>
        <v>-8133600</v>
      </c>
      <c r="M345" s="76">
        <f t="shared" si="292"/>
        <v>0</v>
      </c>
      <c r="N345" s="76">
        <f t="shared" si="292"/>
        <v>0</v>
      </c>
      <c r="O345" s="142">
        <f t="shared" si="292"/>
        <v>0</v>
      </c>
      <c r="P345" s="141">
        <f t="shared" si="239"/>
        <v>0</v>
      </c>
      <c r="Q345" s="141">
        <f t="shared" si="293"/>
        <v>9656000</v>
      </c>
      <c r="R345" s="76">
        <f t="shared" si="293"/>
        <v>-1375200</v>
      </c>
      <c r="S345" s="76">
        <f t="shared" si="293"/>
        <v>-8280800</v>
      </c>
      <c r="T345" s="76">
        <f t="shared" si="293"/>
        <v>0</v>
      </c>
      <c r="U345" s="76">
        <f t="shared" si="293"/>
        <v>0</v>
      </c>
      <c r="V345" s="142">
        <f t="shared" si="293"/>
        <v>0</v>
      </c>
    </row>
    <row r="346" spans="2:22" ht="37.5" hidden="1">
      <c r="B346" s="121"/>
      <c r="C346" s="43" t="s">
        <v>165</v>
      </c>
      <c r="D346" s="43">
        <v>925</v>
      </c>
      <c r="E346" s="75" t="s">
        <v>56</v>
      </c>
      <c r="F346" s="75" t="s">
        <v>19</v>
      </c>
      <c r="G346" s="58" t="s">
        <v>185</v>
      </c>
      <c r="H346" s="79">
        <v>600</v>
      </c>
      <c r="I346" s="141">
        <f t="shared" si="281"/>
        <v>0</v>
      </c>
      <c r="J346" s="141">
        <v>9656000</v>
      </c>
      <c r="K346" s="76">
        <v>-1522400</v>
      </c>
      <c r="L346" s="76">
        <v>-8133600</v>
      </c>
      <c r="M346" s="76">
        <v>0</v>
      </c>
      <c r="N346" s="76">
        <v>0</v>
      </c>
      <c r="O346" s="142">
        <v>0</v>
      </c>
      <c r="P346" s="141">
        <f t="shared" si="239"/>
        <v>0</v>
      </c>
      <c r="Q346" s="141">
        <v>9656000</v>
      </c>
      <c r="R346" s="76">
        <v>-1375200</v>
      </c>
      <c r="S346" s="76">
        <v>-8280800</v>
      </c>
      <c r="T346" s="76">
        <v>0</v>
      </c>
      <c r="U346" s="76"/>
      <c r="V346" s="142"/>
    </row>
    <row r="347" spans="2:22">
      <c r="B347" s="121"/>
      <c r="C347" s="43" t="s">
        <v>186</v>
      </c>
      <c r="D347" s="39">
        <v>925</v>
      </c>
      <c r="E347" s="143" t="s">
        <v>56</v>
      </c>
      <c r="F347" s="143" t="s">
        <v>19</v>
      </c>
      <c r="G347" s="81" t="s">
        <v>187</v>
      </c>
      <c r="H347" s="79"/>
      <c r="I347" s="141">
        <f t="shared" si="281"/>
        <v>107486600</v>
      </c>
      <c r="J347" s="141"/>
      <c r="K347" s="76"/>
      <c r="L347" s="76">
        <f>L348+L350</f>
        <v>107486600</v>
      </c>
      <c r="M347" s="76">
        <f>M348+M350</f>
        <v>0</v>
      </c>
      <c r="N347" s="76">
        <f>N348+N350</f>
        <v>0</v>
      </c>
      <c r="O347" s="142">
        <f>O348+O350</f>
        <v>0</v>
      </c>
      <c r="P347" s="141">
        <f t="shared" si="239"/>
        <v>107633800</v>
      </c>
      <c r="Q347" s="141"/>
      <c r="R347" s="76"/>
      <c r="S347" s="76">
        <f>S348+S350</f>
        <v>107633800</v>
      </c>
      <c r="T347" s="76">
        <f>T348+T350</f>
        <v>0</v>
      </c>
      <c r="U347" s="76"/>
      <c r="V347" s="142"/>
    </row>
    <row r="348" spans="2:22" ht="75">
      <c r="B348" s="121"/>
      <c r="C348" s="39" t="s">
        <v>184</v>
      </c>
      <c r="D348" s="39">
        <v>925</v>
      </c>
      <c r="E348" s="143" t="s">
        <v>56</v>
      </c>
      <c r="F348" s="143" t="s">
        <v>19</v>
      </c>
      <c r="G348" s="81" t="s">
        <v>190</v>
      </c>
      <c r="H348" s="86"/>
      <c r="I348" s="141">
        <f t="shared" si="281"/>
        <v>8133600</v>
      </c>
      <c r="J348" s="141"/>
      <c r="K348" s="76"/>
      <c r="L348" s="76">
        <f>L349</f>
        <v>8133600</v>
      </c>
      <c r="M348" s="76">
        <f>M349</f>
        <v>0</v>
      </c>
      <c r="N348" s="76">
        <f>N349</f>
        <v>0</v>
      </c>
      <c r="O348" s="142">
        <f>O349</f>
        <v>0</v>
      </c>
      <c r="P348" s="141">
        <f t="shared" si="239"/>
        <v>8280800</v>
      </c>
      <c r="Q348" s="141"/>
      <c r="R348" s="76"/>
      <c r="S348" s="76">
        <f>S349</f>
        <v>8280800</v>
      </c>
      <c r="T348" s="76">
        <f>T349</f>
        <v>0</v>
      </c>
      <c r="U348" s="76"/>
      <c r="V348" s="142"/>
    </row>
    <row r="349" spans="2:22" ht="37.5">
      <c r="B349" s="121"/>
      <c r="C349" s="39" t="s">
        <v>165</v>
      </c>
      <c r="D349" s="39">
        <v>925</v>
      </c>
      <c r="E349" s="143" t="s">
        <v>56</v>
      </c>
      <c r="F349" s="143" t="s">
        <v>19</v>
      </c>
      <c r="G349" s="81" t="s">
        <v>190</v>
      </c>
      <c r="H349" s="86">
        <v>600</v>
      </c>
      <c r="I349" s="141">
        <f t="shared" si="281"/>
        <v>8133600</v>
      </c>
      <c r="J349" s="141"/>
      <c r="K349" s="76"/>
      <c r="L349" s="76">
        <v>8133600</v>
      </c>
      <c r="M349" s="76">
        <v>0</v>
      </c>
      <c r="N349" s="76">
        <v>0</v>
      </c>
      <c r="O349" s="142">
        <v>0</v>
      </c>
      <c r="P349" s="141">
        <f t="shared" si="239"/>
        <v>8280800</v>
      </c>
      <c r="Q349" s="141"/>
      <c r="R349" s="76"/>
      <c r="S349" s="76">
        <v>8280800</v>
      </c>
      <c r="T349" s="76">
        <v>0</v>
      </c>
      <c r="U349" s="76"/>
      <c r="V349" s="142"/>
    </row>
    <row r="350" spans="2:22" ht="225">
      <c r="B350" s="121"/>
      <c r="C350" s="39" t="s">
        <v>178</v>
      </c>
      <c r="D350" s="39">
        <v>925</v>
      </c>
      <c r="E350" s="143" t="s">
        <v>56</v>
      </c>
      <c r="F350" s="143" t="s">
        <v>19</v>
      </c>
      <c r="G350" s="81" t="s">
        <v>191</v>
      </c>
      <c r="H350" s="86"/>
      <c r="I350" s="141">
        <f t="shared" si="281"/>
        <v>99353000</v>
      </c>
      <c r="J350" s="141"/>
      <c r="K350" s="76"/>
      <c r="L350" s="76">
        <f>L351</f>
        <v>99353000</v>
      </c>
      <c r="M350" s="76">
        <f>M351</f>
        <v>0</v>
      </c>
      <c r="N350" s="76">
        <f>N351</f>
        <v>0</v>
      </c>
      <c r="O350" s="142">
        <f>O351</f>
        <v>0</v>
      </c>
      <c r="P350" s="141">
        <f t="shared" si="239"/>
        <v>99353000</v>
      </c>
      <c r="Q350" s="141"/>
      <c r="R350" s="76"/>
      <c r="S350" s="76">
        <f>S351</f>
        <v>99353000</v>
      </c>
      <c r="T350" s="76">
        <f>T351</f>
        <v>0</v>
      </c>
      <c r="U350" s="76"/>
      <c r="V350" s="142"/>
    </row>
    <row r="351" spans="2:22" ht="37.5">
      <c r="B351" s="121"/>
      <c r="C351" s="39" t="s">
        <v>165</v>
      </c>
      <c r="D351" s="39">
        <v>925</v>
      </c>
      <c r="E351" s="143" t="s">
        <v>56</v>
      </c>
      <c r="F351" s="143" t="s">
        <v>19</v>
      </c>
      <c r="G351" s="81" t="s">
        <v>191</v>
      </c>
      <c r="H351" s="86">
        <v>600</v>
      </c>
      <c r="I351" s="141">
        <f t="shared" si="281"/>
        <v>99353000</v>
      </c>
      <c r="J351" s="141"/>
      <c r="K351" s="76"/>
      <c r="L351" s="76">
        <v>99353000</v>
      </c>
      <c r="M351" s="76">
        <v>0</v>
      </c>
      <c r="N351" s="76">
        <v>0</v>
      </c>
      <c r="O351" s="142">
        <v>0</v>
      </c>
      <c r="P351" s="141">
        <f t="shared" si="239"/>
        <v>99353000</v>
      </c>
      <c r="Q351" s="141"/>
      <c r="R351" s="76"/>
      <c r="S351" s="76">
        <v>99353000</v>
      </c>
      <c r="T351" s="76">
        <v>0</v>
      </c>
      <c r="U351" s="76"/>
      <c r="V351" s="142"/>
    </row>
    <row r="352" spans="2:22" ht="37.5">
      <c r="B352" s="121"/>
      <c r="C352" s="39" t="s">
        <v>295</v>
      </c>
      <c r="D352" s="39">
        <v>925</v>
      </c>
      <c r="E352" s="143" t="s">
        <v>56</v>
      </c>
      <c r="F352" s="143" t="s">
        <v>19</v>
      </c>
      <c r="G352" s="81">
        <v>9900000000</v>
      </c>
      <c r="H352" s="86"/>
      <c r="I352" s="141">
        <f t="shared" si="281"/>
        <v>500000</v>
      </c>
      <c r="J352" s="141">
        <f t="shared" ref="J352:O353" si="294">J353</f>
        <v>500000</v>
      </c>
      <c r="K352" s="76">
        <f t="shared" si="294"/>
        <v>0</v>
      </c>
      <c r="L352" s="76">
        <f t="shared" si="294"/>
        <v>0</v>
      </c>
      <c r="M352" s="76">
        <f t="shared" si="294"/>
        <v>0</v>
      </c>
      <c r="N352" s="76">
        <f t="shared" si="294"/>
        <v>0</v>
      </c>
      <c r="O352" s="142">
        <f t="shared" si="294"/>
        <v>0</v>
      </c>
      <c r="P352" s="141">
        <f t="shared" ref="P352:P415" si="295">SUM(Q352:V352)</f>
        <v>500000</v>
      </c>
      <c r="Q352" s="141">
        <f t="shared" ref="Q352:V353" si="296">Q353</f>
        <v>500000</v>
      </c>
      <c r="R352" s="76">
        <f t="shared" si="296"/>
        <v>0</v>
      </c>
      <c r="S352" s="76">
        <f t="shared" si="296"/>
        <v>0</v>
      </c>
      <c r="T352" s="76">
        <f t="shared" si="296"/>
        <v>0</v>
      </c>
      <c r="U352" s="76">
        <f t="shared" si="296"/>
        <v>0</v>
      </c>
      <c r="V352" s="142">
        <f t="shared" si="296"/>
        <v>0</v>
      </c>
    </row>
    <row r="353" spans="2:22">
      <c r="B353" s="121"/>
      <c r="C353" s="39" t="s">
        <v>299</v>
      </c>
      <c r="D353" s="39">
        <v>925</v>
      </c>
      <c r="E353" s="143" t="s">
        <v>56</v>
      </c>
      <c r="F353" s="143" t="s">
        <v>19</v>
      </c>
      <c r="G353" s="81">
        <v>9900010910</v>
      </c>
      <c r="H353" s="86"/>
      <c r="I353" s="141">
        <f t="shared" si="281"/>
        <v>500000</v>
      </c>
      <c r="J353" s="141">
        <f t="shared" si="294"/>
        <v>500000</v>
      </c>
      <c r="K353" s="76">
        <f t="shared" si="294"/>
        <v>0</v>
      </c>
      <c r="L353" s="76">
        <f t="shared" si="294"/>
        <v>0</v>
      </c>
      <c r="M353" s="76">
        <f t="shared" si="294"/>
        <v>0</v>
      </c>
      <c r="N353" s="76">
        <f t="shared" si="294"/>
        <v>0</v>
      </c>
      <c r="O353" s="142">
        <f t="shared" si="294"/>
        <v>0</v>
      </c>
      <c r="P353" s="141">
        <f t="shared" si="295"/>
        <v>500000</v>
      </c>
      <c r="Q353" s="141">
        <f t="shared" si="296"/>
        <v>500000</v>
      </c>
      <c r="R353" s="76">
        <f t="shared" si="296"/>
        <v>0</v>
      </c>
      <c r="S353" s="76">
        <f t="shared" si="296"/>
        <v>0</v>
      </c>
      <c r="T353" s="76">
        <f t="shared" si="296"/>
        <v>0</v>
      </c>
      <c r="U353" s="76">
        <f t="shared" si="296"/>
        <v>0</v>
      </c>
      <c r="V353" s="142">
        <f t="shared" si="296"/>
        <v>0</v>
      </c>
    </row>
    <row r="354" spans="2:22">
      <c r="B354" s="121"/>
      <c r="C354" s="39" t="s">
        <v>106</v>
      </c>
      <c r="D354" s="39">
        <v>925</v>
      </c>
      <c r="E354" s="143" t="s">
        <v>56</v>
      </c>
      <c r="F354" s="143" t="s">
        <v>19</v>
      </c>
      <c r="G354" s="81">
        <v>9900010910</v>
      </c>
      <c r="H354" s="86">
        <v>800</v>
      </c>
      <c r="I354" s="141">
        <f t="shared" si="281"/>
        <v>500000</v>
      </c>
      <c r="J354" s="141">
        <v>500000</v>
      </c>
      <c r="K354" s="76">
        <v>0</v>
      </c>
      <c r="L354" s="76">
        <v>0</v>
      </c>
      <c r="M354" s="76">
        <v>0</v>
      </c>
      <c r="N354" s="76">
        <v>0</v>
      </c>
      <c r="O354" s="142">
        <v>0</v>
      </c>
      <c r="P354" s="141">
        <f t="shared" si="295"/>
        <v>500000</v>
      </c>
      <c r="Q354" s="141">
        <v>500000</v>
      </c>
      <c r="R354" s="76">
        <v>0</v>
      </c>
      <c r="S354" s="76">
        <v>0</v>
      </c>
      <c r="T354" s="76">
        <v>0</v>
      </c>
      <c r="U354" s="76">
        <v>0</v>
      </c>
      <c r="V354" s="142">
        <v>0</v>
      </c>
    </row>
    <row r="355" spans="2:22">
      <c r="B355" s="121"/>
      <c r="C355" s="39" t="s">
        <v>342</v>
      </c>
      <c r="D355" s="39">
        <v>925</v>
      </c>
      <c r="E355" s="143" t="s">
        <v>56</v>
      </c>
      <c r="F355" s="143" t="s">
        <v>21</v>
      </c>
      <c r="G355" s="81"/>
      <c r="H355" s="86"/>
      <c r="I355" s="141">
        <f t="shared" si="281"/>
        <v>228075500</v>
      </c>
      <c r="J355" s="141">
        <f t="shared" ref="J355:O356" si="297">J356</f>
        <v>228075500</v>
      </c>
      <c r="K355" s="76">
        <f t="shared" si="297"/>
        <v>0</v>
      </c>
      <c r="L355" s="76">
        <f t="shared" si="297"/>
        <v>0</v>
      </c>
      <c r="M355" s="76">
        <f t="shared" si="297"/>
        <v>0</v>
      </c>
      <c r="N355" s="76">
        <f t="shared" si="297"/>
        <v>0</v>
      </c>
      <c r="O355" s="142">
        <f t="shared" si="297"/>
        <v>0</v>
      </c>
      <c r="P355" s="141">
        <f t="shared" si="295"/>
        <v>221483100</v>
      </c>
      <c r="Q355" s="141">
        <f t="shared" ref="Q355:V356" si="298">Q356</f>
        <v>221483100</v>
      </c>
      <c r="R355" s="76">
        <f t="shared" si="298"/>
        <v>0</v>
      </c>
      <c r="S355" s="76">
        <f t="shared" si="298"/>
        <v>0</v>
      </c>
      <c r="T355" s="76">
        <f t="shared" si="298"/>
        <v>0</v>
      </c>
      <c r="U355" s="76">
        <f t="shared" si="298"/>
        <v>0</v>
      </c>
      <c r="V355" s="142">
        <f t="shared" si="298"/>
        <v>0</v>
      </c>
    </row>
    <row r="356" spans="2:22">
      <c r="B356" s="121"/>
      <c r="C356" s="39" t="s">
        <v>161</v>
      </c>
      <c r="D356" s="39">
        <v>925</v>
      </c>
      <c r="E356" s="143" t="s">
        <v>56</v>
      </c>
      <c r="F356" s="143" t="s">
        <v>21</v>
      </c>
      <c r="G356" s="81">
        <v>5800000000</v>
      </c>
      <c r="H356" s="86"/>
      <c r="I356" s="141">
        <f t="shared" si="281"/>
        <v>228075500</v>
      </c>
      <c r="J356" s="141">
        <f t="shared" si="297"/>
        <v>228075500</v>
      </c>
      <c r="K356" s="76">
        <f t="shared" si="297"/>
        <v>0</v>
      </c>
      <c r="L356" s="76">
        <f t="shared" si="297"/>
        <v>0</v>
      </c>
      <c r="M356" s="76">
        <f t="shared" si="297"/>
        <v>0</v>
      </c>
      <c r="N356" s="76">
        <f t="shared" si="297"/>
        <v>0</v>
      </c>
      <c r="O356" s="142">
        <f t="shared" si="297"/>
        <v>0</v>
      </c>
      <c r="P356" s="141">
        <f t="shared" si="295"/>
        <v>221483100</v>
      </c>
      <c r="Q356" s="141">
        <f t="shared" si="298"/>
        <v>221483100</v>
      </c>
      <c r="R356" s="76">
        <f t="shared" si="298"/>
        <v>0</v>
      </c>
      <c r="S356" s="76">
        <f t="shared" si="298"/>
        <v>0</v>
      </c>
      <c r="T356" s="76">
        <f t="shared" si="298"/>
        <v>0</v>
      </c>
      <c r="U356" s="76">
        <f t="shared" si="298"/>
        <v>0</v>
      </c>
      <c r="V356" s="142">
        <f t="shared" si="298"/>
        <v>0</v>
      </c>
    </row>
    <row r="357" spans="2:22">
      <c r="B357" s="121"/>
      <c r="C357" s="39" t="s">
        <v>192</v>
      </c>
      <c r="D357" s="39">
        <v>925</v>
      </c>
      <c r="E357" s="143" t="s">
        <v>56</v>
      </c>
      <c r="F357" s="143" t="s">
        <v>21</v>
      </c>
      <c r="G357" s="81">
        <v>5820000000</v>
      </c>
      <c r="H357" s="86"/>
      <c r="I357" s="141">
        <f t="shared" si="281"/>
        <v>228075500</v>
      </c>
      <c r="J357" s="141">
        <f>J358+J364+J366+J361+J369</f>
        <v>228075500</v>
      </c>
      <c r="K357" s="76">
        <f>K358+K364+K366+K361</f>
        <v>0</v>
      </c>
      <c r="L357" s="76">
        <f>L358+L364+L366+L361</f>
        <v>0</v>
      </c>
      <c r="M357" s="76">
        <f>M358+M364+M366+M361</f>
        <v>0</v>
      </c>
      <c r="N357" s="76">
        <f>N358+N364+N366+N361</f>
        <v>0</v>
      </c>
      <c r="O357" s="142">
        <f>O358+O364+O366+O361</f>
        <v>0</v>
      </c>
      <c r="P357" s="141">
        <f t="shared" si="295"/>
        <v>221483100</v>
      </c>
      <c r="Q357" s="141">
        <f t="shared" ref="Q357:V357" si="299">Q358+Q364+Q366+Q361</f>
        <v>221483100</v>
      </c>
      <c r="R357" s="76">
        <f t="shared" si="299"/>
        <v>0</v>
      </c>
      <c r="S357" s="76">
        <f t="shared" si="299"/>
        <v>0</v>
      </c>
      <c r="T357" s="76">
        <f t="shared" si="299"/>
        <v>0</v>
      </c>
      <c r="U357" s="76">
        <f t="shared" si="299"/>
        <v>0</v>
      </c>
      <c r="V357" s="142">
        <f t="shared" si="299"/>
        <v>0</v>
      </c>
    </row>
    <row r="358" spans="2:22" ht="37.5">
      <c r="B358" s="121"/>
      <c r="C358" s="90" t="s">
        <v>130</v>
      </c>
      <c r="D358" s="39">
        <v>925</v>
      </c>
      <c r="E358" s="143" t="s">
        <v>56</v>
      </c>
      <c r="F358" s="143" t="s">
        <v>21</v>
      </c>
      <c r="G358" s="81">
        <v>5820000590</v>
      </c>
      <c r="H358" s="86"/>
      <c r="I358" s="141">
        <f t="shared" si="281"/>
        <v>166567540</v>
      </c>
      <c r="J358" s="141">
        <f t="shared" ref="J358:O358" si="300">J359+J360</f>
        <v>188085100</v>
      </c>
      <c r="K358" s="76">
        <f t="shared" si="300"/>
        <v>0</v>
      </c>
      <c r="L358" s="76">
        <f t="shared" si="300"/>
        <v>0</v>
      </c>
      <c r="M358" s="76">
        <f t="shared" si="300"/>
        <v>-21517560</v>
      </c>
      <c r="N358" s="76">
        <f t="shared" si="300"/>
        <v>0</v>
      </c>
      <c r="O358" s="142">
        <f t="shared" si="300"/>
        <v>0</v>
      </c>
      <c r="P358" s="141">
        <f t="shared" si="295"/>
        <v>157559780</v>
      </c>
      <c r="Q358" s="141">
        <f t="shared" ref="Q358:V358" si="301">Q359+Q360</f>
        <v>181667300</v>
      </c>
      <c r="R358" s="76">
        <f t="shared" si="301"/>
        <v>0</v>
      </c>
      <c r="S358" s="76">
        <f t="shared" si="301"/>
        <v>0</v>
      </c>
      <c r="T358" s="76">
        <f t="shared" si="301"/>
        <v>-24107520</v>
      </c>
      <c r="U358" s="76">
        <f t="shared" si="301"/>
        <v>0</v>
      </c>
      <c r="V358" s="142">
        <f t="shared" si="301"/>
        <v>0</v>
      </c>
    </row>
    <row r="359" spans="2:22" ht="37.5">
      <c r="B359" s="121"/>
      <c r="C359" s="39" t="s">
        <v>165</v>
      </c>
      <c r="D359" s="39">
        <v>925</v>
      </c>
      <c r="E359" s="143" t="s">
        <v>56</v>
      </c>
      <c r="F359" s="143" t="s">
        <v>21</v>
      </c>
      <c r="G359" s="81">
        <v>5820000590</v>
      </c>
      <c r="H359" s="86">
        <v>600</v>
      </c>
      <c r="I359" s="141">
        <f t="shared" si="281"/>
        <v>166567540</v>
      </c>
      <c r="J359" s="141">
        <v>188085100</v>
      </c>
      <c r="K359" s="76"/>
      <c r="L359" s="76"/>
      <c r="M359" s="76">
        <v>-21517560</v>
      </c>
      <c r="N359" s="76"/>
      <c r="O359" s="142"/>
      <c r="P359" s="141">
        <f t="shared" si="295"/>
        <v>157559780</v>
      </c>
      <c r="Q359" s="141">
        <v>181667300</v>
      </c>
      <c r="R359" s="76"/>
      <c r="S359" s="76"/>
      <c r="T359" s="76">
        <v>-24107520</v>
      </c>
      <c r="U359" s="76"/>
      <c r="V359" s="142"/>
    </row>
    <row r="360" spans="2:22" hidden="1">
      <c r="B360" s="121"/>
      <c r="C360" s="39" t="s">
        <v>106</v>
      </c>
      <c r="D360" s="39">
        <v>925</v>
      </c>
      <c r="E360" s="143" t="s">
        <v>56</v>
      </c>
      <c r="F360" s="143" t="s">
        <v>21</v>
      </c>
      <c r="G360" s="81">
        <v>5820000590</v>
      </c>
      <c r="H360" s="86">
        <v>800</v>
      </c>
      <c r="I360" s="141">
        <f t="shared" si="281"/>
        <v>0</v>
      </c>
      <c r="J360" s="141"/>
      <c r="K360" s="76">
        <v>0</v>
      </c>
      <c r="L360" s="76">
        <v>0</v>
      </c>
      <c r="M360" s="76">
        <v>0</v>
      </c>
      <c r="N360" s="76">
        <v>0</v>
      </c>
      <c r="O360" s="142">
        <v>0</v>
      </c>
      <c r="P360" s="141">
        <f t="shared" si="295"/>
        <v>0</v>
      </c>
      <c r="Q360" s="141"/>
      <c r="R360" s="76">
        <v>0</v>
      </c>
      <c r="S360" s="76">
        <v>0</v>
      </c>
      <c r="T360" s="76">
        <v>0</v>
      </c>
      <c r="U360" s="76">
        <v>0</v>
      </c>
      <c r="V360" s="142">
        <v>0</v>
      </c>
    </row>
    <row r="361" spans="2:22" ht="37.5">
      <c r="B361" s="121"/>
      <c r="C361" s="39" t="s">
        <v>193</v>
      </c>
      <c r="D361" s="39">
        <v>925</v>
      </c>
      <c r="E361" s="143" t="s">
        <v>56</v>
      </c>
      <c r="F361" s="143" t="s">
        <v>21</v>
      </c>
      <c r="G361" s="81">
        <v>5820010660</v>
      </c>
      <c r="H361" s="86"/>
      <c r="I361" s="141">
        <f t="shared" si="281"/>
        <v>47644160</v>
      </c>
      <c r="J361" s="141">
        <f t="shared" ref="J361:O361" si="302">J362+J363</f>
        <v>26126600</v>
      </c>
      <c r="K361" s="76">
        <f t="shared" si="302"/>
        <v>0</v>
      </c>
      <c r="L361" s="76">
        <f t="shared" si="302"/>
        <v>0</v>
      </c>
      <c r="M361" s="76">
        <f t="shared" si="302"/>
        <v>21517560</v>
      </c>
      <c r="N361" s="76">
        <f t="shared" si="302"/>
        <v>0</v>
      </c>
      <c r="O361" s="142">
        <f t="shared" si="302"/>
        <v>0</v>
      </c>
      <c r="P361" s="141">
        <f t="shared" si="295"/>
        <v>50059520</v>
      </c>
      <c r="Q361" s="141">
        <f t="shared" ref="Q361:V361" si="303">Q362+Q363</f>
        <v>25952000</v>
      </c>
      <c r="R361" s="76">
        <f t="shared" si="303"/>
        <v>0</v>
      </c>
      <c r="S361" s="76">
        <f t="shared" si="303"/>
        <v>0</v>
      </c>
      <c r="T361" s="76">
        <f t="shared" si="303"/>
        <v>24107520</v>
      </c>
      <c r="U361" s="76">
        <f t="shared" si="303"/>
        <v>0</v>
      </c>
      <c r="V361" s="142">
        <f t="shared" si="303"/>
        <v>0</v>
      </c>
    </row>
    <row r="362" spans="2:22" ht="37.5">
      <c r="B362" s="121"/>
      <c r="C362" s="39" t="s">
        <v>165</v>
      </c>
      <c r="D362" s="39">
        <v>925</v>
      </c>
      <c r="E362" s="143" t="s">
        <v>56</v>
      </c>
      <c r="F362" s="143" t="s">
        <v>21</v>
      </c>
      <c r="G362" s="81">
        <v>5820010660</v>
      </c>
      <c r="H362" s="86">
        <v>600</v>
      </c>
      <c r="I362" s="141">
        <f t="shared" si="281"/>
        <v>47632160</v>
      </c>
      <c r="J362" s="141">
        <v>26114600</v>
      </c>
      <c r="K362" s="76"/>
      <c r="L362" s="76"/>
      <c r="M362" s="76">
        <v>21517560</v>
      </c>
      <c r="N362" s="76"/>
      <c r="O362" s="142"/>
      <c r="P362" s="141">
        <f t="shared" si="295"/>
        <v>50047520</v>
      </c>
      <c r="Q362" s="141">
        <v>25940000</v>
      </c>
      <c r="R362" s="76"/>
      <c r="S362" s="76"/>
      <c r="T362" s="76">
        <v>24107520</v>
      </c>
      <c r="U362" s="76"/>
      <c r="V362" s="142"/>
    </row>
    <row r="363" spans="2:22">
      <c r="B363" s="121"/>
      <c r="C363" s="39" t="s">
        <v>106</v>
      </c>
      <c r="D363" s="39">
        <v>925</v>
      </c>
      <c r="E363" s="143" t="s">
        <v>56</v>
      </c>
      <c r="F363" s="143" t="s">
        <v>21</v>
      </c>
      <c r="G363" s="81">
        <v>5820010660</v>
      </c>
      <c r="H363" s="86">
        <v>800</v>
      </c>
      <c r="I363" s="141">
        <f t="shared" si="281"/>
        <v>12000</v>
      </c>
      <c r="J363" s="141">
        <v>12000</v>
      </c>
      <c r="K363" s="76">
        <v>0</v>
      </c>
      <c r="L363" s="76">
        <v>0</v>
      </c>
      <c r="M363" s="76">
        <v>0</v>
      </c>
      <c r="N363" s="76">
        <v>0</v>
      </c>
      <c r="O363" s="142">
        <v>0</v>
      </c>
      <c r="P363" s="141">
        <f t="shared" si="295"/>
        <v>12000</v>
      </c>
      <c r="Q363" s="141">
        <v>12000</v>
      </c>
      <c r="R363" s="76">
        <v>0</v>
      </c>
      <c r="S363" s="76">
        <v>0</v>
      </c>
      <c r="T363" s="76">
        <v>0</v>
      </c>
      <c r="U363" s="76">
        <v>0</v>
      </c>
      <c r="V363" s="142">
        <v>0</v>
      </c>
    </row>
    <row r="364" spans="2:22" ht="150">
      <c r="B364" s="121"/>
      <c r="C364" s="39" t="s">
        <v>194</v>
      </c>
      <c r="D364" s="39">
        <v>925</v>
      </c>
      <c r="E364" s="143" t="s">
        <v>56</v>
      </c>
      <c r="F364" s="143" t="s">
        <v>21</v>
      </c>
      <c r="G364" s="81">
        <v>5820060740</v>
      </c>
      <c r="H364" s="86"/>
      <c r="I364" s="141">
        <f t="shared" si="281"/>
        <v>187500</v>
      </c>
      <c r="J364" s="141">
        <f t="shared" ref="J364:O364" si="304">J365</f>
        <v>187500</v>
      </c>
      <c r="K364" s="76">
        <f t="shared" si="304"/>
        <v>0</v>
      </c>
      <c r="L364" s="76">
        <f t="shared" si="304"/>
        <v>0</v>
      </c>
      <c r="M364" s="76">
        <f t="shared" si="304"/>
        <v>0</v>
      </c>
      <c r="N364" s="76">
        <f t="shared" si="304"/>
        <v>0</v>
      </c>
      <c r="O364" s="142">
        <f t="shared" si="304"/>
        <v>0</v>
      </c>
      <c r="P364" s="141">
        <f t="shared" si="295"/>
        <v>187500</v>
      </c>
      <c r="Q364" s="141">
        <f t="shared" ref="Q364:V364" si="305">Q365</f>
        <v>187500</v>
      </c>
      <c r="R364" s="76">
        <f t="shared" si="305"/>
        <v>0</v>
      </c>
      <c r="S364" s="76">
        <f t="shared" si="305"/>
        <v>0</v>
      </c>
      <c r="T364" s="76">
        <f t="shared" si="305"/>
        <v>0</v>
      </c>
      <c r="U364" s="76">
        <f t="shared" si="305"/>
        <v>0</v>
      </c>
      <c r="V364" s="142">
        <f t="shared" si="305"/>
        <v>0</v>
      </c>
    </row>
    <row r="365" spans="2:22" ht="37.5">
      <c r="B365" s="121"/>
      <c r="C365" s="39" t="s">
        <v>165</v>
      </c>
      <c r="D365" s="39">
        <v>925</v>
      </c>
      <c r="E365" s="143" t="s">
        <v>56</v>
      </c>
      <c r="F365" s="143" t="s">
        <v>21</v>
      </c>
      <c r="G365" s="81">
        <v>5820060740</v>
      </c>
      <c r="H365" s="86">
        <v>600</v>
      </c>
      <c r="I365" s="141">
        <f t="shared" si="281"/>
        <v>187500</v>
      </c>
      <c r="J365" s="141">
        <v>187500</v>
      </c>
      <c r="K365" s="76"/>
      <c r="L365" s="76"/>
      <c r="M365" s="76"/>
      <c r="N365" s="76"/>
      <c r="O365" s="142"/>
      <c r="P365" s="141">
        <f t="shared" si="295"/>
        <v>187500</v>
      </c>
      <c r="Q365" s="141">
        <v>187500</v>
      </c>
      <c r="R365" s="76"/>
      <c r="S365" s="76"/>
      <c r="T365" s="76"/>
      <c r="U365" s="76"/>
      <c r="V365" s="142"/>
    </row>
    <row r="366" spans="2:22" ht="93.75">
      <c r="B366" s="121"/>
      <c r="C366" s="39" t="s">
        <v>196</v>
      </c>
      <c r="D366" s="39">
        <v>925</v>
      </c>
      <c r="E366" s="143" t="s">
        <v>56</v>
      </c>
      <c r="F366" s="143" t="s">
        <v>21</v>
      </c>
      <c r="G366" s="81">
        <v>5820100000</v>
      </c>
      <c r="H366" s="86"/>
      <c r="I366" s="141">
        <f t="shared" si="281"/>
        <v>13676300</v>
      </c>
      <c r="J366" s="141">
        <f t="shared" ref="J366:O367" si="306">J367</f>
        <v>13676300</v>
      </c>
      <c r="K366" s="76">
        <f t="shared" si="306"/>
        <v>0</v>
      </c>
      <c r="L366" s="76">
        <f t="shared" si="306"/>
        <v>0</v>
      </c>
      <c r="M366" s="76">
        <f t="shared" si="306"/>
        <v>0</v>
      </c>
      <c r="N366" s="76">
        <f t="shared" si="306"/>
        <v>0</v>
      </c>
      <c r="O366" s="142">
        <f t="shared" si="306"/>
        <v>0</v>
      </c>
      <c r="P366" s="141">
        <f t="shared" si="295"/>
        <v>13676300</v>
      </c>
      <c r="Q366" s="141">
        <f t="shared" ref="Q366:V367" si="307">Q367</f>
        <v>13676300</v>
      </c>
      <c r="R366" s="76">
        <f t="shared" si="307"/>
        <v>0</v>
      </c>
      <c r="S366" s="76">
        <f t="shared" si="307"/>
        <v>0</v>
      </c>
      <c r="T366" s="76">
        <f t="shared" si="307"/>
        <v>0</v>
      </c>
      <c r="U366" s="76">
        <f t="shared" si="307"/>
        <v>0</v>
      </c>
      <c r="V366" s="142">
        <f t="shared" si="307"/>
        <v>0</v>
      </c>
    </row>
    <row r="367" spans="2:22" ht="37.5">
      <c r="B367" s="121"/>
      <c r="C367" s="39" t="s">
        <v>173</v>
      </c>
      <c r="D367" s="39">
        <v>925</v>
      </c>
      <c r="E367" s="143" t="s">
        <v>56</v>
      </c>
      <c r="F367" s="143" t="s">
        <v>21</v>
      </c>
      <c r="G367" s="81">
        <v>5820100590</v>
      </c>
      <c r="H367" s="86"/>
      <c r="I367" s="141">
        <f t="shared" si="281"/>
        <v>13676300</v>
      </c>
      <c r="J367" s="141">
        <f t="shared" si="306"/>
        <v>13676300</v>
      </c>
      <c r="K367" s="76">
        <f t="shared" si="306"/>
        <v>0</v>
      </c>
      <c r="L367" s="76">
        <f t="shared" si="306"/>
        <v>0</v>
      </c>
      <c r="M367" s="76">
        <f t="shared" si="306"/>
        <v>0</v>
      </c>
      <c r="N367" s="76">
        <f t="shared" si="306"/>
        <v>0</v>
      </c>
      <c r="O367" s="142">
        <f t="shared" si="306"/>
        <v>0</v>
      </c>
      <c r="P367" s="141">
        <f t="shared" si="295"/>
        <v>13676300</v>
      </c>
      <c r="Q367" s="141">
        <f t="shared" si="307"/>
        <v>13676300</v>
      </c>
      <c r="R367" s="76">
        <f t="shared" si="307"/>
        <v>0</v>
      </c>
      <c r="S367" s="76">
        <f t="shared" si="307"/>
        <v>0</v>
      </c>
      <c r="T367" s="76">
        <f t="shared" si="307"/>
        <v>0</v>
      </c>
      <c r="U367" s="76">
        <f t="shared" si="307"/>
        <v>0</v>
      </c>
      <c r="V367" s="142">
        <f t="shared" si="307"/>
        <v>0</v>
      </c>
    </row>
    <row r="368" spans="2:22" ht="37.5">
      <c r="B368" s="121"/>
      <c r="C368" s="39" t="s">
        <v>165</v>
      </c>
      <c r="D368" s="39">
        <v>925</v>
      </c>
      <c r="E368" s="143" t="s">
        <v>56</v>
      </c>
      <c r="F368" s="143" t="s">
        <v>21</v>
      </c>
      <c r="G368" s="81">
        <v>5820100590</v>
      </c>
      <c r="H368" s="86">
        <v>600</v>
      </c>
      <c r="I368" s="141">
        <f t="shared" si="281"/>
        <v>13676300</v>
      </c>
      <c r="J368" s="141">
        <v>13676300</v>
      </c>
      <c r="K368" s="76"/>
      <c r="L368" s="76"/>
      <c r="M368" s="76"/>
      <c r="N368" s="76"/>
      <c r="O368" s="142"/>
      <c r="P368" s="141">
        <f t="shared" si="295"/>
        <v>13676300</v>
      </c>
      <c r="Q368" s="141">
        <v>13676300</v>
      </c>
      <c r="R368" s="76"/>
      <c r="S368" s="76"/>
      <c r="T368" s="76"/>
      <c r="U368" s="76"/>
      <c r="V368" s="142"/>
    </row>
    <row r="369" spans="1:24" ht="37.5" hidden="1">
      <c r="A369" s="100" t="s">
        <v>130</v>
      </c>
      <c r="B369" s="121"/>
      <c r="C369" s="39" t="s">
        <v>193</v>
      </c>
      <c r="D369" s="39">
        <v>925</v>
      </c>
      <c r="E369" s="143" t="s">
        <v>56</v>
      </c>
      <c r="F369" s="143" t="s">
        <v>21</v>
      </c>
      <c r="G369" s="81">
        <v>5820200000</v>
      </c>
      <c r="H369" s="86"/>
      <c r="I369" s="141">
        <f t="shared" si="281"/>
        <v>0</v>
      </c>
      <c r="J369" s="141">
        <f>J370</f>
        <v>0</v>
      </c>
      <c r="K369" s="76"/>
      <c r="L369" s="76"/>
      <c r="M369" s="76"/>
      <c r="N369" s="76"/>
      <c r="O369" s="142"/>
      <c r="P369" s="141">
        <f t="shared" si="295"/>
        <v>0</v>
      </c>
      <c r="Q369" s="141"/>
      <c r="R369" s="76"/>
      <c r="S369" s="76"/>
      <c r="T369" s="76"/>
      <c r="U369" s="76"/>
      <c r="V369" s="142"/>
    </row>
    <row r="370" spans="1:24" ht="37.5" hidden="1">
      <c r="B370" s="121"/>
      <c r="C370" s="39" t="s">
        <v>130</v>
      </c>
      <c r="D370" s="39">
        <v>925</v>
      </c>
      <c r="E370" s="143" t="s">
        <v>56</v>
      </c>
      <c r="F370" s="143" t="s">
        <v>21</v>
      </c>
      <c r="G370" s="81">
        <v>5820200590</v>
      </c>
      <c r="H370" s="86"/>
      <c r="I370" s="141">
        <f t="shared" si="281"/>
        <v>0</v>
      </c>
      <c r="J370" s="141">
        <f>J371</f>
        <v>0</v>
      </c>
      <c r="K370" s="76"/>
      <c r="L370" s="76"/>
      <c r="M370" s="76"/>
      <c r="N370" s="76"/>
      <c r="O370" s="142"/>
      <c r="P370" s="141">
        <f t="shared" si="295"/>
        <v>0</v>
      </c>
      <c r="Q370" s="141"/>
      <c r="R370" s="76"/>
      <c r="S370" s="76"/>
      <c r="T370" s="76"/>
      <c r="U370" s="76"/>
      <c r="V370" s="142"/>
    </row>
    <row r="371" spans="1:24" ht="37.5" hidden="1">
      <c r="B371" s="121"/>
      <c r="C371" s="39" t="s">
        <v>165</v>
      </c>
      <c r="D371" s="39">
        <v>925</v>
      </c>
      <c r="E371" s="143" t="s">
        <v>56</v>
      </c>
      <c r="F371" s="143" t="s">
        <v>21</v>
      </c>
      <c r="G371" s="81">
        <v>5820200590</v>
      </c>
      <c r="H371" s="86">
        <v>600</v>
      </c>
      <c r="I371" s="141">
        <f t="shared" si="281"/>
        <v>0</v>
      </c>
      <c r="J371" s="141"/>
      <c r="K371" s="76"/>
      <c r="L371" s="76"/>
      <c r="M371" s="76"/>
      <c r="N371" s="76"/>
      <c r="O371" s="142"/>
      <c r="P371" s="141">
        <f t="shared" si="295"/>
        <v>0</v>
      </c>
      <c r="Q371" s="141"/>
      <c r="R371" s="76"/>
      <c r="S371" s="76"/>
      <c r="T371" s="76"/>
      <c r="U371" s="76"/>
      <c r="V371" s="142"/>
    </row>
    <row r="372" spans="1:24" hidden="1">
      <c r="B372" s="121"/>
      <c r="C372" s="39" t="s">
        <v>106</v>
      </c>
      <c r="D372" s="39">
        <v>925</v>
      </c>
      <c r="E372" s="143" t="s">
        <v>56</v>
      </c>
      <c r="F372" s="143" t="s">
        <v>21</v>
      </c>
      <c r="G372" s="81">
        <v>5820200590</v>
      </c>
      <c r="H372" s="86">
        <v>800</v>
      </c>
      <c r="I372" s="141">
        <f t="shared" si="281"/>
        <v>0</v>
      </c>
      <c r="J372" s="141"/>
      <c r="K372" s="76"/>
      <c r="L372" s="76"/>
      <c r="M372" s="76"/>
      <c r="N372" s="76"/>
      <c r="O372" s="142"/>
      <c r="P372" s="141">
        <f t="shared" si="295"/>
        <v>0</v>
      </c>
      <c r="Q372" s="141"/>
      <c r="R372" s="76"/>
      <c r="S372" s="76"/>
      <c r="T372" s="76"/>
      <c r="U372" s="76"/>
      <c r="V372" s="142"/>
    </row>
    <row r="373" spans="1:24">
      <c r="B373" s="121"/>
      <c r="C373" s="39" t="s">
        <v>61</v>
      </c>
      <c r="D373" s="39">
        <v>925</v>
      </c>
      <c r="E373" s="143" t="s">
        <v>56</v>
      </c>
      <c r="F373" s="143" t="s">
        <v>38</v>
      </c>
      <c r="G373" s="81"/>
      <c r="H373" s="86"/>
      <c r="I373" s="141">
        <f t="shared" si="281"/>
        <v>51719200</v>
      </c>
      <c r="J373" s="141">
        <f t="shared" ref="J373:O373" si="308">J374+J380+J386+J399+J403</f>
        <v>49219400</v>
      </c>
      <c r="K373" s="76">
        <f t="shared" si="308"/>
        <v>0</v>
      </c>
      <c r="L373" s="76">
        <f t="shared" si="308"/>
        <v>0</v>
      </c>
      <c r="M373" s="76">
        <f t="shared" si="308"/>
        <v>2499800</v>
      </c>
      <c r="N373" s="76">
        <f t="shared" si="308"/>
        <v>0</v>
      </c>
      <c r="O373" s="142">
        <f t="shared" si="308"/>
        <v>0</v>
      </c>
      <c r="P373" s="141">
        <f t="shared" si="295"/>
        <v>37500500</v>
      </c>
      <c r="Q373" s="141">
        <f t="shared" ref="Q373:V373" si="309">Q374+Q380+Q386+Q399+Q403</f>
        <v>31700200</v>
      </c>
      <c r="R373" s="76">
        <f t="shared" si="309"/>
        <v>3300500</v>
      </c>
      <c r="S373" s="76">
        <f t="shared" si="309"/>
        <v>0</v>
      </c>
      <c r="T373" s="76">
        <f t="shared" si="309"/>
        <v>2499800</v>
      </c>
      <c r="U373" s="76">
        <f t="shared" si="309"/>
        <v>0</v>
      </c>
      <c r="V373" s="142">
        <f t="shared" si="309"/>
        <v>0</v>
      </c>
    </row>
    <row r="374" spans="1:24" ht="37.5">
      <c r="B374" s="121"/>
      <c r="C374" s="39" t="s">
        <v>97</v>
      </c>
      <c r="D374" s="39">
        <v>925</v>
      </c>
      <c r="E374" s="143" t="s">
        <v>56</v>
      </c>
      <c r="F374" s="143" t="s">
        <v>38</v>
      </c>
      <c r="G374" s="81">
        <v>5000000000</v>
      </c>
      <c r="H374" s="86"/>
      <c r="I374" s="141">
        <f t="shared" si="281"/>
        <v>10306400</v>
      </c>
      <c r="J374" s="141">
        <f t="shared" ref="J374:O375" si="310">J375</f>
        <v>10306400</v>
      </c>
      <c r="K374" s="76">
        <f t="shared" si="310"/>
        <v>0</v>
      </c>
      <c r="L374" s="76">
        <f t="shared" si="310"/>
        <v>0</v>
      </c>
      <c r="M374" s="76">
        <f t="shared" si="310"/>
        <v>0</v>
      </c>
      <c r="N374" s="76">
        <f t="shared" si="310"/>
        <v>0</v>
      </c>
      <c r="O374" s="142">
        <f t="shared" si="310"/>
        <v>0</v>
      </c>
      <c r="P374" s="141">
        <f t="shared" si="295"/>
        <v>9914100</v>
      </c>
      <c r="Q374" s="141">
        <f t="shared" ref="Q374:V375" si="311">Q375</f>
        <v>9914100</v>
      </c>
      <c r="R374" s="76">
        <f t="shared" si="311"/>
        <v>0</v>
      </c>
      <c r="S374" s="76">
        <f t="shared" si="311"/>
        <v>0</v>
      </c>
      <c r="T374" s="76">
        <f t="shared" si="311"/>
        <v>0</v>
      </c>
      <c r="U374" s="76">
        <f t="shared" si="311"/>
        <v>0</v>
      </c>
      <c r="V374" s="142">
        <f t="shared" si="311"/>
        <v>0</v>
      </c>
    </row>
    <row r="375" spans="1:24" ht="37.5">
      <c r="B375" s="121"/>
      <c r="C375" s="39" t="s">
        <v>105</v>
      </c>
      <c r="D375" s="39">
        <v>925</v>
      </c>
      <c r="E375" s="143" t="s">
        <v>56</v>
      </c>
      <c r="F375" s="143" t="s">
        <v>38</v>
      </c>
      <c r="G375" s="81">
        <v>5020000000</v>
      </c>
      <c r="H375" s="86"/>
      <c r="I375" s="141">
        <f t="shared" si="281"/>
        <v>10306400</v>
      </c>
      <c r="J375" s="141">
        <f t="shared" si="310"/>
        <v>10306400</v>
      </c>
      <c r="K375" s="76">
        <f t="shared" si="310"/>
        <v>0</v>
      </c>
      <c r="L375" s="76">
        <f t="shared" si="310"/>
        <v>0</v>
      </c>
      <c r="M375" s="76">
        <f t="shared" si="310"/>
        <v>0</v>
      </c>
      <c r="N375" s="76">
        <f t="shared" si="310"/>
        <v>0</v>
      </c>
      <c r="O375" s="142">
        <f t="shared" si="310"/>
        <v>0</v>
      </c>
      <c r="P375" s="141">
        <f t="shared" si="295"/>
        <v>9914100</v>
      </c>
      <c r="Q375" s="141">
        <f t="shared" si="311"/>
        <v>9914100</v>
      </c>
      <c r="R375" s="76">
        <f t="shared" si="311"/>
        <v>0</v>
      </c>
      <c r="S375" s="76">
        <f t="shared" si="311"/>
        <v>0</v>
      </c>
      <c r="T375" s="76">
        <f t="shared" si="311"/>
        <v>0</v>
      </c>
      <c r="U375" s="76">
        <f t="shared" si="311"/>
        <v>0</v>
      </c>
      <c r="V375" s="142">
        <f t="shared" si="311"/>
        <v>0</v>
      </c>
    </row>
    <row r="376" spans="1:24" ht="31.9" customHeight="1">
      <c r="B376" s="121"/>
      <c r="C376" s="39" t="s">
        <v>99</v>
      </c>
      <c r="D376" s="39">
        <v>925</v>
      </c>
      <c r="E376" s="143" t="s">
        <v>56</v>
      </c>
      <c r="F376" s="143" t="s">
        <v>38</v>
      </c>
      <c r="G376" s="81">
        <v>5020000190</v>
      </c>
      <c r="H376" s="86"/>
      <c r="I376" s="141">
        <f t="shared" si="281"/>
        <v>10306400</v>
      </c>
      <c r="J376" s="141">
        <f t="shared" ref="J376:O376" si="312">J377+J378+J379</f>
        <v>10306400</v>
      </c>
      <c r="K376" s="76">
        <f t="shared" si="312"/>
        <v>0</v>
      </c>
      <c r="L376" s="76">
        <f t="shared" si="312"/>
        <v>0</v>
      </c>
      <c r="M376" s="76">
        <f t="shared" si="312"/>
        <v>0</v>
      </c>
      <c r="N376" s="76">
        <f t="shared" si="312"/>
        <v>0</v>
      </c>
      <c r="O376" s="142">
        <f t="shared" si="312"/>
        <v>0</v>
      </c>
      <c r="P376" s="141">
        <f t="shared" si="295"/>
        <v>9914100</v>
      </c>
      <c r="Q376" s="141">
        <f t="shared" ref="Q376:V376" si="313">Q377+Q378+Q379</f>
        <v>9914100</v>
      </c>
      <c r="R376" s="76">
        <f t="shared" si="313"/>
        <v>0</v>
      </c>
      <c r="S376" s="76">
        <f t="shared" si="313"/>
        <v>0</v>
      </c>
      <c r="T376" s="76">
        <f t="shared" si="313"/>
        <v>0</v>
      </c>
      <c r="U376" s="76">
        <f t="shared" si="313"/>
        <v>0</v>
      </c>
      <c r="V376" s="142">
        <f t="shared" si="313"/>
        <v>0</v>
      </c>
    </row>
    <row r="377" spans="1:24" ht="75">
      <c r="B377" s="121"/>
      <c r="C377" s="39" t="s">
        <v>100</v>
      </c>
      <c r="D377" s="39">
        <v>925</v>
      </c>
      <c r="E377" s="143" t="s">
        <v>56</v>
      </c>
      <c r="F377" s="143" t="s">
        <v>38</v>
      </c>
      <c r="G377" s="81">
        <v>5020000190</v>
      </c>
      <c r="H377" s="86">
        <v>100</v>
      </c>
      <c r="I377" s="141">
        <f t="shared" si="281"/>
        <v>10306400</v>
      </c>
      <c r="J377" s="141">
        <v>10306400</v>
      </c>
      <c r="K377" s="76"/>
      <c r="L377" s="76"/>
      <c r="M377" s="76"/>
      <c r="N377" s="76"/>
      <c r="O377" s="142"/>
      <c r="P377" s="141">
        <f t="shared" si="295"/>
        <v>9914100</v>
      </c>
      <c r="Q377" s="141">
        <v>9914100</v>
      </c>
      <c r="R377" s="76"/>
      <c r="S377" s="76"/>
      <c r="T377" s="76"/>
      <c r="U377" s="76"/>
      <c r="V377" s="142"/>
    </row>
    <row r="378" spans="1:24" ht="37.5" hidden="1">
      <c r="B378" s="121"/>
      <c r="C378" s="39" t="s">
        <v>103</v>
      </c>
      <c r="D378" s="39">
        <v>925</v>
      </c>
      <c r="E378" s="143" t="s">
        <v>56</v>
      </c>
      <c r="F378" s="143" t="s">
        <v>38</v>
      </c>
      <c r="G378" s="81">
        <v>5020000190</v>
      </c>
      <c r="H378" s="86">
        <v>200</v>
      </c>
      <c r="I378" s="141">
        <f t="shared" si="281"/>
        <v>0</v>
      </c>
      <c r="J378" s="141"/>
      <c r="K378" s="76"/>
      <c r="L378" s="76"/>
      <c r="M378" s="76"/>
      <c r="N378" s="76"/>
      <c r="O378" s="142"/>
      <c r="P378" s="141">
        <f t="shared" si="295"/>
        <v>0</v>
      </c>
      <c r="Q378" s="141"/>
      <c r="R378" s="76"/>
      <c r="S378" s="76"/>
      <c r="T378" s="76"/>
      <c r="U378" s="76"/>
      <c r="V378" s="142"/>
    </row>
    <row r="379" spans="1:24" hidden="1">
      <c r="B379" s="121"/>
      <c r="C379" s="39" t="s">
        <v>106</v>
      </c>
      <c r="D379" s="39">
        <v>925</v>
      </c>
      <c r="E379" s="143" t="s">
        <v>56</v>
      </c>
      <c r="F379" s="143" t="s">
        <v>38</v>
      </c>
      <c r="G379" s="81">
        <v>5020000190</v>
      </c>
      <c r="H379" s="86">
        <v>800</v>
      </c>
      <c r="I379" s="141">
        <f t="shared" si="281"/>
        <v>0</v>
      </c>
      <c r="J379" s="141"/>
      <c r="K379" s="76"/>
      <c r="L379" s="76"/>
      <c r="M379" s="76"/>
      <c r="N379" s="76"/>
      <c r="O379" s="142"/>
      <c r="P379" s="141">
        <f t="shared" si="295"/>
        <v>0</v>
      </c>
      <c r="Q379" s="141"/>
      <c r="R379" s="76"/>
      <c r="S379" s="76"/>
      <c r="T379" s="76"/>
      <c r="U379" s="76"/>
      <c r="V379" s="142"/>
    </row>
    <row r="380" spans="1:24" ht="37.5">
      <c r="B380" s="121"/>
      <c r="C380" s="39" t="s">
        <v>128</v>
      </c>
      <c r="D380" s="39">
        <v>925</v>
      </c>
      <c r="E380" s="143" t="s">
        <v>56</v>
      </c>
      <c r="F380" s="143" t="s">
        <v>38</v>
      </c>
      <c r="G380" s="81">
        <v>5200000000</v>
      </c>
      <c r="H380" s="86"/>
      <c r="I380" s="141">
        <f t="shared" si="281"/>
        <v>13961500</v>
      </c>
      <c r="J380" s="141">
        <f t="shared" ref="J380:O381" si="314">J381</f>
        <v>13961500</v>
      </c>
      <c r="K380" s="76">
        <f t="shared" si="314"/>
        <v>0</v>
      </c>
      <c r="L380" s="76">
        <f t="shared" si="314"/>
        <v>0</v>
      </c>
      <c r="M380" s="76">
        <f t="shared" si="314"/>
        <v>0</v>
      </c>
      <c r="N380" s="76">
        <f t="shared" si="314"/>
        <v>0</v>
      </c>
      <c r="O380" s="142">
        <f t="shared" si="314"/>
        <v>0</v>
      </c>
      <c r="P380" s="141">
        <f t="shared" si="295"/>
        <v>13429800</v>
      </c>
      <c r="Q380" s="141">
        <f t="shared" ref="Q380:V381" si="315">Q381</f>
        <v>13429800</v>
      </c>
      <c r="R380" s="76">
        <f t="shared" si="315"/>
        <v>0</v>
      </c>
      <c r="S380" s="76">
        <f t="shared" si="315"/>
        <v>0</v>
      </c>
      <c r="T380" s="76">
        <f t="shared" si="315"/>
        <v>0</v>
      </c>
      <c r="U380" s="76">
        <f t="shared" si="315"/>
        <v>0</v>
      </c>
      <c r="V380" s="142">
        <f t="shared" si="315"/>
        <v>0</v>
      </c>
    </row>
    <row r="381" spans="1:24">
      <c r="B381" s="121"/>
      <c r="C381" s="39" t="s">
        <v>134</v>
      </c>
      <c r="D381" s="39">
        <v>925</v>
      </c>
      <c r="E381" s="143" t="s">
        <v>56</v>
      </c>
      <c r="F381" s="143" t="s">
        <v>38</v>
      </c>
      <c r="G381" s="81">
        <v>5250000000</v>
      </c>
      <c r="H381" s="86"/>
      <c r="I381" s="141">
        <f t="shared" si="281"/>
        <v>13961500</v>
      </c>
      <c r="J381" s="141">
        <f t="shared" si="314"/>
        <v>13961500</v>
      </c>
      <c r="K381" s="76">
        <f t="shared" si="314"/>
        <v>0</v>
      </c>
      <c r="L381" s="76">
        <f t="shared" si="314"/>
        <v>0</v>
      </c>
      <c r="M381" s="76">
        <f t="shared" si="314"/>
        <v>0</v>
      </c>
      <c r="N381" s="76">
        <f t="shared" si="314"/>
        <v>0</v>
      </c>
      <c r="O381" s="142">
        <f t="shared" si="314"/>
        <v>0</v>
      </c>
      <c r="P381" s="141">
        <f t="shared" si="295"/>
        <v>13429800</v>
      </c>
      <c r="Q381" s="141">
        <f t="shared" si="315"/>
        <v>13429800</v>
      </c>
      <c r="R381" s="76">
        <f t="shared" si="315"/>
        <v>0</v>
      </c>
      <c r="S381" s="76">
        <f t="shared" si="315"/>
        <v>0</v>
      </c>
      <c r="T381" s="76">
        <f t="shared" si="315"/>
        <v>0</v>
      </c>
      <c r="U381" s="76">
        <f t="shared" si="315"/>
        <v>0</v>
      </c>
      <c r="V381" s="142">
        <f t="shared" si="315"/>
        <v>0</v>
      </c>
    </row>
    <row r="382" spans="1:24" ht="37.5">
      <c r="B382" s="121"/>
      <c r="C382" s="39" t="s">
        <v>130</v>
      </c>
      <c r="D382" s="39">
        <v>925</v>
      </c>
      <c r="E382" s="143" t="s">
        <v>56</v>
      </c>
      <c r="F382" s="143" t="s">
        <v>38</v>
      </c>
      <c r="G382" s="81">
        <v>5250000590</v>
      </c>
      <c r="H382" s="86"/>
      <c r="I382" s="141">
        <f t="shared" si="281"/>
        <v>13961500</v>
      </c>
      <c r="J382" s="141">
        <f t="shared" ref="J382:O382" si="316">J383+J384+J385</f>
        <v>13961500</v>
      </c>
      <c r="K382" s="76">
        <f t="shared" si="316"/>
        <v>0</v>
      </c>
      <c r="L382" s="76">
        <f t="shared" si="316"/>
        <v>0</v>
      </c>
      <c r="M382" s="76">
        <f t="shared" si="316"/>
        <v>0</v>
      </c>
      <c r="N382" s="76">
        <f t="shared" si="316"/>
        <v>0</v>
      </c>
      <c r="O382" s="142">
        <f t="shared" si="316"/>
        <v>0</v>
      </c>
      <c r="P382" s="141">
        <f t="shared" si="295"/>
        <v>13429800</v>
      </c>
      <c r="Q382" s="141">
        <f t="shared" ref="Q382:V382" si="317">Q383+Q384+Q385</f>
        <v>13429800</v>
      </c>
      <c r="R382" s="76">
        <f t="shared" si="317"/>
        <v>0</v>
      </c>
      <c r="S382" s="76">
        <f t="shared" si="317"/>
        <v>0</v>
      </c>
      <c r="T382" s="76">
        <f t="shared" si="317"/>
        <v>0</v>
      </c>
      <c r="U382" s="76">
        <f t="shared" si="317"/>
        <v>0</v>
      </c>
      <c r="V382" s="142">
        <f t="shared" si="317"/>
        <v>0</v>
      </c>
    </row>
    <row r="383" spans="1:24" ht="75">
      <c r="B383" s="121"/>
      <c r="C383" s="39" t="s">
        <v>100</v>
      </c>
      <c r="D383" s="39">
        <v>925</v>
      </c>
      <c r="E383" s="143" t="s">
        <v>56</v>
      </c>
      <c r="F383" s="143" t="s">
        <v>38</v>
      </c>
      <c r="G383" s="81">
        <v>5250000590</v>
      </c>
      <c r="H383" s="86">
        <v>100</v>
      </c>
      <c r="I383" s="141">
        <f t="shared" si="281"/>
        <v>13034200</v>
      </c>
      <c r="J383" s="141">
        <v>13034200</v>
      </c>
      <c r="K383" s="76"/>
      <c r="L383" s="76"/>
      <c r="M383" s="76"/>
      <c r="N383" s="76"/>
      <c r="O383" s="142"/>
      <c r="P383" s="141">
        <f t="shared" si="295"/>
        <v>12537900</v>
      </c>
      <c r="Q383" s="141">
        <v>12537900</v>
      </c>
      <c r="R383" s="76"/>
      <c r="S383" s="76"/>
      <c r="T383" s="76"/>
      <c r="U383" s="76"/>
      <c r="V383" s="142"/>
      <c r="X383" s="15"/>
    </row>
    <row r="384" spans="1:24" ht="37.5">
      <c r="B384" s="121"/>
      <c r="C384" s="39" t="s">
        <v>103</v>
      </c>
      <c r="D384" s="39">
        <v>925</v>
      </c>
      <c r="E384" s="143" t="s">
        <v>56</v>
      </c>
      <c r="F384" s="143" t="s">
        <v>38</v>
      </c>
      <c r="G384" s="81">
        <v>5250000590</v>
      </c>
      <c r="H384" s="86">
        <v>200</v>
      </c>
      <c r="I384" s="141">
        <f t="shared" si="281"/>
        <v>922700</v>
      </c>
      <c r="J384" s="141">
        <v>922700</v>
      </c>
      <c r="K384" s="76"/>
      <c r="L384" s="76"/>
      <c r="M384" s="76"/>
      <c r="N384" s="76"/>
      <c r="O384" s="142"/>
      <c r="P384" s="141">
        <f t="shared" si="295"/>
        <v>887500</v>
      </c>
      <c r="Q384" s="141">
        <v>887500</v>
      </c>
      <c r="R384" s="76"/>
      <c r="S384" s="76"/>
      <c r="T384" s="76"/>
      <c r="U384" s="76"/>
      <c r="V384" s="142"/>
      <c r="X384" s="15"/>
    </row>
    <row r="385" spans="2:24">
      <c r="B385" s="121"/>
      <c r="C385" s="39" t="s">
        <v>106</v>
      </c>
      <c r="D385" s="39">
        <v>925</v>
      </c>
      <c r="E385" s="143" t="s">
        <v>56</v>
      </c>
      <c r="F385" s="143" t="s">
        <v>38</v>
      </c>
      <c r="G385" s="81">
        <v>5250000590</v>
      </c>
      <c r="H385" s="86">
        <v>800</v>
      </c>
      <c r="I385" s="141">
        <f t="shared" si="281"/>
        <v>4600</v>
      </c>
      <c r="J385" s="141">
        <v>4600</v>
      </c>
      <c r="K385" s="76"/>
      <c r="L385" s="76"/>
      <c r="M385" s="76"/>
      <c r="N385" s="76"/>
      <c r="O385" s="142"/>
      <c r="P385" s="141">
        <f t="shared" si="295"/>
        <v>4400</v>
      </c>
      <c r="Q385" s="141">
        <v>4400</v>
      </c>
      <c r="R385" s="76"/>
      <c r="S385" s="76"/>
      <c r="T385" s="76"/>
      <c r="U385" s="76"/>
      <c r="V385" s="142"/>
      <c r="X385" s="15"/>
    </row>
    <row r="386" spans="2:24">
      <c r="B386" s="121"/>
      <c r="C386" s="39" t="s">
        <v>161</v>
      </c>
      <c r="D386" s="39">
        <v>925</v>
      </c>
      <c r="E386" s="143" t="s">
        <v>56</v>
      </c>
      <c r="F386" s="143" t="s">
        <v>38</v>
      </c>
      <c r="G386" s="81">
        <v>5800000000</v>
      </c>
      <c r="H386" s="86"/>
      <c r="I386" s="141">
        <f t="shared" si="281"/>
        <v>7961600</v>
      </c>
      <c r="J386" s="141">
        <f>J391</f>
        <v>5461800</v>
      </c>
      <c r="K386" s="76">
        <f>K391</f>
        <v>0</v>
      </c>
      <c r="L386" s="76">
        <f>L391</f>
        <v>0</v>
      </c>
      <c r="M386" s="76">
        <f>M391+M387</f>
        <v>2499800</v>
      </c>
      <c r="N386" s="76">
        <f>N391+N387</f>
        <v>0</v>
      </c>
      <c r="O386" s="142">
        <f>O391+O387</f>
        <v>0</v>
      </c>
      <c r="P386" s="141">
        <f t="shared" si="295"/>
        <v>11110500</v>
      </c>
      <c r="Q386" s="141">
        <f>Q391</f>
        <v>5310200</v>
      </c>
      <c r="R386" s="76">
        <f>R391</f>
        <v>3300500</v>
      </c>
      <c r="S386" s="76">
        <f>S391</f>
        <v>0</v>
      </c>
      <c r="T386" s="76">
        <f>T391+T387</f>
        <v>2499800</v>
      </c>
      <c r="U386" s="76">
        <f>U391+U387</f>
        <v>0</v>
      </c>
      <c r="V386" s="142">
        <f>V391+V387</f>
        <v>0</v>
      </c>
    </row>
    <row r="387" spans="2:24">
      <c r="B387" s="121"/>
      <c r="C387" s="39" t="s">
        <v>162</v>
      </c>
      <c r="D387" s="39">
        <v>925</v>
      </c>
      <c r="E387" s="143" t="s">
        <v>56</v>
      </c>
      <c r="F387" s="143" t="s">
        <v>38</v>
      </c>
      <c r="G387" s="81">
        <v>5810000000</v>
      </c>
      <c r="H387" s="86"/>
      <c r="I387" s="141">
        <f t="shared" si="281"/>
        <v>2499800</v>
      </c>
      <c r="J387" s="141"/>
      <c r="K387" s="76"/>
      <c r="L387" s="76"/>
      <c r="M387" s="76">
        <f t="shared" ref="M387:O389" si="318">M388</f>
        <v>2499800</v>
      </c>
      <c r="N387" s="76">
        <f t="shared" si="318"/>
        <v>0</v>
      </c>
      <c r="O387" s="142">
        <f t="shared" si="318"/>
        <v>0</v>
      </c>
      <c r="P387" s="141">
        <f t="shared" si="295"/>
        <v>2499800</v>
      </c>
      <c r="Q387" s="141"/>
      <c r="R387" s="76"/>
      <c r="S387" s="76"/>
      <c r="T387" s="76">
        <f t="shared" ref="T387:V389" si="319">T388</f>
        <v>2499800</v>
      </c>
      <c r="U387" s="76">
        <f t="shared" si="319"/>
        <v>0</v>
      </c>
      <c r="V387" s="142">
        <f t="shared" si="319"/>
        <v>0</v>
      </c>
    </row>
    <row r="388" spans="2:24">
      <c r="B388" s="121"/>
      <c r="C388" s="39" t="s">
        <v>186</v>
      </c>
      <c r="D388" s="39">
        <v>925</v>
      </c>
      <c r="E388" s="143" t="s">
        <v>56</v>
      </c>
      <c r="F388" s="143" t="s">
        <v>38</v>
      </c>
      <c r="G388" s="81" t="s">
        <v>187</v>
      </c>
      <c r="H388" s="86"/>
      <c r="I388" s="141">
        <f t="shared" si="281"/>
        <v>2499800</v>
      </c>
      <c r="J388" s="141"/>
      <c r="K388" s="76"/>
      <c r="L388" s="76"/>
      <c r="M388" s="76">
        <f t="shared" si="318"/>
        <v>2499800</v>
      </c>
      <c r="N388" s="76">
        <f t="shared" si="318"/>
        <v>0</v>
      </c>
      <c r="O388" s="142">
        <f t="shared" si="318"/>
        <v>0</v>
      </c>
      <c r="P388" s="141">
        <f t="shared" si="295"/>
        <v>2499800</v>
      </c>
      <c r="Q388" s="141"/>
      <c r="R388" s="76"/>
      <c r="S388" s="76"/>
      <c r="T388" s="76">
        <f t="shared" si="319"/>
        <v>2499800</v>
      </c>
      <c r="U388" s="76">
        <f t="shared" si="319"/>
        <v>0</v>
      </c>
      <c r="V388" s="142">
        <f t="shared" si="319"/>
        <v>0</v>
      </c>
    </row>
    <row r="389" spans="2:24" ht="168.75">
      <c r="B389" s="121"/>
      <c r="C389" s="39" t="s">
        <v>188</v>
      </c>
      <c r="D389" s="39">
        <v>925</v>
      </c>
      <c r="E389" s="143" t="s">
        <v>56</v>
      </c>
      <c r="F389" s="143" t="s">
        <v>38</v>
      </c>
      <c r="G389" s="81" t="s">
        <v>189</v>
      </c>
      <c r="H389" s="86"/>
      <c r="I389" s="141">
        <f t="shared" si="281"/>
        <v>2499800</v>
      </c>
      <c r="J389" s="141"/>
      <c r="K389" s="76"/>
      <c r="L389" s="76"/>
      <c r="M389" s="76">
        <f t="shared" si="318"/>
        <v>2499800</v>
      </c>
      <c r="N389" s="76">
        <f t="shared" si="318"/>
        <v>0</v>
      </c>
      <c r="O389" s="142">
        <f t="shared" si="318"/>
        <v>0</v>
      </c>
      <c r="P389" s="141">
        <f t="shared" si="295"/>
        <v>2499800</v>
      </c>
      <c r="Q389" s="141"/>
      <c r="R389" s="76"/>
      <c r="S389" s="76"/>
      <c r="T389" s="76">
        <f t="shared" si="319"/>
        <v>2499800</v>
      </c>
      <c r="U389" s="76">
        <f t="shared" si="319"/>
        <v>0</v>
      </c>
      <c r="V389" s="142">
        <f t="shared" si="319"/>
        <v>0</v>
      </c>
    </row>
    <row r="390" spans="2:24" ht="37.5">
      <c r="B390" s="121"/>
      <c r="C390" s="39" t="s">
        <v>165</v>
      </c>
      <c r="D390" s="39">
        <v>925</v>
      </c>
      <c r="E390" s="143" t="s">
        <v>56</v>
      </c>
      <c r="F390" s="143" t="s">
        <v>38</v>
      </c>
      <c r="G390" s="81" t="s">
        <v>189</v>
      </c>
      <c r="H390" s="86">
        <v>600</v>
      </c>
      <c r="I390" s="141">
        <f t="shared" si="281"/>
        <v>2499800</v>
      </c>
      <c r="J390" s="141"/>
      <c r="K390" s="76"/>
      <c r="L390" s="76"/>
      <c r="M390" s="76">
        <v>2499800</v>
      </c>
      <c r="N390" s="76"/>
      <c r="O390" s="142"/>
      <c r="P390" s="141">
        <f t="shared" si="295"/>
        <v>2499800</v>
      </c>
      <c r="Q390" s="141"/>
      <c r="R390" s="76"/>
      <c r="S390" s="76"/>
      <c r="T390" s="76">
        <v>2499800</v>
      </c>
      <c r="U390" s="76"/>
      <c r="V390" s="142"/>
    </row>
    <row r="391" spans="2:24">
      <c r="B391" s="121"/>
      <c r="C391" s="39" t="s">
        <v>197</v>
      </c>
      <c r="D391" s="39">
        <v>925</v>
      </c>
      <c r="E391" s="143" t="s">
        <v>56</v>
      </c>
      <c r="F391" s="143" t="s">
        <v>38</v>
      </c>
      <c r="G391" s="81">
        <v>5830000000</v>
      </c>
      <c r="H391" s="86"/>
      <c r="I391" s="141">
        <f t="shared" si="281"/>
        <v>5461800</v>
      </c>
      <c r="J391" s="141">
        <f>J392+J396</f>
        <v>5461800</v>
      </c>
      <c r="K391" s="76">
        <f>K392+K396+K394</f>
        <v>0</v>
      </c>
      <c r="L391" s="76">
        <f>L392+L396</f>
        <v>0</v>
      </c>
      <c r="M391" s="76">
        <f>M392+M396</f>
        <v>0</v>
      </c>
      <c r="N391" s="76">
        <f>N392+N396</f>
        <v>0</v>
      </c>
      <c r="O391" s="142">
        <f>O392+O396</f>
        <v>0</v>
      </c>
      <c r="P391" s="141">
        <f t="shared" si="295"/>
        <v>8610700</v>
      </c>
      <c r="Q391" s="141">
        <f>Q392+Q396</f>
        <v>5310200</v>
      </c>
      <c r="R391" s="76">
        <f>R392+R396+R394</f>
        <v>3300500</v>
      </c>
      <c r="S391" s="76">
        <f>S392+S396</f>
        <v>0</v>
      </c>
      <c r="T391" s="76">
        <f>T392+T396</f>
        <v>0</v>
      </c>
      <c r="U391" s="76">
        <f>U392+U396</f>
        <v>0</v>
      </c>
      <c r="V391" s="142">
        <f>V392+V396</f>
        <v>0</v>
      </c>
    </row>
    <row r="392" spans="2:24" ht="37.5">
      <c r="B392" s="121"/>
      <c r="C392" s="39" t="s">
        <v>130</v>
      </c>
      <c r="D392" s="39">
        <v>925</v>
      </c>
      <c r="E392" s="143" t="s">
        <v>56</v>
      </c>
      <c r="F392" s="143" t="s">
        <v>38</v>
      </c>
      <c r="G392" s="81">
        <v>5830000590</v>
      </c>
      <c r="H392" s="86"/>
      <c r="I392" s="141">
        <f t="shared" ref="I392:I455" si="320">SUM(J392:O392)</f>
        <v>4633800</v>
      </c>
      <c r="J392" s="141">
        <f t="shared" ref="J392:O392" si="321">J393</f>
        <v>4633800</v>
      </c>
      <c r="K392" s="76">
        <f t="shared" si="321"/>
        <v>0</v>
      </c>
      <c r="L392" s="76">
        <f t="shared" si="321"/>
        <v>0</v>
      </c>
      <c r="M392" s="76">
        <f t="shared" si="321"/>
        <v>0</v>
      </c>
      <c r="N392" s="76">
        <f t="shared" si="321"/>
        <v>0</v>
      </c>
      <c r="O392" s="142">
        <f t="shared" si="321"/>
        <v>0</v>
      </c>
      <c r="P392" s="141">
        <f t="shared" si="295"/>
        <v>4482200</v>
      </c>
      <c r="Q392" s="141">
        <f t="shared" ref="Q392:V392" si="322">Q393</f>
        <v>4482200</v>
      </c>
      <c r="R392" s="76">
        <f t="shared" si="322"/>
        <v>0</v>
      </c>
      <c r="S392" s="76">
        <f t="shared" si="322"/>
        <v>0</v>
      </c>
      <c r="T392" s="76">
        <f t="shared" si="322"/>
        <v>0</v>
      </c>
      <c r="U392" s="76">
        <f t="shared" si="322"/>
        <v>0</v>
      </c>
      <c r="V392" s="142">
        <f t="shared" si="322"/>
        <v>0</v>
      </c>
    </row>
    <row r="393" spans="2:24" ht="37.5">
      <c r="B393" s="121"/>
      <c r="C393" s="39" t="s">
        <v>165</v>
      </c>
      <c r="D393" s="39">
        <v>925</v>
      </c>
      <c r="E393" s="143" t="s">
        <v>56</v>
      </c>
      <c r="F393" s="143" t="s">
        <v>38</v>
      </c>
      <c r="G393" s="81">
        <v>5830000590</v>
      </c>
      <c r="H393" s="86">
        <v>600</v>
      </c>
      <c r="I393" s="141">
        <f t="shared" si="320"/>
        <v>4633800</v>
      </c>
      <c r="J393" s="141">
        <v>4633800</v>
      </c>
      <c r="K393" s="76"/>
      <c r="L393" s="76"/>
      <c r="M393" s="76"/>
      <c r="N393" s="76"/>
      <c r="O393" s="142"/>
      <c r="P393" s="141">
        <f t="shared" si="295"/>
        <v>4482200</v>
      </c>
      <c r="Q393" s="141">
        <v>4482200</v>
      </c>
      <c r="R393" s="76"/>
      <c r="S393" s="76"/>
      <c r="T393" s="76"/>
      <c r="U393" s="76"/>
      <c r="V393" s="142"/>
    </row>
    <row r="394" spans="2:24" ht="75">
      <c r="B394" s="121"/>
      <c r="C394" s="39" t="s">
        <v>199</v>
      </c>
      <c r="D394" s="39">
        <v>925</v>
      </c>
      <c r="E394" s="143" t="s">
        <v>56</v>
      </c>
      <c r="F394" s="143" t="s">
        <v>38</v>
      </c>
      <c r="G394" s="81" t="s">
        <v>200</v>
      </c>
      <c r="H394" s="86"/>
      <c r="I394" s="141">
        <f t="shared" si="320"/>
        <v>0</v>
      </c>
      <c r="J394" s="141"/>
      <c r="K394" s="76">
        <f>K395</f>
        <v>0</v>
      </c>
      <c r="L394" s="76"/>
      <c r="M394" s="76"/>
      <c r="N394" s="76"/>
      <c r="O394" s="142"/>
      <c r="P394" s="141">
        <f t="shared" si="295"/>
        <v>3300500</v>
      </c>
      <c r="Q394" s="141"/>
      <c r="R394" s="76">
        <f>R395</f>
        <v>3300500</v>
      </c>
      <c r="S394" s="76"/>
      <c r="T394" s="76"/>
      <c r="U394" s="76"/>
      <c r="V394" s="142"/>
    </row>
    <row r="395" spans="2:24" ht="37.5">
      <c r="B395" s="121"/>
      <c r="C395" s="39" t="s">
        <v>165</v>
      </c>
      <c r="D395" s="39">
        <v>925</v>
      </c>
      <c r="E395" s="143" t="s">
        <v>56</v>
      </c>
      <c r="F395" s="143" t="s">
        <v>38</v>
      </c>
      <c r="G395" s="81" t="s">
        <v>200</v>
      </c>
      <c r="H395" s="86">
        <v>600</v>
      </c>
      <c r="I395" s="141">
        <f t="shared" si="320"/>
        <v>0</v>
      </c>
      <c r="J395" s="141"/>
      <c r="K395" s="76">
        <v>0</v>
      </c>
      <c r="L395" s="76"/>
      <c r="M395" s="76"/>
      <c r="N395" s="76"/>
      <c r="O395" s="142"/>
      <c r="P395" s="141">
        <f t="shared" si="295"/>
        <v>3300500</v>
      </c>
      <c r="Q395" s="141"/>
      <c r="R395" s="76">
        <v>3300500</v>
      </c>
      <c r="S395" s="76"/>
      <c r="T395" s="76"/>
      <c r="U395" s="76"/>
      <c r="V395" s="142"/>
    </row>
    <row r="396" spans="2:24" ht="37.5">
      <c r="B396" s="121"/>
      <c r="C396" s="39" t="s">
        <v>201</v>
      </c>
      <c r="D396" s="39">
        <v>925</v>
      </c>
      <c r="E396" s="143" t="s">
        <v>56</v>
      </c>
      <c r="F396" s="143" t="s">
        <v>38</v>
      </c>
      <c r="G396" s="81">
        <v>5830100000</v>
      </c>
      <c r="H396" s="86"/>
      <c r="I396" s="141">
        <f t="shared" si="320"/>
        <v>828000</v>
      </c>
      <c r="J396" s="141">
        <f t="shared" ref="J396:O397" si="323">J397</f>
        <v>828000</v>
      </c>
      <c r="K396" s="76">
        <f t="shared" si="323"/>
        <v>0</v>
      </c>
      <c r="L396" s="76">
        <f t="shared" si="323"/>
        <v>0</v>
      </c>
      <c r="M396" s="76">
        <f t="shared" si="323"/>
        <v>0</v>
      </c>
      <c r="N396" s="76">
        <f t="shared" si="323"/>
        <v>0</v>
      </c>
      <c r="O396" s="142">
        <f t="shared" si="323"/>
        <v>0</v>
      </c>
      <c r="P396" s="141">
        <f t="shared" si="295"/>
        <v>828000</v>
      </c>
      <c r="Q396" s="141">
        <f t="shared" ref="Q396:V397" si="324">Q397</f>
        <v>828000</v>
      </c>
      <c r="R396" s="76">
        <f t="shared" si="324"/>
        <v>0</v>
      </c>
      <c r="S396" s="76">
        <f t="shared" si="324"/>
        <v>0</v>
      </c>
      <c r="T396" s="76">
        <f t="shared" si="324"/>
        <v>0</v>
      </c>
      <c r="U396" s="76">
        <f t="shared" si="324"/>
        <v>0</v>
      </c>
      <c r="V396" s="142">
        <f t="shared" si="324"/>
        <v>0</v>
      </c>
    </row>
    <row r="397" spans="2:24" ht="37.5">
      <c r="B397" s="121"/>
      <c r="C397" s="39" t="s">
        <v>130</v>
      </c>
      <c r="D397" s="39">
        <v>925</v>
      </c>
      <c r="E397" s="143" t="s">
        <v>56</v>
      </c>
      <c r="F397" s="143" t="s">
        <v>38</v>
      </c>
      <c r="G397" s="81">
        <v>5830100590</v>
      </c>
      <c r="H397" s="86"/>
      <c r="I397" s="141">
        <f t="shared" si="320"/>
        <v>828000</v>
      </c>
      <c r="J397" s="141">
        <f t="shared" si="323"/>
        <v>828000</v>
      </c>
      <c r="K397" s="76">
        <f t="shared" si="323"/>
        <v>0</v>
      </c>
      <c r="L397" s="76">
        <f t="shared" si="323"/>
        <v>0</v>
      </c>
      <c r="M397" s="76">
        <f t="shared" si="323"/>
        <v>0</v>
      </c>
      <c r="N397" s="76">
        <f t="shared" si="323"/>
        <v>0</v>
      </c>
      <c r="O397" s="142">
        <f t="shared" si="323"/>
        <v>0</v>
      </c>
      <c r="P397" s="141">
        <f t="shared" si="295"/>
        <v>828000</v>
      </c>
      <c r="Q397" s="141">
        <f t="shared" si="324"/>
        <v>828000</v>
      </c>
      <c r="R397" s="76">
        <f t="shared" si="324"/>
        <v>0</v>
      </c>
      <c r="S397" s="76">
        <f t="shared" si="324"/>
        <v>0</v>
      </c>
      <c r="T397" s="76">
        <f t="shared" si="324"/>
        <v>0</v>
      </c>
      <c r="U397" s="76">
        <f t="shared" si="324"/>
        <v>0</v>
      </c>
      <c r="V397" s="142">
        <f t="shared" si="324"/>
        <v>0</v>
      </c>
    </row>
    <row r="398" spans="2:24">
      <c r="B398" s="121"/>
      <c r="C398" s="39" t="s">
        <v>145</v>
      </c>
      <c r="D398" s="39">
        <v>925</v>
      </c>
      <c r="E398" s="143" t="s">
        <v>56</v>
      </c>
      <c r="F398" s="143" t="s">
        <v>38</v>
      </c>
      <c r="G398" s="81">
        <v>5830100590</v>
      </c>
      <c r="H398" s="86">
        <v>300</v>
      </c>
      <c r="I398" s="141">
        <f t="shared" si="320"/>
        <v>828000</v>
      </c>
      <c r="J398" s="141">
        <v>828000</v>
      </c>
      <c r="K398" s="76"/>
      <c r="L398" s="76"/>
      <c r="M398" s="76"/>
      <c r="N398" s="76"/>
      <c r="O398" s="142"/>
      <c r="P398" s="141">
        <f t="shared" si="295"/>
        <v>828000</v>
      </c>
      <c r="Q398" s="141">
        <v>828000</v>
      </c>
      <c r="R398" s="76"/>
      <c r="S398" s="76"/>
      <c r="T398" s="76"/>
      <c r="U398" s="76"/>
      <c r="V398" s="142"/>
    </row>
    <row r="399" spans="2:24" ht="56.25">
      <c r="B399" s="121"/>
      <c r="C399" s="39" t="s">
        <v>253</v>
      </c>
      <c r="D399" s="39">
        <v>925</v>
      </c>
      <c r="E399" s="143" t="s">
        <v>56</v>
      </c>
      <c r="F399" s="143" t="s">
        <v>38</v>
      </c>
      <c r="G399" s="81">
        <v>6700000000</v>
      </c>
      <c r="H399" s="86"/>
      <c r="I399" s="141">
        <f t="shared" si="320"/>
        <v>2290500</v>
      </c>
      <c r="J399" s="141">
        <f t="shared" ref="J399:O401" si="325">J400</f>
        <v>2290500</v>
      </c>
      <c r="K399" s="76">
        <f t="shared" si="325"/>
        <v>0</v>
      </c>
      <c r="L399" s="76">
        <f t="shared" si="325"/>
        <v>0</v>
      </c>
      <c r="M399" s="76">
        <f t="shared" si="325"/>
        <v>0</v>
      </c>
      <c r="N399" s="76">
        <f t="shared" si="325"/>
        <v>0</v>
      </c>
      <c r="O399" s="142">
        <f t="shared" si="325"/>
        <v>0</v>
      </c>
      <c r="P399" s="141">
        <f t="shared" si="295"/>
        <v>0</v>
      </c>
      <c r="Q399" s="141">
        <f t="shared" ref="Q399:V401" si="326">Q400</f>
        <v>0</v>
      </c>
      <c r="R399" s="76">
        <f t="shared" si="326"/>
        <v>0</v>
      </c>
      <c r="S399" s="76">
        <f t="shared" si="326"/>
        <v>0</v>
      </c>
      <c r="T399" s="76">
        <f t="shared" si="326"/>
        <v>0</v>
      </c>
      <c r="U399" s="76">
        <f t="shared" si="326"/>
        <v>0</v>
      </c>
      <c r="V399" s="142">
        <f t="shared" si="326"/>
        <v>0</v>
      </c>
    </row>
    <row r="400" spans="2:24" ht="37.5">
      <c r="B400" s="121"/>
      <c r="C400" s="39" t="s">
        <v>254</v>
      </c>
      <c r="D400" s="39">
        <v>925</v>
      </c>
      <c r="E400" s="143" t="s">
        <v>56</v>
      </c>
      <c r="F400" s="143" t="s">
        <v>38</v>
      </c>
      <c r="G400" s="81">
        <v>6710000000</v>
      </c>
      <c r="H400" s="86"/>
      <c r="I400" s="141">
        <f t="shared" si="320"/>
        <v>2290500</v>
      </c>
      <c r="J400" s="141">
        <f t="shared" si="325"/>
        <v>2290500</v>
      </c>
      <c r="K400" s="76">
        <f t="shared" si="325"/>
        <v>0</v>
      </c>
      <c r="L400" s="76">
        <f t="shared" si="325"/>
        <v>0</v>
      </c>
      <c r="M400" s="76">
        <f t="shared" si="325"/>
        <v>0</v>
      </c>
      <c r="N400" s="76">
        <f t="shared" si="325"/>
        <v>0</v>
      </c>
      <c r="O400" s="142">
        <f t="shared" si="325"/>
        <v>0</v>
      </c>
      <c r="P400" s="141">
        <f t="shared" si="295"/>
        <v>0</v>
      </c>
      <c r="Q400" s="141">
        <f t="shared" si="326"/>
        <v>0</v>
      </c>
      <c r="R400" s="76">
        <f t="shared" si="326"/>
        <v>0</v>
      </c>
      <c r="S400" s="76">
        <f t="shared" si="326"/>
        <v>0</v>
      </c>
      <c r="T400" s="76">
        <f t="shared" si="326"/>
        <v>0</v>
      </c>
      <c r="U400" s="76">
        <f t="shared" si="326"/>
        <v>0</v>
      </c>
      <c r="V400" s="142">
        <f t="shared" si="326"/>
        <v>0</v>
      </c>
    </row>
    <row r="401" spans="2:22">
      <c r="B401" s="121"/>
      <c r="C401" s="39" t="s">
        <v>255</v>
      </c>
      <c r="D401" s="39">
        <v>925</v>
      </c>
      <c r="E401" s="143" t="s">
        <v>56</v>
      </c>
      <c r="F401" s="143" t="s">
        <v>38</v>
      </c>
      <c r="G401" s="81">
        <v>6710010220</v>
      </c>
      <c r="H401" s="86"/>
      <c r="I401" s="141">
        <f t="shared" si="320"/>
        <v>2290500</v>
      </c>
      <c r="J401" s="141">
        <f t="shared" si="325"/>
        <v>2290500</v>
      </c>
      <c r="K401" s="76">
        <f t="shared" si="325"/>
        <v>0</v>
      </c>
      <c r="L401" s="76">
        <f t="shared" si="325"/>
        <v>0</v>
      </c>
      <c r="M401" s="76">
        <f t="shared" si="325"/>
        <v>0</v>
      </c>
      <c r="N401" s="76">
        <f t="shared" si="325"/>
        <v>0</v>
      </c>
      <c r="O401" s="142">
        <f t="shared" si="325"/>
        <v>0</v>
      </c>
      <c r="P401" s="141">
        <f t="shared" si="295"/>
        <v>0</v>
      </c>
      <c r="Q401" s="141">
        <f t="shared" si="326"/>
        <v>0</v>
      </c>
      <c r="R401" s="76">
        <f t="shared" si="326"/>
        <v>0</v>
      </c>
      <c r="S401" s="76">
        <f t="shared" si="326"/>
        <v>0</v>
      </c>
      <c r="T401" s="76">
        <f t="shared" si="326"/>
        <v>0</v>
      </c>
      <c r="U401" s="76">
        <f t="shared" si="326"/>
        <v>0</v>
      </c>
      <c r="V401" s="142">
        <f t="shared" si="326"/>
        <v>0</v>
      </c>
    </row>
    <row r="402" spans="2:22" ht="37.5">
      <c r="B402" s="121"/>
      <c r="C402" s="39" t="s">
        <v>165</v>
      </c>
      <c r="D402" s="39">
        <v>925</v>
      </c>
      <c r="E402" s="143" t="s">
        <v>56</v>
      </c>
      <c r="F402" s="143" t="s">
        <v>38</v>
      </c>
      <c r="G402" s="81">
        <v>6710010220</v>
      </c>
      <c r="H402" s="86">
        <v>600</v>
      </c>
      <c r="I402" s="141">
        <f t="shared" si="320"/>
        <v>2290500</v>
      </c>
      <c r="J402" s="141">
        <v>2290500</v>
      </c>
      <c r="K402" s="76"/>
      <c r="L402" s="76"/>
      <c r="M402" s="76"/>
      <c r="N402" s="76"/>
      <c r="O402" s="142"/>
      <c r="P402" s="141">
        <f t="shared" si="295"/>
        <v>0</v>
      </c>
      <c r="Q402" s="141"/>
      <c r="R402" s="76"/>
      <c r="S402" s="76"/>
      <c r="T402" s="76"/>
      <c r="U402" s="76"/>
      <c r="V402" s="142"/>
    </row>
    <row r="403" spans="2:22">
      <c r="B403" s="121"/>
      <c r="C403" s="39" t="s">
        <v>267</v>
      </c>
      <c r="D403" s="39">
        <v>925</v>
      </c>
      <c r="E403" s="143" t="s">
        <v>56</v>
      </c>
      <c r="F403" s="143" t="s">
        <v>38</v>
      </c>
      <c r="G403" s="81">
        <v>7000000000</v>
      </c>
      <c r="H403" s="86"/>
      <c r="I403" s="141">
        <f t="shared" si="320"/>
        <v>17199200</v>
      </c>
      <c r="J403" s="141">
        <f t="shared" ref="J403:O403" si="327">J404</f>
        <v>17199200</v>
      </c>
      <c r="K403" s="76">
        <f t="shared" si="327"/>
        <v>0</v>
      </c>
      <c r="L403" s="76">
        <f t="shared" si="327"/>
        <v>0</v>
      </c>
      <c r="M403" s="76">
        <f t="shared" si="327"/>
        <v>0</v>
      </c>
      <c r="N403" s="76">
        <f t="shared" si="327"/>
        <v>0</v>
      </c>
      <c r="O403" s="142">
        <f t="shared" si="327"/>
        <v>0</v>
      </c>
      <c r="P403" s="141">
        <f t="shared" si="295"/>
        <v>3046100</v>
      </c>
      <c r="Q403" s="141">
        <f t="shared" ref="Q403:V403" si="328">Q404</f>
        <v>3046100</v>
      </c>
      <c r="R403" s="76">
        <f t="shared" si="328"/>
        <v>0</v>
      </c>
      <c r="S403" s="76">
        <f t="shared" si="328"/>
        <v>0</v>
      </c>
      <c r="T403" s="76">
        <f t="shared" si="328"/>
        <v>0</v>
      </c>
      <c r="U403" s="76">
        <f t="shared" si="328"/>
        <v>0</v>
      </c>
      <c r="V403" s="142">
        <f t="shared" si="328"/>
        <v>0</v>
      </c>
    </row>
    <row r="404" spans="2:22" ht="37.5">
      <c r="B404" s="121"/>
      <c r="C404" s="39" t="s">
        <v>268</v>
      </c>
      <c r="D404" s="39">
        <v>925</v>
      </c>
      <c r="E404" s="143" t="s">
        <v>56</v>
      </c>
      <c r="F404" s="143" t="s">
        <v>38</v>
      </c>
      <c r="G404" s="81">
        <v>7010000000</v>
      </c>
      <c r="H404" s="86"/>
      <c r="I404" s="141">
        <f t="shared" si="320"/>
        <v>17199200</v>
      </c>
      <c r="J404" s="141">
        <f t="shared" ref="J404:O404" si="329">J405+J409+J407</f>
        <v>17199200</v>
      </c>
      <c r="K404" s="141">
        <f t="shared" si="329"/>
        <v>0</v>
      </c>
      <c r="L404" s="76">
        <f t="shared" si="329"/>
        <v>0</v>
      </c>
      <c r="M404" s="76">
        <f t="shared" si="329"/>
        <v>0</v>
      </c>
      <c r="N404" s="76">
        <f t="shared" si="329"/>
        <v>0</v>
      </c>
      <c r="O404" s="142">
        <f t="shared" si="329"/>
        <v>0</v>
      </c>
      <c r="P404" s="141">
        <f t="shared" si="295"/>
        <v>3046100</v>
      </c>
      <c r="Q404" s="141">
        <f t="shared" ref="Q404:V404" si="330">Q405+Q409+Q407</f>
        <v>3046100</v>
      </c>
      <c r="R404" s="76">
        <f t="shared" si="330"/>
        <v>0</v>
      </c>
      <c r="S404" s="76">
        <f t="shared" si="330"/>
        <v>0</v>
      </c>
      <c r="T404" s="76">
        <f t="shared" si="330"/>
        <v>0</v>
      </c>
      <c r="U404" s="76">
        <f t="shared" si="330"/>
        <v>0</v>
      </c>
      <c r="V404" s="142">
        <f t="shared" si="330"/>
        <v>0</v>
      </c>
    </row>
    <row r="405" spans="2:22" ht="93.75">
      <c r="B405" s="121"/>
      <c r="C405" s="39" t="s">
        <v>269</v>
      </c>
      <c r="D405" s="39">
        <v>925</v>
      </c>
      <c r="E405" s="143" t="s">
        <v>56</v>
      </c>
      <c r="F405" s="143" t="s">
        <v>38</v>
      </c>
      <c r="G405" s="81">
        <v>7010063110</v>
      </c>
      <c r="H405" s="86"/>
      <c r="I405" s="141">
        <f t="shared" si="320"/>
        <v>2929500</v>
      </c>
      <c r="J405" s="141">
        <f t="shared" ref="J405:O405" si="331">J406</f>
        <v>2929500</v>
      </c>
      <c r="K405" s="76">
        <f t="shared" si="331"/>
        <v>0</v>
      </c>
      <c r="L405" s="76">
        <f t="shared" si="331"/>
        <v>0</v>
      </c>
      <c r="M405" s="76">
        <f t="shared" si="331"/>
        <v>0</v>
      </c>
      <c r="N405" s="76">
        <f t="shared" si="331"/>
        <v>0</v>
      </c>
      <c r="O405" s="142">
        <f t="shared" si="331"/>
        <v>0</v>
      </c>
      <c r="P405" s="141">
        <f t="shared" si="295"/>
        <v>3046100</v>
      </c>
      <c r="Q405" s="141">
        <f t="shared" ref="Q405:V405" si="332">Q406</f>
        <v>3046100</v>
      </c>
      <c r="R405" s="76">
        <f t="shared" si="332"/>
        <v>0</v>
      </c>
      <c r="S405" s="76">
        <f t="shared" si="332"/>
        <v>0</v>
      </c>
      <c r="T405" s="76">
        <f t="shared" si="332"/>
        <v>0</v>
      </c>
      <c r="U405" s="76">
        <f t="shared" si="332"/>
        <v>0</v>
      </c>
      <c r="V405" s="142">
        <f t="shared" si="332"/>
        <v>0</v>
      </c>
    </row>
    <row r="406" spans="2:22" ht="37.5">
      <c r="B406" s="121"/>
      <c r="C406" s="39" t="s">
        <v>165</v>
      </c>
      <c r="D406" s="39">
        <v>925</v>
      </c>
      <c r="E406" s="143" t="s">
        <v>56</v>
      </c>
      <c r="F406" s="143" t="s">
        <v>38</v>
      </c>
      <c r="G406" s="81">
        <v>7010063110</v>
      </c>
      <c r="H406" s="86">
        <v>600</v>
      </c>
      <c r="I406" s="141">
        <f t="shared" si="320"/>
        <v>2929500</v>
      </c>
      <c r="J406" s="141">
        <v>2929500</v>
      </c>
      <c r="K406" s="76"/>
      <c r="L406" s="76"/>
      <c r="M406" s="76"/>
      <c r="N406" s="76"/>
      <c r="O406" s="142"/>
      <c r="P406" s="141">
        <f t="shared" si="295"/>
        <v>3046100</v>
      </c>
      <c r="Q406" s="141">
        <v>3046100</v>
      </c>
      <c r="R406" s="76"/>
      <c r="S406" s="76"/>
      <c r="T406" s="76"/>
      <c r="U406" s="76"/>
      <c r="V406" s="142"/>
    </row>
    <row r="407" spans="2:22" ht="56.25">
      <c r="B407" s="121"/>
      <c r="C407" s="39" t="s">
        <v>270</v>
      </c>
      <c r="D407" s="39">
        <v>925</v>
      </c>
      <c r="E407" s="143" t="s">
        <v>56</v>
      </c>
      <c r="F407" s="143" t="s">
        <v>38</v>
      </c>
      <c r="G407" s="81" t="s">
        <v>271</v>
      </c>
      <c r="H407" s="86"/>
      <c r="I407" s="141">
        <f t="shared" si="320"/>
        <v>5618000</v>
      </c>
      <c r="J407" s="141">
        <f t="shared" ref="J407:O407" si="333">J408</f>
        <v>5618000</v>
      </c>
      <c r="K407" s="76">
        <f t="shared" si="333"/>
        <v>0</v>
      </c>
      <c r="L407" s="76">
        <f t="shared" si="333"/>
        <v>0</v>
      </c>
      <c r="M407" s="76">
        <f t="shared" si="333"/>
        <v>0</v>
      </c>
      <c r="N407" s="76">
        <f t="shared" si="333"/>
        <v>0</v>
      </c>
      <c r="O407" s="142">
        <f t="shared" si="333"/>
        <v>0</v>
      </c>
      <c r="P407" s="141">
        <f t="shared" si="295"/>
        <v>0</v>
      </c>
      <c r="Q407" s="141"/>
      <c r="R407" s="76">
        <f>R408</f>
        <v>0</v>
      </c>
      <c r="S407" s="76">
        <f>S408</f>
        <v>0</v>
      </c>
      <c r="T407" s="76">
        <f>T408</f>
        <v>0</v>
      </c>
      <c r="U407" s="76">
        <f>U408</f>
        <v>0</v>
      </c>
      <c r="V407" s="142">
        <f>V408</f>
        <v>0</v>
      </c>
    </row>
    <row r="408" spans="2:22" ht="37.5">
      <c r="B408" s="121"/>
      <c r="C408" s="39" t="s">
        <v>165</v>
      </c>
      <c r="D408" s="39">
        <v>925</v>
      </c>
      <c r="E408" s="143" t="s">
        <v>56</v>
      </c>
      <c r="F408" s="143" t="s">
        <v>38</v>
      </c>
      <c r="G408" s="81" t="s">
        <v>271</v>
      </c>
      <c r="H408" s="86">
        <v>600</v>
      </c>
      <c r="I408" s="141">
        <f t="shared" si="320"/>
        <v>5618000</v>
      </c>
      <c r="J408" s="141">
        <v>5618000</v>
      </c>
      <c r="K408" s="76"/>
      <c r="L408" s="76"/>
      <c r="M408" s="76"/>
      <c r="N408" s="76"/>
      <c r="O408" s="142"/>
      <c r="P408" s="141">
        <f t="shared" si="295"/>
        <v>0</v>
      </c>
      <c r="Q408" s="141"/>
      <c r="R408" s="76"/>
      <c r="S408" s="76"/>
      <c r="T408" s="76"/>
      <c r="U408" s="76"/>
      <c r="V408" s="142"/>
    </row>
    <row r="409" spans="2:22" ht="75">
      <c r="B409" s="121"/>
      <c r="C409" s="39" t="s">
        <v>272</v>
      </c>
      <c r="D409" s="39">
        <v>925</v>
      </c>
      <c r="E409" s="143" t="s">
        <v>56</v>
      </c>
      <c r="F409" s="143" t="s">
        <v>38</v>
      </c>
      <c r="G409" s="81" t="s">
        <v>273</v>
      </c>
      <c r="H409" s="86"/>
      <c r="I409" s="141">
        <f t="shared" si="320"/>
        <v>8651700</v>
      </c>
      <c r="J409" s="141">
        <f t="shared" ref="J409:O409" si="334">J410</f>
        <v>8651700</v>
      </c>
      <c r="K409" s="76">
        <f t="shared" si="334"/>
        <v>0</v>
      </c>
      <c r="L409" s="76">
        <f t="shared" si="334"/>
        <v>0</v>
      </c>
      <c r="M409" s="76">
        <f t="shared" si="334"/>
        <v>0</v>
      </c>
      <c r="N409" s="76">
        <f t="shared" si="334"/>
        <v>0</v>
      </c>
      <c r="O409" s="142">
        <f t="shared" si="334"/>
        <v>0</v>
      </c>
      <c r="P409" s="141">
        <f t="shared" si="295"/>
        <v>0</v>
      </c>
      <c r="Q409" s="141">
        <f t="shared" ref="Q409:V409" si="335">Q410</f>
        <v>0</v>
      </c>
      <c r="R409" s="76">
        <f t="shared" si="335"/>
        <v>0</v>
      </c>
      <c r="S409" s="76">
        <f t="shared" si="335"/>
        <v>0</v>
      </c>
      <c r="T409" s="76">
        <f t="shared" si="335"/>
        <v>0</v>
      </c>
      <c r="U409" s="76">
        <f t="shared" si="335"/>
        <v>0</v>
      </c>
      <c r="V409" s="142">
        <f t="shared" si="335"/>
        <v>0</v>
      </c>
    </row>
    <row r="410" spans="2:22" ht="37.5">
      <c r="B410" s="121"/>
      <c r="C410" s="39" t="s">
        <v>165</v>
      </c>
      <c r="D410" s="39">
        <v>925</v>
      </c>
      <c r="E410" s="143" t="s">
        <v>56</v>
      </c>
      <c r="F410" s="143" t="s">
        <v>38</v>
      </c>
      <c r="G410" s="81" t="s">
        <v>273</v>
      </c>
      <c r="H410" s="86">
        <v>600</v>
      </c>
      <c r="I410" s="141">
        <f t="shared" si="320"/>
        <v>8651700</v>
      </c>
      <c r="J410" s="141">
        <v>8651700</v>
      </c>
      <c r="K410" s="76"/>
      <c r="L410" s="76"/>
      <c r="M410" s="76"/>
      <c r="N410" s="76"/>
      <c r="O410" s="142"/>
      <c r="P410" s="141">
        <f t="shared" si="295"/>
        <v>0</v>
      </c>
      <c r="Q410" s="141"/>
      <c r="R410" s="76"/>
      <c r="S410" s="76"/>
      <c r="T410" s="76"/>
      <c r="U410" s="76"/>
      <c r="V410" s="142"/>
    </row>
    <row r="411" spans="2:22">
      <c r="B411" s="121"/>
      <c r="C411" s="39" t="s">
        <v>69</v>
      </c>
      <c r="D411" s="39">
        <v>925</v>
      </c>
      <c r="E411" s="143" t="s">
        <v>40</v>
      </c>
      <c r="F411" s="143" t="s">
        <v>82</v>
      </c>
      <c r="G411" s="81"/>
      <c r="H411" s="86"/>
      <c r="I411" s="141">
        <f t="shared" si="320"/>
        <v>13979100</v>
      </c>
      <c r="J411" s="141">
        <f t="shared" ref="J411:O413" si="336">J412</f>
        <v>13979100</v>
      </c>
      <c r="K411" s="76">
        <f t="shared" si="336"/>
        <v>0</v>
      </c>
      <c r="L411" s="76">
        <f t="shared" si="336"/>
        <v>0</v>
      </c>
      <c r="M411" s="76">
        <f t="shared" si="336"/>
        <v>0</v>
      </c>
      <c r="N411" s="76">
        <f t="shared" si="336"/>
        <v>0</v>
      </c>
      <c r="O411" s="142">
        <f t="shared" si="336"/>
        <v>0</v>
      </c>
      <c r="P411" s="141">
        <f t="shared" si="295"/>
        <v>13979100</v>
      </c>
      <c r="Q411" s="141">
        <f t="shared" ref="Q411:V413" si="337">Q412</f>
        <v>13979100</v>
      </c>
      <c r="R411" s="76">
        <f t="shared" si="337"/>
        <v>0</v>
      </c>
      <c r="S411" s="76">
        <f t="shared" si="337"/>
        <v>0</v>
      </c>
      <c r="T411" s="76">
        <f t="shared" si="337"/>
        <v>0</v>
      </c>
      <c r="U411" s="76">
        <f t="shared" si="337"/>
        <v>0</v>
      </c>
      <c r="V411" s="142">
        <f t="shared" si="337"/>
        <v>0</v>
      </c>
    </row>
    <row r="412" spans="2:22">
      <c r="B412" s="121"/>
      <c r="C412" s="39" t="s">
        <v>71</v>
      </c>
      <c r="D412" s="39">
        <v>925</v>
      </c>
      <c r="E412" s="143" t="s">
        <v>40</v>
      </c>
      <c r="F412" s="143" t="s">
        <v>24</v>
      </c>
      <c r="G412" s="81"/>
      <c r="H412" s="86"/>
      <c r="I412" s="141">
        <f t="shared" si="320"/>
        <v>13979100</v>
      </c>
      <c r="J412" s="141">
        <f t="shared" si="336"/>
        <v>13979100</v>
      </c>
      <c r="K412" s="76">
        <f t="shared" si="336"/>
        <v>0</v>
      </c>
      <c r="L412" s="76">
        <f t="shared" si="336"/>
        <v>0</v>
      </c>
      <c r="M412" s="76">
        <f t="shared" si="336"/>
        <v>0</v>
      </c>
      <c r="N412" s="76">
        <f t="shared" si="336"/>
        <v>0</v>
      </c>
      <c r="O412" s="142">
        <f t="shared" si="336"/>
        <v>0</v>
      </c>
      <c r="P412" s="141">
        <f t="shared" si="295"/>
        <v>13979100</v>
      </c>
      <c r="Q412" s="141">
        <f t="shared" si="337"/>
        <v>13979100</v>
      </c>
      <c r="R412" s="76">
        <f t="shared" si="337"/>
        <v>0</v>
      </c>
      <c r="S412" s="76">
        <f t="shared" si="337"/>
        <v>0</v>
      </c>
      <c r="T412" s="76">
        <f t="shared" si="337"/>
        <v>0</v>
      </c>
      <c r="U412" s="76">
        <f t="shared" si="337"/>
        <v>0</v>
      </c>
      <c r="V412" s="142">
        <f t="shared" si="337"/>
        <v>0</v>
      </c>
    </row>
    <row r="413" spans="2:22" ht="37.5">
      <c r="B413" s="121"/>
      <c r="C413" s="39" t="s">
        <v>343</v>
      </c>
      <c r="D413" s="39">
        <v>925</v>
      </c>
      <c r="E413" s="143" t="s">
        <v>40</v>
      </c>
      <c r="F413" s="143" t="s">
        <v>24</v>
      </c>
      <c r="G413" s="81">
        <v>5800000000</v>
      </c>
      <c r="H413" s="86"/>
      <c r="I413" s="141">
        <f t="shared" si="320"/>
        <v>13979100</v>
      </c>
      <c r="J413" s="141">
        <f t="shared" si="336"/>
        <v>13979100</v>
      </c>
      <c r="K413" s="76">
        <f t="shared" si="336"/>
        <v>0</v>
      </c>
      <c r="L413" s="76">
        <f t="shared" si="336"/>
        <v>0</v>
      </c>
      <c r="M413" s="76">
        <f t="shared" si="336"/>
        <v>0</v>
      </c>
      <c r="N413" s="76">
        <f t="shared" si="336"/>
        <v>0</v>
      </c>
      <c r="O413" s="142">
        <f t="shared" si="336"/>
        <v>0</v>
      </c>
      <c r="P413" s="141">
        <f t="shared" si="295"/>
        <v>13979100</v>
      </c>
      <c r="Q413" s="141">
        <f t="shared" si="337"/>
        <v>13979100</v>
      </c>
      <c r="R413" s="76">
        <f t="shared" si="337"/>
        <v>0</v>
      </c>
      <c r="S413" s="76">
        <f t="shared" si="337"/>
        <v>0</v>
      </c>
      <c r="T413" s="76">
        <f t="shared" si="337"/>
        <v>0</v>
      </c>
      <c r="U413" s="76">
        <f t="shared" si="337"/>
        <v>0</v>
      </c>
      <c r="V413" s="142">
        <f t="shared" si="337"/>
        <v>0</v>
      </c>
    </row>
    <row r="414" spans="2:22" ht="93.75">
      <c r="B414" s="121"/>
      <c r="C414" s="39" t="s">
        <v>198</v>
      </c>
      <c r="D414" s="39">
        <v>925</v>
      </c>
      <c r="E414" s="143" t="s">
        <v>40</v>
      </c>
      <c r="F414" s="143" t="s">
        <v>24</v>
      </c>
      <c r="G414" s="81">
        <v>5830060710</v>
      </c>
      <c r="H414" s="86"/>
      <c r="I414" s="141">
        <f t="shared" si="320"/>
        <v>13979100</v>
      </c>
      <c r="J414" s="141">
        <f t="shared" ref="J414:O414" si="338">J416+J415</f>
        <v>13979100</v>
      </c>
      <c r="K414" s="76">
        <f t="shared" si="338"/>
        <v>0</v>
      </c>
      <c r="L414" s="76">
        <f t="shared" si="338"/>
        <v>0</v>
      </c>
      <c r="M414" s="76">
        <f t="shared" si="338"/>
        <v>0</v>
      </c>
      <c r="N414" s="76">
        <f t="shared" si="338"/>
        <v>0</v>
      </c>
      <c r="O414" s="142">
        <f t="shared" si="338"/>
        <v>0</v>
      </c>
      <c r="P414" s="141">
        <f t="shared" si="295"/>
        <v>13979100</v>
      </c>
      <c r="Q414" s="141">
        <f t="shared" ref="Q414:V414" si="339">Q416+Q415</f>
        <v>13979100</v>
      </c>
      <c r="R414" s="76">
        <f t="shared" si="339"/>
        <v>0</v>
      </c>
      <c r="S414" s="76">
        <f t="shared" si="339"/>
        <v>0</v>
      </c>
      <c r="T414" s="76">
        <f t="shared" si="339"/>
        <v>0</v>
      </c>
      <c r="U414" s="76">
        <f t="shared" si="339"/>
        <v>0</v>
      </c>
      <c r="V414" s="142">
        <f t="shared" si="339"/>
        <v>0</v>
      </c>
    </row>
    <row r="415" spans="2:22" ht="37.5">
      <c r="B415" s="121"/>
      <c r="C415" s="39" t="s">
        <v>103</v>
      </c>
      <c r="D415" s="39">
        <v>925</v>
      </c>
      <c r="E415" s="143" t="s">
        <v>40</v>
      </c>
      <c r="F415" s="143" t="s">
        <v>24</v>
      </c>
      <c r="G415" s="81">
        <v>5830060710</v>
      </c>
      <c r="H415" s="86">
        <v>200</v>
      </c>
      <c r="I415" s="141">
        <f t="shared" si="320"/>
        <v>204700</v>
      </c>
      <c r="J415" s="141">
        <v>204700</v>
      </c>
      <c r="K415" s="76"/>
      <c r="L415" s="76"/>
      <c r="M415" s="76"/>
      <c r="N415" s="76"/>
      <c r="O415" s="142"/>
      <c r="P415" s="141">
        <f t="shared" si="295"/>
        <v>204700</v>
      </c>
      <c r="Q415" s="141">
        <v>204700</v>
      </c>
      <c r="R415" s="76"/>
      <c r="S415" s="76"/>
      <c r="T415" s="76"/>
      <c r="U415" s="76"/>
      <c r="V415" s="142"/>
    </row>
    <row r="416" spans="2:22">
      <c r="B416" s="121"/>
      <c r="C416" s="39" t="s">
        <v>145</v>
      </c>
      <c r="D416" s="39">
        <v>925</v>
      </c>
      <c r="E416" s="143" t="s">
        <v>40</v>
      </c>
      <c r="F416" s="143" t="s">
        <v>24</v>
      </c>
      <c r="G416" s="81">
        <v>5830060710</v>
      </c>
      <c r="H416" s="86">
        <v>300</v>
      </c>
      <c r="I416" s="141">
        <f t="shared" si="320"/>
        <v>13774400</v>
      </c>
      <c r="J416" s="141">
        <v>13774400</v>
      </c>
      <c r="K416" s="76"/>
      <c r="L416" s="76"/>
      <c r="M416" s="76"/>
      <c r="N416" s="76"/>
      <c r="O416" s="142"/>
      <c r="P416" s="141">
        <f t="shared" ref="P416:P479" si="340">SUM(Q416:V416)</f>
        <v>13774400</v>
      </c>
      <c r="Q416" s="141">
        <v>13774400</v>
      </c>
      <c r="R416" s="76"/>
      <c r="S416" s="76"/>
      <c r="T416" s="76"/>
      <c r="U416" s="76"/>
      <c r="V416" s="142"/>
    </row>
    <row r="417" spans="1:1024" s="120" customFormat="1" ht="56.25">
      <c r="A417" s="116"/>
      <c r="B417" s="121" t="s">
        <v>73</v>
      </c>
      <c r="C417" s="30" t="s">
        <v>344</v>
      </c>
      <c r="D417" s="30">
        <v>926</v>
      </c>
      <c r="E417" s="147"/>
      <c r="F417" s="147"/>
      <c r="G417" s="87"/>
      <c r="H417" s="88"/>
      <c r="I417" s="136">
        <f t="shared" si="320"/>
        <v>208527500</v>
      </c>
      <c r="J417" s="136">
        <f t="shared" ref="J417:O417" si="341">J424+J437+J418</f>
        <v>208530100</v>
      </c>
      <c r="K417" s="74">
        <f t="shared" si="341"/>
        <v>-2600</v>
      </c>
      <c r="L417" s="74">
        <f t="shared" si="341"/>
        <v>0</v>
      </c>
      <c r="M417" s="74">
        <f t="shared" si="341"/>
        <v>0</v>
      </c>
      <c r="N417" s="74">
        <f t="shared" si="341"/>
        <v>0</v>
      </c>
      <c r="O417" s="137">
        <f t="shared" si="341"/>
        <v>0</v>
      </c>
      <c r="P417" s="136">
        <f t="shared" si="340"/>
        <v>201076100</v>
      </c>
      <c r="Q417" s="136">
        <f t="shared" ref="Q417:V417" si="342">Q424+Q437+Q418</f>
        <v>200613500</v>
      </c>
      <c r="R417" s="74">
        <f t="shared" si="342"/>
        <v>462600</v>
      </c>
      <c r="S417" s="74">
        <f t="shared" si="342"/>
        <v>0</v>
      </c>
      <c r="T417" s="74">
        <f t="shared" si="342"/>
        <v>0</v>
      </c>
      <c r="U417" s="74">
        <f t="shared" si="342"/>
        <v>0</v>
      </c>
      <c r="V417" s="137">
        <f t="shared" si="342"/>
        <v>0</v>
      </c>
      <c r="ALV417" s="42"/>
      <c r="ALW417" s="42"/>
      <c r="ALX417" s="42"/>
      <c r="ALY417" s="42"/>
      <c r="ALZ417" s="42"/>
      <c r="AMA417" s="42"/>
      <c r="AMB417" s="42"/>
      <c r="AMC417" s="42"/>
      <c r="AMD417" s="42"/>
      <c r="AME417" s="42"/>
      <c r="AMF417" s="42"/>
      <c r="AMG417" s="42"/>
      <c r="AMH417" s="42"/>
      <c r="AMI417" s="42"/>
      <c r="AMJ417" s="42"/>
    </row>
    <row r="418" spans="1:1024" s="120" customFormat="1">
      <c r="A418" s="116"/>
      <c r="B418" s="121"/>
      <c r="C418" s="39" t="s">
        <v>16</v>
      </c>
      <c r="D418" s="39">
        <v>926</v>
      </c>
      <c r="E418" s="143" t="s">
        <v>17</v>
      </c>
      <c r="F418" s="143" t="s">
        <v>82</v>
      </c>
      <c r="G418" s="81"/>
      <c r="H418" s="82"/>
      <c r="I418" s="141">
        <f t="shared" si="320"/>
        <v>1659700</v>
      </c>
      <c r="J418" s="141">
        <f t="shared" ref="J418:O422" si="343">J419</f>
        <v>1659700</v>
      </c>
      <c r="K418" s="76">
        <f t="shared" si="343"/>
        <v>0</v>
      </c>
      <c r="L418" s="76">
        <f t="shared" si="343"/>
        <v>0</v>
      </c>
      <c r="M418" s="76">
        <f t="shared" si="343"/>
        <v>0</v>
      </c>
      <c r="N418" s="76">
        <f t="shared" si="343"/>
        <v>0</v>
      </c>
      <c r="O418" s="142">
        <f t="shared" si="343"/>
        <v>0</v>
      </c>
      <c r="P418" s="141">
        <f t="shared" si="340"/>
        <v>1596600</v>
      </c>
      <c r="Q418" s="141">
        <f t="shared" ref="Q418:V422" si="344">Q419</f>
        <v>1596600</v>
      </c>
      <c r="R418" s="76">
        <f t="shared" si="344"/>
        <v>0</v>
      </c>
      <c r="S418" s="76">
        <f t="shared" si="344"/>
        <v>0</v>
      </c>
      <c r="T418" s="76">
        <f t="shared" si="344"/>
        <v>0</v>
      </c>
      <c r="U418" s="76">
        <f t="shared" si="344"/>
        <v>0</v>
      </c>
      <c r="V418" s="142">
        <f t="shared" si="344"/>
        <v>0</v>
      </c>
      <c r="ALV418"/>
      <c r="ALW418"/>
      <c r="ALX418"/>
      <c r="ALY418"/>
      <c r="ALZ418"/>
      <c r="AMA418"/>
      <c r="AMB418"/>
      <c r="AMC418"/>
      <c r="AMD418"/>
      <c r="AME418"/>
      <c r="AMF418"/>
      <c r="AMG418"/>
      <c r="AMH418"/>
      <c r="AMI418"/>
      <c r="AMJ418"/>
    </row>
    <row r="419" spans="1:1024" s="120" customFormat="1">
      <c r="A419" s="116"/>
      <c r="B419" s="121"/>
      <c r="C419" s="39" t="s">
        <v>32</v>
      </c>
      <c r="D419" s="39">
        <v>926</v>
      </c>
      <c r="E419" s="143" t="s">
        <v>17</v>
      </c>
      <c r="F419" s="143" t="s">
        <v>33</v>
      </c>
      <c r="G419" s="81"/>
      <c r="H419" s="82"/>
      <c r="I419" s="141">
        <f t="shared" si="320"/>
        <v>1659700</v>
      </c>
      <c r="J419" s="141">
        <f t="shared" si="343"/>
        <v>1659700</v>
      </c>
      <c r="K419" s="76">
        <f t="shared" si="343"/>
        <v>0</v>
      </c>
      <c r="L419" s="76">
        <f t="shared" si="343"/>
        <v>0</v>
      </c>
      <c r="M419" s="76">
        <f t="shared" si="343"/>
        <v>0</v>
      </c>
      <c r="N419" s="76">
        <f t="shared" si="343"/>
        <v>0</v>
      </c>
      <c r="O419" s="142">
        <f t="shared" si="343"/>
        <v>0</v>
      </c>
      <c r="P419" s="141">
        <f t="shared" si="340"/>
        <v>1596600</v>
      </c>
      <c r="Q419" s="141">
        <f t="shared" si="344"/>
        <v>1596600</v>
      </c>
      <c r="R419" s="76">
        <f t="shared" si="344"/>
        <v>0</v>
      </c>
      <c r="S419" s="76">
        <f t="shared" si="344"/>
        <v>0</v>
      </c>
      <c r="T419" s="76">
        <f t="shared" si="344"/>
        <v>0</v>
      </c>
      <c r="U419" s="76">
        <f t="shared" si="344"/>
        <v>0</v>
      </c>
      <c r="V419" s="142">
        <f t="shared" si="344"/>
        <v>0</v>
      </c>
      <c r="ALV419"/>
      <c r="ALW419"/>
      <c r="ALX419"/>
      <c r="ALY419"/>
      <c r="ALZ419"/>
      <c r="AMA419"/>
      <c r="AMB419"/>
      <c r="AMC419"/>
      <c r="AMD419"/>
      <c r="AME419"/>
      <c r="AMF419"/>
      <c r="AMG419"/>
      <c r="AMH419"/>
      <c r="AMI419"/>
      <c r="AMJ419"/>
    </row>
    <row r="420" spans="1:1024" s="120" customFormat="1" ht="37.5">
      <c r="A420" s="116"/>
      <c r="B420" s="121"/>
      <c r="C420" s="39" t="s">
        <v>97</v>
      </c>
      <c r="D420" s="39">
        <v>926</v>
      </c>
      <c r="E420" s="143" t="s">
        <v>17</v>
      </c>
      <c r="F420" s="143" t="s">
        <v>33</v>
      </c>
      <c r="G420" s="81">
        <v>500000000</v>
      </c>
      <c r="H420" s="82"/>
      <c r="I420" s="141">
        <f t="shared" si="320"/>
        <v>1659700</v>
      </c>
      <c r="J420" s="141">
        <f t="shared" si="343"/>
        <v>1659700</v>
      </c>
      <c r="K420" s="76">
        <f t="shared" si="343"/>
        <v>0</v>
      </c>
      <c r="L420" s="76">
        <f t="shared" si="343"/>
        <v>0</v>
      </c>
      <c r="M420" s="76">
        <f t="shared" si="343"/>
        <v>0</v>
      </c>
      <c r="N420" s="76">
        <f t="shared" si="343"/>
        <v>0</v>
      </c>
      <c r="O420" s="142">
        <f t="shared" si="343"/>
        <v>0</v>
      </c>
      <c r="P420" s="141">
        <f t="shared" si="340"/>
        <v>1596600</v>
      </c>
      <c r="Q420" s="141">
        <f t="shared" si="344"/>
        <v>1596600</v>
      </c>
      <c r="R420" s="76">
        <f t="shared" si="344"/>
        <v>0</v>
      </c>
      <c r="S420" s="76">
        <f t="shared" si="344"/>
        <v>0</v>
      </c>
      <c r="T420" s="76">
        <f t="shared" si="344"/>
        <v>0</v>
      </c>
      <c r="U420" s="76">
        <f t="shared" si="344"/>
        <v>0</v>
      </c>
      <c r="V420" s="142">
        <f t="shared" si="344"/>
        <v>0</v>
      </c>
      <c r="ALV420"/>
      <c r="ALW420"/>
      <c r="ALX420"/>
      <c r="ALY420"/>
      <c r="ALZ420"/>
      <c r="AMA420"/>
      <c r="AMB420"/>
      <c r="AMC420"/>
      <c r="AMD420"/>
      <c r="AME420"/>
      <c r="AMF420"/>
      <c r="AMG420"/>
      <c r="AMH420"/>
      <c r="AMI420"/>
      <c r="AMJ420"/>
    </row>
    <row r="421" spans="1:1024" s="120" customFormat="1" ht="37.5">
      <c r="A421" s="116"/>
      <c r="B421" s="121"/>
      <c r="C421" s="39" t="s">
        <v>116</v>
      </c>
      <c r="D421" s="39">
        <v>926</v>
      </c>
      <c r="E421" s="143" t="s">
        <v>17</v>
      </c>
      <c r="F421" s="143" t="s">
        <v>33</v>
      </c>
      <c r="G421" s="81">
        <v>5030000000</v>
      </c>
      <c r="H421" s="82"/>
      <c r="I421" s="141">
        <f t="shared" si="320"/>
        <v>1659700</v>
      </c>
      <c r="J421" s="141">
        <f t="shared" si="343"/>
        <v>1659700</v>
      </c>
      <c r="K421" s="76">
        <f t="shared" si="343"/>
        <v>0</v>
      </c>
      <c r="L421" s="76">
        <f t="shared" si="343"/>
        <v>0</v>
      </c>
      <c r="M421" s="76">
        <f t="shared" si="343"/>
        <v>0</v>
      </c>
      <c r="N421" s="76">
        <f t="shared" si="343"/>
        <v>0</v>
      </c>
      <c r="O421" s="142">
        <f t="shared" si="343"/>
        <v>0</v>
      </c>
      <c r="P421" s="141">
        <f t="shared" si="340"/>
        <v>1596600</v>
      </c>
      <c r="Q421" s="141">
        <f t="shared" si="344"/>
        <v>1596600</v>
      </c>
      <c r="R421" s="76">
        <f t="shared" si="344"/>
        <v>0</v>
      </c>
      <c r="S421" s="76">
        <f t="shared" si="344"/>
        <v>0</v>
      </c>
      <c r="T421" s="76">
        <f t="shared" si="344"/>
        <v>0</v>
      </c>
      <c r="U421" s="76">
        <f t="shared" si="344"/>
        <v>0</v>
      </c>
      <c r="V421" s="142">
        <f t="shared" si="344"/>
        <v>0</v>
      </c>
      <c r="ALV421"/>
      <c r="ALW421"/>
      <c r="ALX421"/>
      <c r="ALY421"/>
      <c r="ALZ421"/>
      <c r="AMA421"/>
      <c r="AMB421"/>
      <c r="AMC421"/>
      <c r="AMD421"/>
      <c r="AME421"/>
      <c r="AMF421"/>
      <c r="AMG421"/>
      <c r="AMH421"/>
      <c r="AMI421"/>
      <c r="AMJ421"/>
    </row>
    <row r="422" spans="1:1024" s="120" customFormat="1" ht="37.5">
      <c r="A422" s="116"/>
      <c r="B422" s="121"/>
      <c r="C422" s="39" t="s">
        <v>117</v>
      </c>
      <c r="D422" s="39">
        <v>926</v>
      </c>
      <c r="E422" s="143" t="s">
        <v>17</v>
      </c>
      <c r="F422" s="143" t="s">
        <v>33</v>
      </c>
      <c r="G422" s="81">
        <v>5030010030</v>
      </c>
      <c r="H422" s="82"/>
      <c r="I422" s="141">
        <f t="shared" si="320"/>
        <v>1659700</v>
      </c>
      <c r="J422" s="141">
        <f t="shared" si="343"/>
        <v>1659700</v>
      </c>
      <c r="K422" s="76">
        <f t="shared" si="343"/>
        <v>0</v>
      </c>
      <c r="L422" s="76">
        <f t="shared" si="343"/>
        <v>0</v>
      </c>
      <c r="M422" s="76">
        <f t="shared" si="343"/>
        <v>0</v>
      </c>
      <c r="N422" s="76">
        <f t="shared" si="343"/>
        <v>0</v>
      </c>
      <c r="O422" s="142">
        <f t="shared" si="343"/>
        <v>0</v>
      </c>
      <c r="P422" s="141">
        <f t="shared" si="340"/>
        <v>1596600</v>
      </c>
      <c r="Q422" s="141">
        <f t="shared" si="344"/>
        <v>1596600</v>
      </c>
      <c r="R422" s="76">
        <f t="shared" si="344"/>
        <v>0</v>
      </c>
      <c r="S422" s="76">
        <f t="shared" si="344"/>
        <v>0</v>
      </c>
      <c r="T422" s="76">
        <f t="shared" si="344"/>
        <v>0</v>
      </c>
      <c r="U422" s="76">
        <f t="shared" si="344"/>
        <v>0</v>
      </c>
      <c r="V422" s="142">
        <f t="shared" si="344"/>
        <v>0</v>
      </c>
      <c r="ALV422"/>
      <c r="ALW422"/>
      <c r="ALX422"/>
      <c r="ALY422"/>
      <c r="ALZ422"/>
      <c r="AMA422"/>
      <c r="AMB422"/>
      <c r="AMC422"/>
      <c r="AMD422"/>
      <c r="AME422"/>
      <c r="AMF422"/>
      <c r="AMG422"/>
      <c r="AMH422"/>
      <c r="AMI422"/>
      <c r="AMJ422"/>
    </row>
    <row r="423" spans="1:1024" s="120" customFormat="1" ht="37.5">
      <c r="A423" s="116"/>
      <c r="B423" s="121"/>
      <c r="C423" s="39" t="s">
        <v>103</v>
      </c>
      <c r="D423" s="39">
        <v>926</v>
      </c>
      <c r="E423" s="143" t="s">
        <v>17</v>
      </c>
      <c r="F423" s="143" t="s">
        <v>33</v>
      </c>
      <c r="G423" s="81">
        <v>5030010030</v>
      </c>
      <c r="H423" s="82" t="s">
        <v>104</v>
      </c>
      <c r="I423" s="141">
        <f t="shared" si="320"/>
        <v>1659700</v>
      </c>
      <c r="J423" s="141">
        <v>1659700</v>
      </c>
      <c r="K423" s="76"/>
      <c r="L423" s="76"/>
      <c r="M423" s="76"/>
      <c r="N423" s="76"/>
      <c r="O423" s="142"/>
      <c r="P423" s="141">
        <f t="shared" si="340"/>
        <v>1596600</v>
      </c>
      <c r="Q423" s="141">
        <v>1596600</v>
      </c>
      <c r="R423" s="76"/>
      <c r="S423" s="76"/>
      <c r="T423" s="76"/>
      <c r="U423" s="76"/>
      <c r="V423" s="142"/>
      <c r="ALV423"/>
      <c r="ALW423"/>
      <c r="ALX423"/>
      <c r="ALY423"/>
      <c r="ALZ423"/>
      <c r="AMA423"/>
      <c r="AMB423"/>
      <c r="AMC423"/>
      <c r="AMD423"/>
      <c r="AME423"/>
      <c r="AMF423"/>
      <c r="AMG423"/>
      <c r="AMH423"/>
      <c r="AMI423"/>
      <c r="AMJ423"/>
    </row>
    <row r="424" spans="1:1024">
      <c r="B424" s="121"/>
      <c r="C424" s="39" t="s">
        <v>55</v>
      </c>
      <c r="D424" s="39">
        <v>926</v>
      </c>
      <c r="E424" s="143" t="s">
        <v>56</v>
      </c>
      <c r="F424" s="143" t="s">
        <v>82</v>
      </c>
      <c r="G424" s="81"/>
      <c r="H424" s="86"/>
      <c r="I424" s="141">
        <f t="shared" si="320"/>
        <v>108184400</v>
      </c>
      <c r="J424" s="141">
        <f t="shared" ref="J424:O424" si="345">J425+J432</f>
        <v>108184400</v>
      </c>
      <c r="K424" s="76">
        <f t="shared" si="345"/>
        <v>0</v>
      </c>
      <c r="L424" s="76">
        <f t="shared" si="345"/>
        <v>0</v>
      </c>
      <c r="M424" s="76">
        <f t="shared" si="345"/>
        <v>0</v>
      </c>
      <c r="N424" s="76">
        <f t="shared" si="345"/>
        <v>0</v>
      </c>
      <c r="O424" s="142">
        <f t="shared" si="345"/>
        <v>0</v>
      </c>
      <c r="P424" s="141">
        <f t="shared" si="340"/>
        <v>104237200</v>
      </c>
      <c r="Q424" s="141">
        <f t="shared" ref="Q424:V424" si="346">Q425+Q432</f>
        <v>104237200</v>
      </c>
      <c r="R424" s="76">
        <f t="shared" si="346"/>
        <v>0</v>
      </c>
      <c r="S424" s="76">
        <f t="shared" si="346"/>
        <v>0</v>
      </c>
      <c r="T424" s="76">
        <f t="shared" si="346"/>
        <v>0</v>
      </c>
      <c r="U424" s="76">
        <f t="shared" si="346"/>
        <v>0</v>
      </c>
      <c r="V424" s="142">
        <f t="shared" si="346"/>
        <v>0</v>
      </c>
    </row>
    <row r="425" spans="1:1024">
      <c r="B425" s="121"/>
      <c r="C425" s="39" t="s">
        <v>342</v>
      </c>
      <c r="D425" s="39">
        <v>926</v>
      </c>
      <c r="E425" s="143" t="s">
        <v>56</v>
      </c>
      <c r="F425" s="143" t="s">
        <v>21</v>
      </c>
      <c r="G425" s="81"/>
      <c r="H425" s="86"/>
      <c r="I425" s="141">
        <f t="shared" si="320"/>
        <v>107298500</v>
      </c>
      <c r="J425" s="141">
        <f t="shared" ref="J425:O426" si="347">J426</f>
        <v>107298500</v>
      </c>
      <c r="K425" s="76">
        <f t="shared" si="347"/>
        <v>0</v>
      </c>
      <c r="L425" s="76">
        <f t="shared" si="347"/>
        <v>0</v>
      </c>
      <c r="M425" s="76">
        <f t="shared" si="347"/>
        <v>0</v>
      </c>
      <c r="N425" s="76">
        <f t="shared" si="347"/>
        <v>0</v>
      </c>
      <c r="O425" s="142">
        <f t="shared" si="347"/>
        <v>0</v>
      </c>
      <c r="P425" s="141">
        <f t="shared" si="340"/>
        <v>103350700</v>
      </c>
      <c r="Q425" s="141">
        <f t="shared" ref="Q425:V426" si="348">Q426</f>
        <v>103350700</v>
      </c>
      <c r="R425" s="76">
        <f t="shared" si="348"/>
        <v>0</v>
      </c>
      <c r="S425" s="76">
        <f t="shared" si="348"/>
        <v>0</v>
      </c>
      <c r="T425" s="76">
        <f t="shared" si="348"/>
        <v>0</v>
      </c>
      <c r="U425" s="76">
        <f t="shared" si="348"/>
        <v>0</v>
      </c>
      <c r="V425" s="142">
        <f t="shared" si="348"/>
        <v>0</v>
      </c>
    </row>
    <row r="426" spans="1:1024">
      <c r="B426" s="121"/>
      <c r="C426" s="39" t="s">
        <v>161</v>
      </c>
      <c r="D426" s="39">
        <v>926</v>
      </c>
      <c r="E426" s="143" t="s">
        <v>56</v>
      </c>
      <c r="F426" s="143" t="s">
        <v>21</v>
      </c>
      <c r="G426" s="81">
        <v>5800000000</v>
      </c>
      <c r="H426" s="86"/>
      <c r="I426" s="141">
        <f t="shared" si="320"/>
        <v>107298500</v>
      </c>
      <c r="J426" s="141">
        <f t="shared" si="347"/>
        <v>107298500</v>
      </c>
      <c r="K426" s="76">
        <f t="shared" si="347"/>
        <v>0</v>
      </c>
      <c r="L426" s="76">
        <f t="shared" si="347"/>
        <v>0</v>
      </c>
      <c r="M426" s="76">
        <f t="shared" si="347"/>
        <v>0</v>
      </c>
      <c r="N426" s="76">
        <f t="shared" si="347"/>
        <v>0</v>
      </c>
      <c r="O426" s="142">
        <f t="shared" si="347"/>
        <v>0</v>
      </c>
      <c r="P426" s="141">
        <f t="shared" si="340"/>
        <v>103350700</v>
      </c>
      <c r="Q426" s="141">
        <f t="shared" si="348"/>
        <v>103350700</v>
      </c>
      <c r="R426" s="76">
        <f t="shared" si="348"/>
        <v>0</v>
      </c>
      <c r="S426" s="76">
        <f t="shared" si="348"/>
        <v>0</v>
      </c>
      <c r="T426" s="76">
        <f t="shared" si="348"/>
        <v>0</v>
      </c>
      <c r="U426" s="76">
        <f t="shared" si="348"/>
        <v>0</v>
      </c>
      <c r="V426" s="142">
        <f t="shared" si="348"/>
        <v>0</v>
      </c>
    </row>
    <row r="427" spans="1:1024">
      <c r="B427" s="121"/>
      <c r="C427" s="39" t="s">
        <v>192</v>
      </c>
      <c r="D427" s="39">
        <v>926</v>
      </c>
      <c r="E427" s="143" t="s">
        <v>56</v>
      </c>
      <c r="F427" s="143" t="s">
        <v>21</v>
      </c>
      <c r="G427" s="81">
        <v>5820000000</v>
      </c>
      <c r="H427" s="86"/>
      <c r="I427" s="141">
        <f t="shared" si="320"/>
        <v>107298500</v>
      </c>
      <c r="J427" s="141">
        <f t="shared" ref="J427:O427" si="349">J428+J430</f>
        <v>107298500</v>
      </c>
      <c r="K427" s="76">
        <f t="shared" si="349"/>
        <v>0</v>
      </c>
      <c r="L427" s="76">
        <f t="shared" si="349"/>
        <v>0</v>
      </c>
      <c r="M427" s="76">
        <f t="shared" si="349"/>
        <v>0</v>
      </c>
      <c r="N427" s="76">
        <f t="shared" si="349"/>
        <v>0</v>
      </c>
      <c r="O427" s="142">
        <f t="shared" si="349"/>
        <v>0</v>
      </c>
      <c r="P427" s="141">
        <f t="shared" si="340"/>
        <v>103350700</v>
      </c>
      <c r="Q427" s="141">
        <f t="shared" ref="Q427:V427" si="350">Q428+Q430</f>
        <v>103350700</v>
      </c>
      <c r="R427" s="76">
        <f t="shared" si="350"/>
        <v>0</v>
      </c>
      <c r="S427" s="76">
        <f t="shared" si="350"/>
        <v>0</v>
      </c>
      <c r="T427" s="76">
        <f t="shared" si="350"/>
        <v>0</v>
      </c>
      <c r="U427" s="76">
        <f t="shared" si="350"/>
        <v>0</v>
      </c>
      <c r="V427" s="142">
        <f t="shared" si="350"/>
        <v>0</v>
      </c>
    </row>
    <row r="428" spans="1:1024" ht="37.5">
      <c r="B428" s="121"/>
      <c r="C428" s="39" t="s">
        <v>130</v>
      </c>
      <c r="D428" s="39">
        <v>926</v>
      </c>
      <c r="E428" s="143" t="s">
        <v>56</v>
      </c>
      <c r="F428" s="143" t="s">
        <v>21</v>
      </c>
      <c r="G428" s="81">
        <v>5820000590</v>
      </c>
      <c r="H428" s="86"/>
      <c r="I428" s="141">
        <f t="shared" si="320"/>
        <v>107160900</v>
      </c>
      <c r="J428" s="141">
        <f t="shared" ref="J428:O428" si="351">J429</f>
        <v>107160900</v>
      </c>
      <c r="K428" s="76">
        <f t="shared" si="351"/>
        <v>0</v>
      </c>
      <c r="L428" s="76">
        <f t="shared" si="351"/>
        <v>0</v>
      </c>
      <c r="M428" s="76">
        <f t="shared" si="351"/>
        <v>0</v>
      </c>
      <c r="N428" s="76">
        <f t="shared" si="351"/>
        <v>0</v>
      </c>
      <c r="O428" s="142">
        <f t="shared" si="351"/>
        <v>0</v>
      </c>
      <c r="P428" s="141">
        <f t="shared" si="340"/>
        <v>103207600</v>
      </c>
      <c r="Q428" s="141">
        <f t="shared" ref="Q428:V428" si="352">Q429</f>
        <v>103207600</v>
      </c>
      <c r="R428" s="76">
        <f t="shared" si="352"/>
        <v>0</v>
      </c>
      <c r="S428" s="76">
        <f t="shared" si="352"/>
        <v>0</v>
      </c>
      <c r="T428" s="76">
        <f t="shared" si="352"/>
        <v>0</v>
      </c>
      <c r="U428" s="76">
        <f t="shared" si="352"/>
        <v>0</v>
      </c>
      <c r="V428" s="142">
        <f t="shared" si="352"/>
        <v>0</v>
      </c>
    </row>
    <row r="429" spans="1:1024" ht="37.5">
      <c r="B429" s="121"/>
      <c r="C429" s="39" t="s">
        <v>165</v>
      </c>
      <c r="D429" s="39">
        <v>926</v>
      </c>
      <c r="E429" s="143" t="s">
        <v>56</v>
      </c>
      <c r="F429" s="143" t="s">
        <v>21</v>
      </c>
      <c r="G429" s="81">
        <v>5820000590</v>
      </c>
      <c r="H429" s="86">
        <v>600</v>
      </c>
      <c r="I429" s="141">
        <f t="shared" si="320"/>
        <v>107160900</v>
      </c>
      <c r="J429" s="141">
        <v>107160900</v>
      </c>
      <c r="K429" s="76"/>
      <c r="L429" s="76"/>
      <c r="M429" s="76"/>
      <c r="N429" s="76"/>
      <c r="O429" s="142"/>
      <c r="P429" s="141">
        <f t="shared" si="340"/>
        <v>103207600</v>
      </c>
      <c r="Q429" s="141">
        <v>103207600</v>
      </c>
      <c r="R429" s="76"/>
      <c r="S429" s="76"/>
      <c r="T429" s="76"/>
      <c r="U429" s="76"/>
      <c r="V429" s="142"/>
    </row>
    <row r="430" spans="1:1024" ht="150">
      <c r="B430" s="121"/>
      <c r="C430" s="39" t="s">
        <v>166</v>
      </c>
      <c r="D430" s="39">
        <v>926</v>
      </c>
      <c r="E430" s="143" t="s">
        <v>56</v>
      </c>
      <c r="F430" s="143" t="s">
        <v>21</v>
      </c>
      <c r="G430" s="81">
        <v>5820060820</v>
      </c>
      <c r="H430" s="86"/>
      <c r="I430" s="141">
        <f t="shared" si="320"/>
        <v>137600</v>
      </c>
      <c r="J430" s="141">
        <f t="shared" ref="J430:O430" si="353">J431</f>
        <v>137600</v>
      </c>
      <c r="K430" s="76">
        <f t="shared" si="353"/>
        <v>0</v>
      </c>
      <c r="L430" s="76">
        <f t="shared" si="353"/>
        <v>0</v>
      </c>
      <c r="M430" s="76">
        <f t="shared" si="353"/>
        <v>0</v>
      </c>
      <c r="N430" s="76">
        <f t="shared" si="353"/>
        <v>0</v>
      </c>
      <c r="O430" s="142">
        <f t="shared" si="353"/>
        <v>0</v>
      </c>
      <c r="P430" s="141">
        <f t="shared" si="340"/>
        <v>143100</v>
      </c>
      <c r="Q430" s="141">
        <f t="shared" ref="Q430:V430" si="354">Q431</f>
        <v>143100</v>
      </c>
      <c r="R430" s="76">
        <f t="shared" si="354"/>
        <v>0</v>
      </c>
      <c r="S430" s="76">
        <f t="shared" si="354"/>
        <v>0</v>
      </c>
      <c r="T430" s="76">
        <f t="shared" si="354"/>
        <v>0</v>
      </c>
      <c r="U430" s="76">
        <f t="shared" si="354"/>
        <v>0</v>
      </c>
      <c r="V430" s="142">
        <f t="shared" si="354"/>
        <v>0</v>
      </c>
    </row>
    <row r="431" spans="1:1024" ht="37.5">
      <c r="B431" s="121"/>
      <c r="C431" s="39" t="s">
        <v>165</v>
      </c>
      <c r="D431" s="39">
        <v>926</v>
      </c>
      <c r="E431" s="143" t="s">
        <v>56</v>
      </c>
      <c r="F431" s="143" t="s">
        <v>21</v>
      </c>
      <c r="G431" s="81">
        <v>5820060820</v>
      </c>
      <c r="H431" s="86">
        <v>600</v>
      </c>
      <c r="I431" s="141">
        <f t="shared" si="320"/>
        <v>137600</v>
      </c>
      <c r="J431" s="141">
        <v>137600</v>
      </c>
      <c r="K431" s="76">
        <v>0</v>
      </c>
      <c r="L431" s="76">
        <v>0</v>
      </c>
      <c r="M431" s="76">
        <v>0</v>
      </c>
      <c r="N431" s="76">
        <v>0</v>
      </c>
      <c r="O431" s="142">
        <v>0</v>
      </c>
      <c r="P431" s="141">
        <f t="shared" si="340"/>
        <v>143100</v>
      </c>
      <c r="Q431" s="141">
        <v>143100</v>
      </c>
      <c r="R431" s="76">
        <v>0</v>
      </c>
      <c r="S431" s="76">
        <v>0</v>
      </c>
      <c r="T431" s="76">
        <v>0</v>
      </c>
      <c r="U431" s="76">
        <v>0</v>
      </c>
      <c r="V431" s="142">
        <v>0</v>
      </c>
    </row>
    <row r="432" spans="1:1024">
      <c r="B432" s="121"/>
      <c r="C432" s="39" t="s">
        <v>61</v>
      </c>
      <c r="D432" s="39">
        <v>926</v>
      </c>
      <c r="E432" s="143" t="s">
        <v>56</v>
      </c>
      <c r="F432" s="143" t="s">
        <v>38</v>
      </c>
      <c r="G432" s="81"/>
      <c r="H432" s="86"/>
      <c r="I432" s="141">
        <f t="shared" si="320"/>
        <v>885900</v>
      </c>
      <c r="J432" s="141">
        <f t="shared" ref="J432:O435" si="355">J433</f>
        <v>885900</v>
      </c>
      <c r="K432" s="76">
        <f t="shared" si="355"/>
        <v>0</v>
      </c>
      <c r="L432" s="76">
        <f t="shared" si="355"/>
        <v>0</v>
      </c>
      <c r="M432" s="76">
        <f t="shared" si="355"/>
        <v>0</v>
      </c>
      <c r="N432" s="76">
        <f t="shared" si="355"/>
        <v>0</v>
      </c>
      <c r="O432" s="142">
        <f t="shared" si="355"/>
        <v>0</v>
      </c>
      <c r="P432" s="141">
        <f t="shared" si="340"/>
        <v>886500</v>
      </c>
      <c r="Q432" s="141">
        <f t="shared" ref="Q432:V435" si="356">Q433</f>
        <v>886500</v>
      </c>
      <c r="R432" s="76">
        <f t="shared" si="356"/>
        <v>0</v>
      </c>
      <c r="S432" s="76">
        <f t="shared" si="356"/>
        <v>0</v>
      </c>
      <c r="T432" s="76">
        <f t="shared" si="356"/>
        <v>0</v>
      </c>
      <c r="U432" s="76">
        <f t="shared" si="356"/>
        <v>0</v>
      </c>
      <c r="V432" s="142">
        <f t="shared" si="356"/>
        <v>0</v>
      </c>
    </row>
    <row r="433" spans="2:1024" s="103" customFormat="1" ht="56.25">
      <c r="B433" s="121"/>
      <c r="C433" s="39" t="s">
        <v>253</v>
      </c>
      <c r="D433" s="39">
        <v>926</v>
      </c>
      <c r="E433" s="143" t="s">
        <v>56</v>
      </c>
      <c r="F433" s="143" t="s">
        <v>38</v>
      </c>
      <c r="G433" s="81">
        <v>6700000000</v>
      </c>
      <c r="H433" s="86"/>
      <c r="I433" s="141">
        <f t="shared" si="320"/>
        <v>885900</v>
      </c>
      <c r="J433" s="141">
        <f t="shared" si="355"/>
        <v>885900</v>
      </c>
      <c r="K433" s="76">
        <f t="shared" si="355"/>
        <v>0</v>
      </c>
      <c r="L433" s="76">
        <f t="shared" si="355"/>
        <v>0</v>
      </c>
      <c r="M433" s="76">
        <f t="shared" si="355"/>
        <v>0</v>
      </c>
      <c r="N433" s="76">
        <f t="shared" si="355"/>
        <v>0</v>
      </c>
      <c r="O433" s="142">
        <f t="shared" si="355"/>
        <v>0</v>
      </c>
      <c r="P433" s="141">
        <f t="shared" si="340"/>
        <v>886500</v>
      </c>
      <c r="Q433" s="141">
        <f t="shared" si="356"/>
        <v>886500</v>
      </c>
      <c r="R433" s="76">
        <f t="shared" si="356"/>
        <v>0</v>
      </c>
      <c r="S433" s="76">
        <f t="shared" si="356"/>
        <v>0</v>
      </c>
      <c r="T433" s="76">
        <f t="shared" si="356"/>
        <v>0</v>
      </c>
      <c r="U433" s="76">
        <f t="shared" si="356"/>
        <v>0</v>
      </c>
      <c r="V433" s="142">
        <f t="shared" si="356"/>
        <v>0</v>
      </c>
      <c r="ALV433"/>
      <c r="ALW433"/>
      <c r="ALX433"/>
      <c r="ALY433"/>
      <c r="ALZ433"/>
      <c r="AMA433"/>
      <c r="AMB433"/>
      <c r="AMC433"/>
      <c r="AMD433"/>
      <c r="AME433"/>
      <c r="AMF433"/>
      <c r="AMG433"/>
      <c r="AMH433"/>
      <c r="AMI433"/>
      <c r="AMJ433"/>
    </row>
    <row r="434" spans="2:1024" s="103" customFormat="1" ht="37.5">
      <c r="B434" s="121"/>
      <c r="C434" s="39" t="s">
        <v>254</v>
      </c>
      <c r="D434" s="39">
        <v>926</v>
      </c>
      <c r="E434" s="143" t="s">
        <v>56</v>
      </c>
      <c r="F434" s="143" t="s">
        <v>38</v>
      </c>
      <c r="G434" s="81">
        <v>6710000000</v>
      </c>
      <c r="H434" s="86"/>
      <c r="I434" s="141">
        <f t="shared" si="320"/>
        <v>885900</v>
      </c>
      <c r="J434" s="141">
        <f t="shared" si="355"/>
        <v>885900</v>
      </c>
      <c r="K434" s="76">
        <f t="shared" si="355"/>
        <v>0</v>
      </c>
      <c r="L434" s="76">
        <f t="shared" si="355"/>
        <v>0</v>
      </c>
      <c r="M434" s="76">
        <f t="shared" si="355"/>
        <v>0</v>
      </c>
      <c r="N434" s="76">
        <f t="shared" si="355"/>
        <v>0</v>
      </c>
      <c r="O434" s="142">
        <f t="shared" si="355"/>
        <v>0</v>
      </c>
      <c r="P434" s="141">
        <f t="shared" si="340"/>
        <v>886500</v>
      </c>
      <c r="Q434" s="141">
        <f t="shared" si="356"/>
        <v>886500</v>
      </c>
      <c r="R434" s="76">
        <f t="shared" si="356"/>
        <v>0</v>
      </c>
      <c r="S434" s="76">
        <f t="shared" si="356"/>
        <v>0</v>
      </c>
      <c r="T434" s="76">
        <f t="shared" si="356"/>
        <v>0</v>
      </c>
      <c r="U434" s="76">
        <f t="shared" si="356"/>
        <v>0</v>
      </c>
      <c r="V434" s="142">
        <f t="shared" si="356"/>
        <v>0</v>
      </c>
      <c r="ALV434"/>
      <c r="ALW434"/>
      <c r="ALX434"/>
      <c r="ALY434"/>
      <c r="ALZ434"/>
      <c r="AMA434"/>
      <c r="AMB434"/>
      <c r="AMC434"/>
      <c r="AMD434"/>
      <c r="AME434"/>
      <c r="AMF434"/>
      <c r="AMG434"/>
      <c r="AMH434"/>
      <c r="AMI434"/>
      <c r="AMJ434"/>
    </row>
    <row r="435" spans="2:1024" s="103" customFormat="1">
      <c r="B435" s="121"/>
      <c r="C435" s="39" t="s">
        <v>255</v>
      </c>
      <c r="D435" s="39">
        <v>926</v>
      </c>
      <c r="E435" s="143" t="s">
        <v>56</v>
      </c>
      <c r="F435" s="143" t="s">
        <v>38</v>
      </c>
      <c r="G435" s="81">
        <v>6710010220</v>
      </c>
      <c r="H435" s="86"/>
      <c r="I435" s="141">
        <f t="shared" si="320"/>
        <v>885900</v>
      </c>
      <c r="J435" s="141">
        <f t="shared" si="355"/>
        <v>885900</v>
      </c>
      <c r="K435" s="76">
        <f t="shared" si="355"/>
        <v>0</v>
      </c>
      <c r="L435" s="76">
        <f t="shared" si="355"/>
        <v>0</v>
      </c>
      <c r="M435" s="76">
        <f t="shared" si="355"/>
        <v>0</v>
      </c>
      <c r="N435" s="76">
        <f t="shared" si="355"/>
        <v>0</v>
      </c>
      <c r="O435" s="142">
        <f t="shared" si="355"/>
        <v>0</v>
      </c>
      <c r="P435" s="141">
        <f t="shared" si="340"/>
        <v>886500</v>
      </c>
      <c r="Q435" s="141">
        <f t="shared" si="356"/>
        <v>886500</v>
      </c>
      <c r="R435" s="76">
        <f t="shared" si="356"/>
        <v>0</v>
      </c>
      <c r="S435" s="76">
        <f t="shared" si="356"/>
        <v>0</v>
      </c>
      <c r="T435" s="76">
        <f t="shared" si="356"/>
        <v>0</v>
      </c>
      <c r="U435" s="76">
        <f t="shared" si="356"/>
        <v>0</v>
      </c>
      <c r="V435" s="142">
        <f t="shared" si="356"/>
        <v>0</v>
      </c>
      <c r="ALV435"/>
      <c r="ALW435"/>
      <c r="ALX435"/>
      <c r="ALY435"/>
      <c r="ALZ435"/>
      <c r="AMA435"/>
      <c r="AMB435"/>
      <c r="AMC435"/>
      <c r="AMD435"/>
      <c r="AME435"/>
      <c r="AMF435"/>
      <c r="AMG435"/>
      <c r="AMH435"/>
      <c r="AMI435"/>
      <c r="AMJ435"/>
    </row>
    <row r="436" spans="2:1024" s="103" customFormat="1" ht="37.5">
      <c r="B436" s="121"/>
      <c r="C436" s="39" t="s">
        <v>165</v>
      </c>
      <c r="D436" s="39">
        <v>926</v>
      </c>
      <c r="E436" s="143" t="s">
        <v>56</v>
      </c>
      <c r="F436" s="143" t="s">
        <v>38</v>
      </c>
      <c r="G436" s="81">
        <v>6710010220</v>
      </c>
      <c r="H436" s="86">
        <v>600</v>
      </c>
      <c r="I436" s="141">
        <f t="shared" si="320"/>
        <v>885900</v>
      </c>
      <c r="J436" s="141">
        <v>885900</v>
      </c>
      <c r="K436" s="76"/>
      <c r="L436" s="76"/>
      <c r="M436" s="76"/>
      <c r="N436" s="76"/>
      <c r="O436" s="142"/>
      <c r="P436" s="141">
        <f t="shared" si="340"/>
        <v>886500</v>
      </c>
      <c r="Q436" s="141">
        <v>886500</v>
      </c>
      <c r="R436" s="76"/>
      <c r="S436" s="76"/>
      <c r="T436" s="76"/>
      <c r="U436" s="76"/>
      <c r="V436" s="142"/>
      <c r="ALV436"/>
      <c r="ALW436"/>
      <c r="ALX436"/>
      <c r="ALY436"/>
      <c r="ALZ436"/>
      <c r="AMA436"/>
      <c r="AMB436"/>
      <c r="AMC436"/>
      <c r="AMD436"/>
      <c r="AME436"/>
      <c r="AMF436"/>
      <c r="AMG436"/>
      <c r="AMH436"/>
      <c r="AMI436"/>
      <c r="AMJ436"/>
    </row>
    <row r="437" spans="2:1024">
      <c r="B437" s="121"/>
      <c r="C437" s="39" t="s">
        <v>63</v>
      </c>
      <c r="D437" s="39">
        <v>926</v>
      </c>
      <c r="E437" s="143" t="s">
        <v>47</v>
      </c>
      <c r="F437" s="143"/>
      <c r="G437" s="81"/>
      <c r="H437" s="86"/>
      <c r="I437" s="141">
        <f t="shared" si="320"/>
        <v>98683400</v>
      </c>
      <c r="J437" s="141">
        <f t="shared" ref="J437:O437" si="357">J438+J448</f>
        <v>98686000</v>
      </c>
      <c r="K437" s="76">
        <f t="shared" si="357"/>
        <v>-2600</v>
      </c>
      <c r="L437" s="76">
        <f t="shared" si="357"/>
        <v>0</v>
      </c>
      <c r="M437" s="76">
        <f t="shared" si="357"/>
        <v>0</v>
      </c>
      <c r="N437" s="76">
        <f t="shared" si="357"/>
        <v>0</v>
      </c>
      <c r="O437" s="142">
        <f t="shared" si="357"/>
        <v>0</v>
      </c>
      <c r="P437" s="141">
        <f t="shared" si="340"/>
        <v>95242300</v>
      </c>
      <c r="Q437" s="141">
        <f t="shared" ref="Q437:V437" si="358">Q438+Q448</f>
        <v>94779700</v>
      </c>
      <c r="R437" s="76">
        <f t="shared" si="358"/>
        <v>462600</v>
      </c>
      <c r="S437" s="76">
        <f t="shared" si="358"/>
        <v>0</v>
      </c>
      <c r="T437" s="76">
        <f t="shared" si="358"/>
        <v>0</v>
      </c>
      <c r="U437" s="76">
        <f t="shared" si="358"/>
        <v>0</v>
      </c>
      <c r="V437" s="142">
        <f t="shared" si="358"/>
        <v>0</v>
      </c>
    </row>
    <row r="438" spans="2:1024">
      <c r="B438" s="121"/>
      <c r="C438" s="39" t="s">
        <v>64</v>
      </c>
      <c r="D438" s="39">
        <v>926</v>
      </c>
      <c r="E438" s="143" t="s">
        <v>47</v>
      </c>
      <c r="F438" s="143" t="s">
        <v>17</v>
      </c>
      <c r="G438" s="81"/>
      <c r="H438" s="86"/>
      <c r="I438" s="141">
        <f t="shared" si="320"/>
        <v>82661700</v>
      </c>
      <c r="J438" s="141">
        <f t="shared" ref="J438:O438" si="359">J439</f>
        <v>82664300</v>
      </c>
      <c r="K438" s="76">
        <f t="shared" si="359"/>
        <v>-2600</v>
      </c>
      <c r="L438" s="76">
        <f t="shared" si="359"/>
        <v>0</v>
      </c>
      <c r="M438" s="76">
        <f t="shared" si="359"/>
        <v>0</v>
      </c>
      <c r="N438" s="76">
        <f t="shared" si="359"/>
        <v>0</v>
      </c>
      <c r="O438" s="142">
        <f t="shared" si="359"/>
        <v>0</v>
      </c>
      <c r="P438" s="141">
        <f t="shared" si="340"/>
        <v>79603300</v>
      </c>
      <c r="Q438" s="141">
        <f t="shared" ref="Q438:V438" si="360">Q439</f>
        <v>79140700</v>
      </c>
      <c r="R438" s="76">
        <f t="shared" si="360"/>
        <v>462600</v>
      </c>
      <c r="S438" s="76">
        <f t="shared" si="360"/>
        <v>0</v>
      </c>
      <c r="T438" s="76">
        <f t="shared" si="360"/>
        <v>0</v>
      </c>
      <c r="U438" s="76">
        <f t="shared" si="360"/>
        <v>0</v>
      </c>
      <c r="V438" s="142">
        <f t="shared" si="360"/>
        <v>0</v>
      </c>
    </row>
    <row r="439" spans="2:1024" ht="75">
      <c r="B439" s="121"/>
      <c r="C439" s="90" t="s">
        <v>202</v>
      </c>
      <c r="D439" s="39">
        <v>926</v>
      </c>
      <c r="E439" s="143" t="s">
        <v>47</v>
      </c>
      <c r="F439" s="143" t="s">
        <v>17</v>
      </c>
      <c r="G439" s="81">
        <v>5900000000</v>
      </c>
      <c r="H439" s="86"/>
      <c r="I439" s="141">
        <f t="shared" si="320"/>
        <v>82661700</v>
      </c>
      <c r="J439" s="141">
        <f t="shared" ref="J439:O439" si="361">J440+J443</f>
        <v>82664300</v>
      </c>
      <c r="K439" s="76">
        <f t="shared" si="361"/>
        <v>-2600</v>
      </c>
      <c r="L439" s="76">
        <f t="shared" si="361"/>
        <v>0</v>
      </c>
      <c r="M439" s="76">
        <f t="shared" si="361"/>
        <v>0</v>
      </c>
      <c r="N439" s="76">
        <f t="shared" si="361"/>
        <v>0</v>
      </c>
      <c r="O439" s="142">
        <f t="shared" si="361"/>
        <v>0</v>
      </c>
      <c r="P439" s="141">
        <f t="shared" si="340"/>
        <v>79603300</v>
      </c>
      <c r="Q439" s="141">
        <f t="shared" ref="Q439:V439" si="362">Q440+Q443</f>
        <v>79140700</v>
      </c>
      <c r="R439" s="76">
        <f t="shared" si="362"/>
        <v>462600</v>
      </c>
      <c r="S439" s="76">
        <f t="shared" si="362"/>
        <v>0</v>
      </c>
      <c r="T439" s="76">
        <f t="shared" si="362"/>
        <v>0</v>
      </c>
      <c r="U439" s="76">
        <f t="shared" si="362"/>
        <v>0</v>
      </c>
      <c r="V439" s="142">
        <f t="shared" si="362"/>
        <v>0</v>
      </c>
    </row>
    <row r="440" spans="2:1024">
      <c r="B440" s="121"/>
      <c r="C440" s="39" t="s">
        <v>203</v>
      </c>
      <c r="D440" s="39">
        <v>926</v>
      </c>
      <c r="E440" s="143" t="s">
        <v>47</v>
      </c>
      <c r="F440" s="143" t="s">
        <v>17</v>
      </c>
      <c r="G440" s="81">
        <v>5920000000</v>
      </c>
      <c r="H440" s="86"/>
      <c r="I440" s="141">
        <f t="shared" si="320"/>
        <v>54992300</v>
      </c>
      <c r="J440" s="141">
        <f t="shared" ref="J440:O441" si="363">J441</f>
        <v>54992300</v>
      </c>
      <c r="K440" s="76">
        <f t="shared" si="363"/>
        <v>0</v>
      </c>
      <c r="L440" s="76">
        <f t="shared" si="363"/>
        <v>0</v>
      </c>
      <c r="M440" s="76">
        <f t="shared" si="363"/>
        <v>0</v>
      </c>
      <c r="N440" s="76">
        <f t="shared" si="363"/>
        <v>0</v>
      </c>
      <c r="O440" s="142">
        <f t="shared" si="363"/>
        <v>0</v>
      </c>
      <c r="P440" s="141">
        <f t="shared" si="340"/>
        <v>52975700</v>
      </c>
      <c r="Q440" s="141">
        <f t="shared" ref="Q440:V441" si="364">Q441</f>
        <v>52975700</v>
      </c>
      <c r="R440" s="76">
        <f t="shared" si="364"/>
        <v>0</v>
      </c>
      <c r="S440" s="76">
        <f t="shared" si="364"/>
        <v>0</v>
      </c>
      <c r="T440" s="76">
        <f t="shared" si="364"/>
        <v>0</v>
      </c>
      <c r="U440" s="76">
        <f t="shared" si="364"/>
        <v>0</v>
      </c>
      <c r="V440" s="142">
        <f t="shared" si="364"/>
        <v>0</v>
      </c>
    </row>
    <row r="441" spans="2:1024" ht="37.5">
      <c r="B441" s="121"/>
      <c r="C441" s="90" t="s">
        <v>130</v>
      </c>
      <c r="D441" s="39">
        <v>926</v>
      </c>
      <c r="E441" s="143" t="s">
        <v>47</v>
      </c>
      <c r="F441" s="143" t="s">
        <v>17</v>
      </c>
      <c r="G441" s="81">
        <v>5920000590</v>
      </c>
      <c r="H441" s="86"/>
      <c r="I441" s="141">
        <f t="shared" si="320"/>
        <v>54992300</v>
      </c>
      <c r="J441" s="141">
        <f t="shared" si="363"/>
        <v>54992300</v>
      </c>
      <c r="K441" s="76">
        <f t="shared" si="363"/>
        <v>0</v>
      </c>
      <c r="L441" s="76">
        <f t="shared" si="363"/>
        <v>0</v>
      </c>
      <c r="M441" s="76">
        <f t="shared" si="363"/>
        <v>0</v>
      </c>
      <c r="N441" s="76">
        <f t="shared" si="363"/>
        <v>0</v>
      </c>
      <c r="O441" s="142">
        <f t="shared" si="363"/>
        <v>0</v>
      </c>
      <c r="P441" s="141">
        <f t="shared" si="340"/>
        <v>52975700</v>
      </c>
      <c r="Q441" s="141">
        <f t="shared" si="364"/>
        <v>52975700</v>
      </c>
      <c r="R441" s="76">
        <f t="shared" si="364"/>
        <v>0</v>
      </c>
      <c r="S441" s="76">
        <f t="shared" si="364"/>
        <v>0</v>
      </c>
      <c r="T441" s="76">
        <f t="shared" si="364"/>
        <v>0</v>
      </c>
      <c r="U441" s="76">
        <f t="shared" si="364"/>
        <v>0</v>
      </c>
      <c r="V441" s="142">
        <f t="shared" si="364"/>
        <v>0</v>
      </c>
    </row>
    <row r="442" spans="2:1024" ht="37.5">
      <c r="B442" s="121"/>
      <c r="C442" s="39" t="s">
        <v>165</v>
      </c>
      <c r="D442" s="39">
        <v>926</v>
      </c>
      <c r="E442" s="143" t="s">
        <v>47</v>
      </c>
      <c r="F442" s="143" t="s">
        <v>17</v>
      </c>
      <c r="G442" s="81">
        <v>5920000590</v>
      </c>
      <c r="H442" s="86">
        <v>600</v>
      </c>
      <c r="I442" s="141">
        <f t="shared" si="320"/>
        <v>54992300</v>
      </c>
      <c r="J442" s="141">
        <v>54992300</v>
      </c>
      <c r="K442" s="76"/>
      <c r="L442" s="76"/>
      <c r="M442" s="76"/>
      <c r="N442" s="76"/>
      <c r="O442" s="142"/>
      <c r="P442" s="141">
        <f t="shared" si="340"/>
        <v>52975700</v>
      </c>
      <c r="Q442" s="141">
        <v>52975700</v>
      </c>
      <c r="R442" s="76"/>
      <c r="S442" s="76"/>
      <c r="T442" s="76"/>
      <c r="U442" s="76"/>
      <c r="V442" s="142"/>
    </row>
    <row r="443" spans="2:1024">
      <c r="B443" s="121"/>
      <c r="C443" s="39" t="s">
        <v>204</v>
      </c>
      <c r="D443" s="39">
        <v>926</v>
      </c>
      <c r="E443" s="143" t="s">
        <v>47</v>
      </c>
      <c r="F443" s="143" t="s">
        <v>17</v>
      </c>
      <c r="G443" s="81">
        <v>5930000000</v>
      </c>
      <c r="H443" s="86"/>
      <c r="I443" s="141">
        <f t="shared" si="320"/>
        <v>27669400</v>
      </c>
      <c r="J443" s="141">
        <f t="shared" ref="J443:O443" si="365">J444+J446</f>
        <v>27672000</v>
      </c>
      <c r="K443" s="76">
        <f t="shared" si="365"/>
        <v>-2600</v>
      </c>
      <c r="L443" s="76">
        <f t="shared" si="365"/>
        <v>0</v>
      </c>
      <c r="M443" s="76">
        <f t="shared" si="365"/>
        <v>0</v>
      </c>
      <c r="N443" s="76">
        <f t="shared" si="365"/>
        <v>0</v>
      </c>
      <c r="O443" s="142">
        <f t="shared" si="365"/>
        <v>0</v>
      </c>
      <c r="P443" s="141">
        <f t="shared" si="340"/>
        <v>26627600</v>
      </c>
      <c r="Q443" s="141">
        <f t="shared" ref="Q443:V443" si="366">Q444+Q446</f>
        <v>26165000</v>
      </c>
      <c r="R443" s="76">
        <f t="shared" si="366"/>
        <v>462600</v>
      </c>
      <c r="S443" s="76">
        <f t="shared" si="366"/>
        <v>0</v>
      </c>
      <c r="T443" s="76">
        <f t="shared" si="366"/>
        <v>0</v>
      </c>
      <c r="U443" s="76">
        <f t="shared" si="366"/>
        <v>0</v>
      </c>
      <c r="V443" s="142">
        <f t="shared" si="366"/>
        <v>0</v>
      </c>
    </row>
    <row r="444" spans="2:1024" ht="37.5">
      <c r="B444" s="121"/>
      <c r="C444" s="90" t="s">
        <v>130</v>
      </c>
      <c r="D444" s="39">
        <v>926</v>
      </c>
      <c r="E444" s="143" t="s">
        <v>47</v>
      </c>
      <c r="F444" s="143" t="s">
        <v>17</v>
      </c>
      <c r="G444" s="81">
        <v>5930000590</v>
      </c>
      <c r="H444" s="86"/>
      <c r="I444" s="141">
        <f t="shared" si="320"/>
        <v>27174900</v>
      </c>
      <c r="J444" s="141">
        <f t="shared" ref="J444:O444" si="367">J445</f>
        <v>27174900</v>
      </c>
      <c r="K444" s="76">
        <f t="shared" si="367"/>
        <v>0</v>
      </c>
      <c r="L444" s="76">
        <f t="shared" si="367"/>
        <v>0</v>
      </c>
      <c r="M444" s="76">
        <f t="shared" si="367"/>
        <v>0</v>
      </c>
      <c r="N444" s="76">
        <f t="shared" si="367"/>
        <v>0</v>
      </c>
      <c r="O444" s="142">
        <f t="shared" si="367"/>
        <v>0</v>
      </c>
      <c r="P444" s="141">
        <f t="shared" si="340"/>
        <v>26165000</v>
      </c>
      <c r="Q444" s="141">
        <f t="shared" ref="Q444:V444" si="368">Q445</f>
        <v>26165000</v>
      </c>
      <c r="R444" s="76">
        <f t="shared" si="368"/>
        <v>0</v>
      </c>
      <c r="S444" s="76">
        <f t="shared" si="368"/>
        <v>0</v>
      </c>
      <c r="T444" s="76">
        <f t="shared" si="368"/>
        <v>0</v>
      </c>
      <c r="U444" s="76">
        <f t="shared" si="368"/>
        <v>0</v>
      </c>
      <c r="V444" s="142">
        <f t="shared" si="368"/>
        <v>0</v>
      </c>
    </row>
    <row r="445" spans="2:1024" s="103" customFormat="1" ht="37.5">
      <c r="B445" s="121"/>
      <c r="C445" s="39" t="s">
        <v>165</v>
      </c>
      <c r="D445" s="39">
        <v>926</v>
      </c>
      <c r="E445" s="143" t="s">
        <v>47</v>
      </c>
      <c r="F445" s="143" t="s">
        <v>17</v>
      </c>
      <c r="G445" s="81">
        <v>5930000590</v>
      </c>
      <c r="H445" s="86">
        <v>600</v>
      </c>
      <c r="I445" s="141">
        <f t="shared" si="320"/>
        <v>27174900</v>
      </c>
      <c r="J445" s="141">
        <v>27174900</v>
      </c>
      <c r="K445" s="76"/>
      <c r="L445" s="76"/>
      <c r="M445" s="76"/>
      <c r="N445" s="76"/>
      <c r="O445" s="142"/>
      <c r="P445" s="141">
        <f t="shared" si="340"/>
        <v>26165000</v>
      </c>
      <c r="Q445" s="141">
        <v>26165000</v>
      </c>
      <c r="R445" s="76"/>
      <c r="S445" s="76"/>
      <c r="T445" s="76"/>
      <c r="U445" s="76"/>
      <c r="V445" s="142"/>
      <c r="ALV445"/>
      <c r="ALW445"/>
      <c r="ALX445"/>
      <c r="ALY445"/>
      <c r="ALZ445"/>
      <c r="AMA445"/>
      <c r="AMB445"/>
      <c r="AMC445"/>
      <c r="AMD445"/>
      <c r="AME445"/>
      <c r="AMF445"/>
      <c r="AMG445"/>
      <c r="AMH445"/>
      <c r="AMI445"/>
      <c r="AMJ445"/>
    </row>
    <row r="446" spans="2:1024" s="103" customFormat="1">
      <c r="B446" s="121"/>
      <c r="C446" s="39" t="s">
        <v>205</v>
      </c>
      <c r="D446" s="39">
        <v>926</v>
      </c>
      <c r="E446" s="143" t="s">
        <v>47</v>
      </c>
      <c r="F446" s="143" t="s">
        <v>17</v>
      </c>
      <c r="G446" s="81" t="s">
        <v>206</v>
      </c>
      <c r="H446" s="86"/>
      <c r="I446" s="141">
        <f t="shared" si="320"/>
        <v>494500</v>
      </c>
      <c r="J446" s="141">
        <f t="shared" ref="J446:O446" si="369">J447</f>
        <v>497100</v>
      </c>
      <c r="K446" s="76">
        <f t="shared" si="369"/>
        <v>-2600</v>
      </c>
      <c r="L446" s="76">
        <f t="shared" si="369"/>
        <v>0</v>
      </c>
      <c r="M446" s="76">
        <f t="shared" si="369"/>
        <v>0</v>
      </c>
      <c r="N446" s="76">
        <f t="shared" si="369"/>
        <v>0</v>
      </c>
      <c r="O446" s="142">
        <f t="shared" si="369"/>
        <v>0</v>
      </c>
      <c r="P446" s="141">
        <f t="shared" si="340"/>
        <v>462600</v>
      </c>
      <c r="Q446" s="141">
        <f t="shared" ref="Q446:V446" si="370">Q447</f>
        <v>0</v>
      </c>
      <c r="R446" s="76">
        <f t="shared" si="370"/>
        <v>462600</v>
      </c>
      <c r="S446" s="76">
        <f t="shared" si="370"/>
        <v>0</v>
      </c>
      <c r="T446" s="76">
        <f t="shared" si="370"/>
        <v>0</v>
      </c>
      <c r="U446" s="76">
        <f t="shared" si="370"/>
        <v>0</v>
      </c>
      <c r="V446" s="142">
        <f t="shared" si="370"/>
        <v>0</v>
      </c>
      <c r="ALV446"/>
      <c r="ALW446"/>
      <c r="ALX446"/>
      <c r="ALY446"/>
      <c r="ALZ446"/>
      <c r="AMA446"/>
      <c r="AMB446"/>
      <c r="AMC446"/>
      <c r="AMD446"/>
      <c r="AME446"/>
      <c r="AMF446"/>
      <c r="AMG446"/>
      <c r="AMH446"/>
      <c r="AMI446"/>
      <c r="AMJ446"/>
    </row>
    <row r="447" spans="2:1024" s="103" customFormat="1" ht="37.5">
      <c r="B447" s="121"/>
      <c r="C447" s="39" t="s">
        <v>165</v>
      </c>
      <c r="D447" s="39">
        <v>926</v>
      </c>
      <c r="E447" s="143" t="s">
        <v>47</v>
      </c>
      <c r="F447" s="143" t="s">
        <v>17</v>
      </c>
      <c r="G447" s="81" t="s">
        <v>206</v>
      </c>
      <c r="H447" s="86">
        <v>600</v>
      </c>
      <c r="I447" s="141">
        <f t="shared" si="320"/>
        <v>494500</v>
      </c>
      <c r="J447" s="141">
        <v>497100</v>
      </c>
      <c r="K447" s="76">
        <v>-2600</v>
      </c>
      <c r="L447" s="76"/>
      <c r="M447" s="76"/>
      <c r="N447" s="76"/>
      <c r="O447" s="142"/>
      <c r="P447" s="141">
        <f t="shared" si="340"/>
        <v>462600</v>
      </c>
      <c r="Q447" s="141"/>
      <c r="R447" s="76">
        <v>462600</v>
      </c>
      <c r="S447" s="76"/>
      <c r="T447" s="76"/>
      <c r="U447" s="76"/>
      <c r="V447" s="142"/>
      <c r="ALV447"/>
      <c r="ALW447"/>
      <c r="ALX447"/>
      <c r="ALY447"/>
      <c r="ALZ447"/>
      <c r="AMA447"/>
      <c r="AMB447"/>
      <c r="AMC447"/>
      <c r="AMD447"/>
      <c r="AME447"/>
      <c r="AMF447"/>
      <c r="AMG447"/>
      <c r="AMH447"/>
      <c r="AMI447"/>
      <c r="AMJ447"/>
    </row>
    <row r="448" spans="2:1024" s="103" customFormat="1">
      <c r="B448" s="121"/>
      <c r="C448" s="39" t="s">
        <v>65</v>
      </c>
      <c r="D448" s="39">
        <v>926</v>
      </c>
      <c r="E448" s="143" t="s">
        <v>47</v>
      </c>
      <c r="F448" s="143" t="s">
        <v>24</v>
      </c>
      <c r="G448" s="81"/>
      <c r="H448" s="86"/>
      <c r="I448" s="141">
        <f t="shared" si="320"/>
        <v>16021700</v>
      </c>
      <c r="J448" s="141">
        <f t="shared" ref="J448:O448" si="371">J449+J454+J460+J464</f>
        <v>16021700</v>
      </c>
      <c r="K448" s="141">
        <f t="shared" si="371"/>
        <v>0</v>
      </c>
      <c r="L448" s="76">
        <f t="shared" si="371"/>
        <v>0</v>
      </c>
      <c r="M448" s="76">
        <f t="shared" si="371"/>
        <v>0</v>
      </c>
      <c r="N448" s="76">
        <f t="shared" si="371"/>
        <v>0</v>
      </c>
      <c r="O448" s="142">
        <f t="shared" si="371"/>
        <v>0</v>
      </c>
      <c r="P448" s="141">
        <f t="shared" si="340"/>
        <v>15639000</v>
      </c>
      <c r="Q448" s="141">
        <f t="shared" ref="Q448:V448" si="372">Q449+Q454+Q460+Q464</f>
        <v>15639000</v>
      </c>
      <c r="R448" s="76">
        <f t="shared" si="372"/>
        <v>0</v>
      </c>
      <c r="S448" s="76">
        <f t="shared" si="372"/>
        <v>0</v>
      </c>
      <c r="T448" s="76">
        <f t="shared" si="372"/>
        <v>0</v>
      </c>
      <c r="U448" s="76">
        <f t="shared" si="372"/>
        <v>0</v>
      </c>
      <c r="V448" s="142">
        <f t="shared" si="372"/>
        <v>0</v>
      </c>
      <c r="ALV448"/>
      <c r="ALW448"/>
      <c r="ALX448"/>
      <c r="ALY448"/>
      <c r="ALZ448"/>
      <c r="AMA448"/>
      <c r="AMB448"/>
      <c r="AMC448"/>
      <c r="AMD448"/>
      <c r="AME448"/>
      <c r="AMF448"/>
      <c r="AMG448"/>
      <c r="AMH448"/>
      <c r="AMI448"/>
      <c r="AMJ448"/>
    </row>
    <row r="449" spans="2:1024" s="103" customFormat="1" ht="37.5">
      <c r="B449" s="121"/>
      <c r="C449" s="39" t="s">
        <v>97</v>
      </c>
      <c r="D449" s="39">
        <v>926</v>
      </c>
      <c r="E449" s="143" t="s">
        <v>47</v>
      </c>
      <c r="F449" s="143" t="s">
        <v>24</v>
      </c>
      <c r="G449" s="81">
        <v>5000000000</v>
      </c>
      <c r="H449" s="86"/>
      <c r="I449" s="141">
        <f t="shared" si="320"/>
        <v>3167400</v>
      </c>
      <c r="J449" s="141">
        <f t="shared" ref="J449:O450" si="373">J450</f>
        <v>3167400</v>
      </c>
      <c r="K449" s="76">
        <f t="shared" si="373"/>
        <v>0</v>
      </c>
      <c r="L449" s="76">
        <f t="shared" si="373"/>
        <v>0</v>
      </c>
      <c r="M449" s="76">
        <f t="shared" si="373"/>
        <v>0</v>
      </c>
      <c r="N449" s="76">
        <f t="shared" si="373"/>
        <v>0</v>
      </c>
      <c r="O449" s="142">
        <f t="shared" si="373"/>
        <v>0</v>
      </c>
      <c r="P449" s="141">
        <f t="shared" si="340"/>
        <v>3046900</v>
      </c>
      <c r="Q449" s="141">
        <f t="shared" ref="Q449:V450" si="374">Q450</f>
        <v>3046900</v>
      </c>
      <c r="R449" s="76">
        <f t="shared" si="374"/>
        <v>0</v>
      </c>
      <c r="S449" s="76">
        <f t="shared" si="374"/>
        <v>0</v>
      </c>
      <c r="T449" s="76">
        <f t="shared" si="374"/>
        <v>0</v>
      </c>
      <c r="U449" s="76">
        <f t="shared" si="374"/>
        <v>0</v>
      </c>
      <c r="V449" s="142">
        <f t="shared" si="374"/>
        <v>0</v>
      </c>
      <c r="ALV449"/>
      <c r="ALW449"/>
      <c r="ALX449"/>
      <c r="ALY449"/>
      <c r="ALZ449"/>
      <c r="AMA449"/>
      <c r="AMB449"/>
      <c r="AMC449"/>
      <c r="AMD449"/>
      <c r="AME449"/>
      <c r="AMF449"/>
      <c r="AMG449"/>
      <c r="AMH449"/>
      <c r="AMI449"/>
      <c r="AMJ449"/>
    </row>
    <row r="450" spans="2:1024" s="103" customFormat="1" ht="37.5">
      <c r="B450" s="121"/>
      <c r="C450" s="39" t="s">
        <v>105</v>
      </c>
      <c r="D450" s="39">
        <v>926</v>
      </c>
      <c r="E450" s="143" t="s">
        <v>47</v>
      </c>
      <c r="F450" s="143" t="s">
        <v>24</v>
      </c>
      <c r="G450" s="81">
        <v>5020000000</v>
      </c>
      <c r="H450" s="86"/>
      <c r="I450" s="141">
        <f t="shared" si="320"/>
        <v>3167400</v>
      </c>
      <c r="J450" s="141">
        <f t="shared" si="373"/>
        <v>3167400</v>
      </c>
      <c r="K450" s="76">
        <f t="shared" si="373"/>
        <v>0</v>
      </c>
      <c r="L450" s="76">
        <f t="shared" si="373"/>
        <v>0</v>
      </c>
      <c r="M450" s="76">
        <f t="shared" si="373"/>
        <v>0</v>
      </c>
      <c r="N450" s="76">
        <f t="shared" si="373"/>
        <v>0</v>
      </c>
      <c r="O450" s="142">
        <f t="shared" si="373"/>
        <v>0</v>
      </c>
      <c r="P450" s="141">
        <f t="shared" si="340"/>
        <v>3046900</v>
      </c>
      <c r="Q450" s="141">
        <f t="shared" si="374"/>
        <v>3046900</v>
      </c>
      <c r="R450" s="76">
        <f t="shared" si="374"/>
        <v>0</v>
      </c>
      <c r="S450" s="76">
        <f t="shared" si="374"/>
        <v>0</v>
      </c>
      <c r="T450" s="76">
        <f t="shared" si="374"/>
        <v>0</v>
      </c>
      <c r="U450" s="76">
        <f t="shared" si="374"/>
        <v>0</v>
      </c>
      <c r="V450" s="142">
        <f t="shared" si="374"/>
        <v>0</v>
      </c>
      <c r="ALV450"/>
      <c r="ALW450"/>
      <c r="ALX450"/>
      <c r="ALY450"/>
      <c r="ALZ450"/>
      <c r="AMA450"/>
      <c r="AMB450"/>
      <c r="AMC450"/>
      <c r="AMD450"/>
      <c r="AME450"/>
      <c r="AMF450"/>
      <c r="AMG450"/>
      <c r="AMH450"/>
      <c r="AMI450"/>
      <c r="AMJ450"/>
    </row>
    <row r="451" spans="2:1024" s="103" customFormat="1" ht="30.75" customHeight="1">
      <c r="B451" s="121"/>
      <c r="C451" s="39" t="s">
        <v>99</v>
      </c>
      <c r="D451" s="39">
        <v>926</v>
      </c>
      <c r="E451" s="143" t="s">
        <v>47</v>
      </c>
      <c r="F451" s="143" t="s">
        <v>24</v>
      </c>
      <c r="G451" s="81">
        <v>5020000190</v>
      </c>
      <c r="H451" s="86"/>
      <c r="I451" s="141">
        <f t="shared" si="320"/>
        <v>3167400</v>
      </c>
      <c r="J451" s="141">
        <f t="shared" ref="J451:O451" si="375">J452+J453</f>
        <v>3167400</v>
      </c>
      <c r="K451" s="76">
        <f t="shared" si="375"/>
        <v>0</v>
      </c>
      <c r="L451" s="76">
        <f t="shared" si="375"/>
        <v>0</v>
      </c>
      <c r="M451" s="76">
        <f t="shared" si="375"/>
        <v>0</v>
      </c>
      <c r="N451" s="76">
        <f t="shared" si="375"/>
        <v>0</v>
      </c>
      <c r="O451" s="142">
        <f t="shared" si="375"/>
        <v>0</v>
      </c>
      <c r="P451" s="141">
        <f t="shared" si="340"/>
        <v>3046900</v>
      </c>
      <c r="Q451" s="141">
        <f t="shared" ref="Q451:V451" si="376">Q452+Q453</f>
        <v>3046900</v>
      </c>
      <c r="R451" s="76">
        <f t="shared" si="376"/>
        <v>0</v>
      </c>
      <c r="S451" s="76">
        <f t="shared" si="376"/>
        <v>0</v>
      </c>
      <c r="T451" s="76">
        <f t="shared" si="376"/>
        <v>0</v>
      </c>
      <c r="U451" s="76">
        <f t="shared" si="376"/>
        <v>0</v>
      </c>
      <c r="V451" s="142">
        <f t="shared" si="376"/>
        <v>0</v>
      </c>
      <c r="ALV451"/>
      <c r="ALW451"/>
      <c r="ALX451"/>
      <c r="ALY451"/>
      <c r="ALZ451"/>
      <c r="AMA451"/>
      <c r="AMB451"/>
      <c r="AMC451"/>
      <c r="AMD451"/>
      <c r="AME451"/>
      <c r="AMF451"/>
      <c r="AMG451"/>
      <c r="AMH451"/>
      <c r="AMI451"/>
      <c r="AMJ451"/>
    </row>
    <row r="452" spans="2:1024" s="103" customFormat="1" ht="75">
      <c r="B452" s="121"/>
      <c r="C452" s="39" t="s">
        <v>100</v>
      </c>
      <c r="D452" s="39">
        <v>926</v>
      </c>
      <c r="E452" s="143" t="s">
        <v>47</v>
      </c>
      <c r="F452" s="143" t="s">
        <v>24</v>
      </c>
      <c r="G452" s="81">
        <v>5020000190</v>
      </c>
      <c r="H452" s="86">
        <v>100</v>
      </c>
      <c r="I452" s="141">
        <f t="shared" si="320"/>
        <v>3165900</v>
      </c>
      <c r="J452" s="141">
        <v>3165900</v>
      </c>
      <c r="K452" s="76"/>
      <c r="L452" s="76"/>
      <c r="M452" s="76"/>
      <c r="N452" s="76"/>
      <c r="O452" s="142"/>
      <c r="P452" s="141">
        <f t="shared" si="340"/>
        <v>3045400</v>
      </c>
      <c r="Q452" s="141">
        <v>3045400</v>
      </c>
      <c r="R452" s="76"/>
      <c r="S452" s="76"/>
      <c r="T452" s="76"/>
      <c r="U452" s="76"/>
      <c r="V452" s="142"/>
      <c r="ALV452"/>
      <c r="ALW452"/>
      <c r="ALX452"/>
      <c r="ALY452"/>
      <c r="ALZ452"/>
      <c r="AMA452"/>
      <c r="AMB452"/>
      <c r="AMC452"/>
      <c r="AMD452"/>
      <c r="AME452"/>
      <c r="AMF452"/>
      <c r="AMG452"/>
      <c r="AMH452"/>
      <c r="AMI452"/>
      <c r="AMJ452"/>
    </row>
    <row r="453" spans="2:1024" s="103" customFormat="1">
      <c r="B453" s="121"/>
      <c r="C453" s="39" t="s">
        <v>106</v>
      </c>
      <c r="D453" s="39">
        <v>926</v>
      </c>
      <c r="E453" s="143" t="s">
        <v>47</v>
      </c>
      <c r="F453" s="143" t="s">
        <v>24</v>
      </c>
      <c r="G453" s="81">
        <v>5020000190</v>
      </c>
      <c r="H453" s="86">
        <v>800</v>
      </c>
      <c r="I453" s="141">
        <f t="shared" si="320"/>
        <v>1500</v>
      </c>
      <c r="J453" s="141">
        <v>1500</v>
      </c>
      <c r="K453" s="76"/>
      <c r="L453" s="76"/>
      <c r="M453" s="76"/>
      <c r="N453" s="76"/>
      <c r="O453" s="142"/>
      <c r="P453" s="141">
        <f t="shared" si="340"/>
        <v>1500</v>
      </c>
      <c r="Q453" s="141">
        <v>1500</v>
      </c>
      <c r="R453" s="76"/>
      <c r="S453" s="76"/>
      <c r="T453" s="76"/>
      <c r="U453" s="76"/>
      <c r="V453" s="142"/>
      <c r="ALV453"/>
      <c r="ALW453"/>
      <c r="ALX453"/>
      <c r="ALY453"/>
      <c r="ALZ453"/>
      <c r="AMA453"/>
      <c r="AMB453"/>
      <c r="AMC453"/>
      <c r="AMD453"/>
      <c r="AME453"/>
      <c r="AMF453"/>
      <c r="AMG453"/>
      <c r="AMH453"/>
      <c r="AMI453"/>
      <c r="AMJ453"/>
    </row>
    <row r="454" spans="2:1024" s="103" customFormat="1" ht="37.5">
      <c r="B454" s="121"/>
      <c r="C454" s="39" t="s">
        <v>128</v>
      </c>
      <c r="D454" s="39">
        <v>926</v>
      </c>
      <c r="E454" s="143" t="s">
        <v>47</v>
      </c>
      <c r="F454" s="143" t="s">
        <v>24</v>
      </c>
      <c r="G454" s="81">
        <v>5200000000</v>
      </c>
      <c r="H454" s="86"/>
      <c r="I454" s="141">
        <f t="shared" si="320"/>
        <v>11731700</v>
      </c>
      <c r="J454" s="141">
        <f t="shared" ref="J454:O455" si="377">J455</f>
        <v>11731700</v>
      </c>
      <c r="K454" s="76">
        <f t="shared" si="377"/>
        <v>0</v>
      </c>
      <c r="L454" s="76">
        <f t="shared" si="377"/>
        <v>0</v>
      </c>
      <c r="M454" s="76">
        <f t="shared" si="377"/>
        <v>0</v>
      </c>
      <c r="N454" s="76">
        <f t="shared" si="377"/>
        <v>0</v>
      </c>
      <c r="O454" s="142">
        <f t="shared" si="377"/>
        <v>0</v>
      </c>
      <c r="P454" s="141">
        <f t="shared" si="340"/>
        <v>11285100</v>
      </c>
      <c r="Q454" s="141">
        <f t="shared" ref="Q454:V455" si="378">Q455</f>
        <v>11285100</v>
      </c>
      <c r="R454" s="76">
        <f t="shared" si="378"/>
        <v>0</v>
      </c>
      <c r="S454" s="76">
        <f t="shared" si="378"/>
        <v>0</v>
      </c>
      <c r="T454" s="76">
        <f t="shared" si="378"/>
        <v>0</v>
      </c>
      <c r="U454" s="76">
        <f t="shared" si="378"/>
        <v>0</v>
      </c>
      <c r="V454" s="142">
        <f t="shared" si="378"/>
        <v>0</v>
      </c>
      <c r="ALV454"/>
      <c r="ALW454"/>
      <c r="ALX454"/>
      <c r="ALY454"/>
      <c r="ALZ454"/>
      <c r="AMA454"/>
      <c r="AMB454"/>
      <c r="AMC454"/>
      <c r="AMD454"/>
      <c r="AME454"/>
      <c r="AMF454"/>
      <c r="AMG454"/>
      <c r="AMH454"/>
      <c r="AMI454"/>
      <c r="AMJ454"/>
    </row>
    <row r="455" spans="2:1024" s="103" customFormat="1">
      <c r="B455" s="121"/>
      <c r="C455" s="39" t="s">
        <v>134</v>
      </c>
      <c r="D455" s="39">
        <v>926</v>
      </c>
      <c r="E455" s="143" t="s">
        <v>47</v>
      </c>
      <c r="F455" s="143" t="s">
        <v>24</v>
      </c>
      <c r="G455" s="81">
        <v>5250000000</v>
      </c>
      <c r="H455" s="86"/>
      <c r="I455" s="141">
        <f t="shared" si="320"/>
        <v>11731700</v>
      </c>
      <c r="J455" s="141">
        <f t="shared" si="377"/>
        <v>11731700</v>
      </c>
      <c r="K455" s="76">
        <f t="shared" si="377"/>
        <v>0</v>
      </c>
      <c r="L455" s="76">
        <f t="shared" si="377"/>
        <v>0</v>
      </c>
      <c r="M455" s="76">
        <f t="shared" si="377"/>
        <v>0</v>
      </c>
      <c r="N455" s="76">
        <f t="shared" si="377"/>
        <v>0</v>
      </c>
      <c r="O455" s="142">
        <f t="shared" si="377"/>
        <v>0</v>
      </c>
      <c r="P455" s="141">
        <f t="shared" si="340"/>
        <v>11285100</v>
      </c>
      <c r="Q455" s="141">
        <f t="shared" si="378"/>
        <v>11285100</v>
      </c>
      <c r="R455" s="76">
        <f t="shared" si="378"/>
        <v>0</v>
      </c>
      <c r="S455" s="76">
        <f t="shared" si="378"/>
        <v>0</v>
      </c>
      <c r="T455" s="76">
        <f t="shared" si="378"/>
        <v>0</v>
      </c>
      <c r="U455" s="76">
        <f t="shared" si="378"/>
        <v>0</v>
      </c>
      <c r="V455" s="142">
        <f t="shared" si="378"/>
        <v>0</v>
      </c>
      <c r="ALV455"/>
      <c r="ALW455"/>
      <c r="ALX455"/>
      <c r="ALY455"/>
      <c r="ALZ455"/>
      <c r="AMA455"/>
      <c r="AMB455"/>
      <c r="AMC455"/>
      <c r="AMD455"/>
      <c r="AME455"/>
      <c r="AMF455"/>
      <c r="AMG455"/>
      <c r="AMH455"/>
      <c r="AMI455"/>
      <c r="AMJ455"/>
    </row>
    <row r="456" spans="2:1024" s="103" customFormat="1" ht="37.5">
      <c r="B456" s="121"/>
      <c r="C456" s="90" t="s">
        <v>130</v>
      </c>
      <c r="D456" s="39">
        <v>926</v>
      </c>
      <c r="E456" s="143" t="s">
        <v>47</v>
      </c>
      <c r="F456" s="143" t="s">
        <v>24</v>
      </c>
      <c r="G456" s="81">
        <v>5250000590</v>
      </c>
      <c r="H456" s="86"/>
      <c r="I456" s="141">
        <f t="shared" ref="I456:I519" si="379">SUM(J456:O456)</f>
        <v>11731700</v>
      </c>
      <c r="J456" s="141">
        <f t="shared" ref="J456:O456" si="380">J457+J458+J459</f>
        <v>11731700</v>
      </c>
      <c r="K456" s="76">
        <f t="shared" si="380"/>
        <v>0</v>
      </c>
      <c r="L456" s="76">
        <f t="shared" si="380"/>
        <v>0</v>
      </c>
      <c r="M456" s="76">
        <f t="shared" si="380"/>
        <v>0</v>
      </c>
      <c r="N456" s="76">
        <f t="shared" si="380"/>
        <v>0</v>
      </c>
      <c r="O456" s="142">
        <f t="shared" si="380"/>
        <v>0</v>
      </c>
      <c r="P456" s="141">
        <f t="shared" si="340"/>
        <v>11285100</v>
      </c>
      <c r="Q456" s="141">
        <f t="shared" ref="Q456:V456" si="381">Q457+Q458+Q459</f>
        <v>11285100</v>
      </c>
      <c r="R456" s="76">
        <f t="shared" si="381"/>
        <v>0</v>
      </c>
      <c r="S456" s="76">
        <f t="shared" si="381"/>
        <v>0</v>
      </c>
      <c r="T456" s="76">
        <f t="shared" si="381"/>
        <v>0</v>
      </c>
      <c r="U456" s="76">
        <f t="shared" si="381"/>
        <v>0</v>
      </c>
      <c r="V456" s="142">
        <f t="shared" si="381"/>
        <v>0</v>
      </c>
      <c r="ALV456"/>
      <c r="ALW456"/>
      <c r="ALX456"/>
      <c r="ALY456"/>
      <c r="ALZ456"/>
      <c r="AMA456"/>
      <c r="AMB456"/>
      <c r="AMC456"/>
      <c r="AMD456"/>
      <c r="AME456"/>
      <c r="AMF456"/>
      <c r="AMG456"/>
      <c r="AMH456"/>
      <c r="AMI456"/>
      <c r="AMJ456"/>
    </row>
    <row r="457" spans="2:1024" s="103" customFormat="1" ht="75">
      <c r="B457" s="121"/>
      <c r="C457" s="39" t="s">
        <v>100</v>
      </c>
      <c r="D457" s="39">
        <v>926</v>
      </c>
      <c r="E457" s="143" t="s">
        <v>47</v>
      </c>
      <c r="F457" s="143" t="s">
        <v>24</v>
      </c>
      <c r="G457" s="81">
        <v>5250000590</v>
      </c>
      <c r="H457" s="86">
        <v>100</v>
      </c>
      <c r="I457" s="141">
        <f t="shared" si="379"/>
        <v>8793700</v>
      </c>
      <c r="J457" s="141">
        <v>8793700</v>
      </c>
      <c r="K457" s="76"/>
      <c r="L457" s="76"/>
      <c r="M457" s="76"/>
      <c r="N457" s="76"/>
      <c r="O457" s="142"/>
      <c r="P457" s="141">
        <f t="shared" si="340"/>
        <v>8459000</v>
      </c>
      <c r="Q457" s="141">
        <v>8459000</v>
      </c>
      <c r="R457" s="76"/>
      <c r="S457" s="76"/>
      <c r="T457" s="76"/>
      <c r="U457" s="76"/>
      <c r="V457" s="142"/>
      <c r="ALV457"/>
      <c r="ALW457"/>
      <c r="ALX457"/>
      <c r="ALY457"/>
      <c r="ALZ457"/>
      <c r="AMA457"/>
      <c r="AMB457"/>
      <c r="AMC457"/>
      <c r="AMD457"/>
      <c r="AME457"/>
      <c r="AMF457"/>
      <c r="AMG457"/>
      <c r="AMH457"/>
      <c r="AMI457"/>
      <c r="AMJ457"/>
    </row>
    <row r="458" spans="2:1024" s="103" customFormat="1" ht="37.5">
      <c r="B458" s="121"/>
      <c r="C458" s="39" t="s">
        <v>103</v>
      </c>
      <c r="D458" s="39">
        <v>926</v>
      </c>
      <c r="E458" s="143" t="s">
        <v>47</v>
      </c>
      <c r="F458" s="143" t="s">
        <v>24</v>
      </c>
      <c r="G458" s="81">
        <v>5250000590</v>
      </c>
      <c r="H458" s="86">
        <v>200</v>
      </c>
      <c r="I458" s="141">
        <f t="shared" si="379"/>
        <v>2921200</v>
      </c>
      <c r="J458" s="141">
        <v>2921200</v>
      </c>
      <c r="K458" s="76"/>
      <c r="L458" s="76"/>
      <c r="M458" s="76"/>
      <c r="N458" s="76"/>
      <c r="O458" s="142"/>
      <c r="P458" s="141">
        <f t="shared" si="340"/>
        <v>2809900</v>
      </c>
      <c r="Q458" s="141">
        <v>2809900</v>
      </c>
      <c r="R458" s="76"/>
      <c r="S458" s="76"/>
      <c r="T458" s="76"/>
      <c r="U458" s="76"/>
      <c r="V458" s="142"/>
      <c r="ALV458"/>
      <c r="ALW458"/>
      <c r="ALX458"/>
      <c r="ALY458"/>
      <c r="ALZ458"/>
      <c r="AMA458"/>
      <c r="AMB458"/>
      <c r="AMC458"/>
      <c r="AMD458"/>
      <c r="AME458"/>
      <c r="AMF458"/>
      <c r="AMG458"/>
      <c r="AMH458"/>
      <c r="AMI458"/>
      <c r="AMJ458"/>
    </row>
    <row r="459" spans="2:1024" s="103" customFormat="1">
      <c r="B459" s="121"/>
      <c r="C459" s="39" t="s">
        <v>106</v>
      </c>
      <c r="D459" s="39">
        <v>926</v>
      </c>
      <c r="E459" s="143" t="s">
        <v>47</v>
      </c>
      <c r="F459" s="143" t="s">
        <v>24</v>
      </c>
      <c r="G459" s="81">
        <v>5250000590</v>
      </c>
      <c r="H459" s="86">
        <v>800</v>
      </c>
      <c r="I459" s="141">
        <f t="shared" si="379"/>
        <v>16800</v>
      </c>
      <c r="J459" s="141">
        <v>16800</v>
      </c>
      <c r="K459" s="76"/>
      <c r="L459" s="76"/>
      <c r="M459" s="76"/>
      <c r="N459" s="76"/>
      <c r="O459" s="142"/>
      <c r="P459" s="141">
        <f t="shared" si="340"/>
        <v>16200</v>
      </c>
      <c r="Q459" s="141">
        <v>16200</v>
      </c>
      <c r="R459" s="76"/>
      <c r="S459" s="76"/>
      <c r="T459" s="76"/>
      <c r="U459" s="76"/>
      <c r="V459" s="142"/>
      <c r="ALV459"/>
      <c r="ALW459"/>
      <c r="ALX459"/>
      <c r="ALY459"/>
      <c r="ALZ459"/>
      <c r="AMA459"/>
      <c r="AMB459"/>
      <c r="AMC459"/>
      <c r="AMD459"/>
      <c r="AME459"/>
      <c r="AMF459"/>
      <c r="AMG459"/>
      <c r="AMH459"/>
      <c r="AMI459"/>
      <c r="AMJ459"/>
    </row>
    <row r="460" spans="2:1024" s="103" customFormat="1" ht="112.5">
      <c r="B460" s="121"/>
      <c r="C460" s="39" t="s">
        <v>345</v>
      </c>
      <c r="D460" s="39">
        <v>926</v>
      </c>
      <c r="E460" s="143" t="s">
        <v>47</v>
      </c>
      <c r="F460" s="143" t="s">
        <v>24</v>
      </c>
      <c r="G460" s="81">
        <v>6900000000</v>
      </c>
      <c r="H460" s="86"/>
      <c r="I460" s="141">
        <f t="shared" si="379"/>
        <v>867600</v>
      </c>
      <c r="J460" s="141">
        <f t="shared" ref="J460:O462" si="382">J461</f>
        <v>867600</v>
      </c>
      <c r="K460" s="76">
        <f t="shared" si="382"/>
        <v>0</v>
      </c>
      <c r="L460" s="76">
        <f t="shared" si="382"/>
        <v>0</v>
      </c>
      <c r="M460" s="76">
        <f t="shared" si="382"/>
        <v>0</v>
      </c>
      <c r="N460" s="76">
        <f t="shared" si="382"/>
        <v>0</v>
      </c>
      <c r="O460" s="142">
        <f t="shared" si="382"/>
        <v>0</v>
      </c>
      <c r="P460" s="141">
        <f t="shared" si="340"/>
        <v>1052000</v>
      </c>
      <c r="Q460" s="141">
        <f t="shared" ref="Q460:V462" si="383">Q461</f>
        <v>1052000</v>
      </c>
      <c r="R460" s="76">
        <f t="shared" si="383"/>
        <v>0</v>
      </c>
      <c r="S460" s="76">
        <f t="shared" si="383"/>
        <v>0</v>
      </c>
      <c r="T460" s="76">
        <f t="shared" si="383"/>
        <v>0</v>
      </c>
      <c r="U460" s="76">
        <f t="shared" si="383"/>
        <v>0</v>
      </c>
      <c r="V460" s="142">
        <f t="shared" si="383"/>
        <v>0</v>
      </c>
      <c r="ALV460"/>
      <c r="ALW460"/>
      <c r="ALX460"/>
      <c r="ALY460"/>
      <c r="ALZ460"/>
      <c r="AMA460"/>
      <c r="AMB460"/>
      <c r="AMC460"/>
      <c r="AMD460"/>
      <c r="AME460"/>
      <c r="AMF460"/>
      <c r="AMG460"/>
      <c r="AMH460"/>
      <c r="AMI460"/>
      <c r="AMJ460"/>
    </row>
    <row r="461" spans="2:1024" s="103" customFormat="1" ht="37.5">
      <c r="B461" s="121"/>
      <c r="C461" s="39" t="s">
        <v>264</v>
      </c>
      <c r="D461" s="39">
        <v>926</v>
      </c>
      <c r="E461" s="143" t="s">
        <v>47</v>
      </c>
      <c r="F461" s="143" t="s">
        <v>24</v>
      </c>
      <c r="G461" s="81">
        <v>6910000000</v>
      </c>
      <c r="H461" s="86"/>
      <c r="I461" s="141">
        <f t="shared" si="379"/>
        <v>867600</v>
      </c>
      <c r="J461" s="141">
        <f t="shared" si="382"/>
        <v>867600</v>
      </c>
      <c r="K461" s="76">
        <f t="shared" si="382"/>
        <v>0</v>
      </c>
      <c r="L461" s="76">
        <f t="shared" si="382"/>
        <v>0</v>
      </c>
      <c r="M461" s="76">
        <f t="shared" si="382"/>
        <v>0</v>
      </c>
      <c r="N461" s="76">
        <f t="shared" si="382"/>
        <v>0</v>
      </c>
      <c r="O461" s="142">
        <f t="shared" si="382"/>
        <v>0</v>
      </c>
      <c r="P461" s="141">
        <f t="shared" si="340"/>
        <v>1052000</v>
      </c>
      <c r="Q461" s="141">
        <f t="shared" si="383"/>
        <v>1052000</v>
      </c>
      <c r="R461" s="76">
        <f t="shared" si="383"/>
        <v>0</v>
      </c>
      <c r="S461" s="76">
        <f t="shared" si="383"/>
        <v>0</v>
      </c>
      <c r="T461" s="76">
        <f t="shared" si="383"/>
        <v>0</v>
      </c>
      <c r="U461" s="76">
        <f t="shared" si="383"/>
        <v>0</v>
      </c>
      <c r="V461" s="142">
        <f t="shared" si="383"/>
        <v>0</v>
      </c>
      <c r="ALV461"/>
      <c r="ALW461"/>
      <c r="ALX461"/>
      <c r="ALY461"/>
      <c r="ALZ461"/>
      <c r="AMA461"/>
      <c r="AMB461"/>
      <c r="AMC461"/>
      <c r="AMD461"/>
      <c r="AME461"/>
      <c r="AMF461"/>
      <c r="AMG461"/>
      <c r="AMH461"/>
      <c r="AMI461"/>
      <c r="AMJ461"/>
    </row>
    <row r="462" spans="2:1024" s="103" customFormat="1" ht="112.5">
      <c r="B462" s="121"/>
      <c r="C462" s="39" t="s">
        <v>346</v>
      </c>
      <c r="D462" s="39">
        <v>926</v>
      </c>
      <c r="E462" s="143" t="s">
        <v>47</v>
      </c>
      <c r="F462" s="143" t="s">
        <v>24</v>
      </c>
      <c r="G462" s="81">
        <v>6910010500</v>
      </c>
      <c r="H462" s="86"/>
      <c r="I462" s="141">
        <f t="shared" si="379"/>
        <v>867600</v>
      </c>
      <c r="J462" s="141">
        <f t="shared" si="382"/>
        <v>867600</v>
      </c>
      <c r="K462" s="76">
        <f t="shared" si="382"/>
        <v>0</v>
      </c>
      <c r="L462" s="76">
        <f t="shared" si="382"/>
        <v>0</v>
      </c>
      <c r="M462" s="76">
        <f t="shared" si="382"/>
        <v>0</v>
      </c>
      <c r="N462" s="76">
        <f t="shared" si="382"/>
        <v>0</v>
      </c>
      <c r="O462" s="142">
        <f t="shared" si="382"/>
        <v>0</v>
      </c>
      <c r="P462" s="141">
        <f t="shared" si="340"/>
        <v>1052000</v>
      </c>
      <c r="Q462" s="141">
        <f t="shared" si="383"/>
        <v>1052000</v>
      </c>
      <c r="R462" s="76">
        <f t="shared" si="383"/>
        <v>0</v>
      </c>
      <c r="S462" s="76">
        <f t="shared" si="383"/>
        <v>0</v>
      </c>
      <c r="T462" s="76">
        <f t="shared" si="383"/>
        <v>0</v>
      </c>
      <c r="U462" s="76">
        <f t="shared" si="383"/>
        <v>0</v>
      </c>
      <c r="V462" s="142">
        <f t="shared" si="383"/>
        <v>0</v>
      </c>
      <c r="ALV462"/>
      <c r="ALW462"/>
      <c r="ALX462"/>
      <c r="ALY462"/>
      <c r="ALZ462"/>
      <c r="AMA462"/>
      <c r="AMB462"/>
      <c r="AMC462"/>
      <c r="AMD462"/>
      <c r="AME462"/>
      <c r="AMF462"/>
      <c r="AMG462"/>
      <c r="AMH462"/>
      <c r="AMI462"/>
      <c r="AMJ462"/>
    </row>
    <row r="463" spans="2:1024" s="103" customFormat="1" ht="37.5">
      <c r="B463" s="121"/>
      <c r="C463" s="39" t="s">
        <v>103</v>
      </c>
      <c r="D463" s="39">
        <v>926</v>
      </c>
      <c r="E463" s="143" t="s">
        <v>47</v>
      </c>
      <c r="F463" s="143" t="s">
        <v>24</v>
      </c>
      <c r="G463" s="81">
        <v>6910010500</v>
      </c>
      <c r="H463" s="86">
        <v>200</v>
      </c>
      <c r="I463" s="141">
        <f t="shared" si="379"/>
        <v>867600</v>
      </c>
      <c r="J463" s="141">
        <v>867600</v>
      </c>
      <c r="K463" s="76"/>
      <c r="L463" s="76"/>
      <c r="M463" s="76"/>
      <c r="N463" s="76"/>
      <c r="O463" s="142"/>
      <c r="P463" s="141">
        <f t="shared" si="340"/>
        <v>1052000</v>
      </c>
      <c r="Q463" s="141">
        <v>1052000</v>
      </c>
      <c r="R463" s="76"/>
      <c r="S463" s="76"/>
      <c r="T463" s="76"/>
      <c r="U463" s="76"/>
      <c r="V463" s="142"/>
      <c r="ALV463"/>
      <c r="ALW463"/>
      <c r="ALX463"/>
      <c r="ALY463"/>
      <c r="ALZ463"/>
      <c r="AMA463"/>
      <c r="AMB463"/>
      <c r="AMC463"/>
      <c r="AMD463"/>
      <c r="AME463"/>
      <c r="AMF463"/>
      <c r="AMG463"/>
      <c r="AMH463"/>
      <c r="AMI463"/>
      <c r="AMJ463"/>
    </row>
    <row r="464" spans="2:1024" s="103" customFormat="1" ht="31.9" customHeight="1">
      <c r="B464" s="121"/>
      <c r="C464" s="39" t="s">
        <v>275</v>
      </c>
      <c r="D464" s="39">
        <v>926</v>
      </c>
      <c r="E464" s="143" t="s">
        <v>47</v>
      </c>
      <c r="F464" s="143" t="s">
        <v>24</v>
      </c>
      <c r="G464" s="81">
        <v>7100000000</v>
      </c>
      <c r="H464" s="86"/>
      <c r="I464" s="141">
        <f t="shared" si="379"/>
        <v>255000</v>
      </c>
      <c r="J464" s="141">
        <f t="shared" ref="J464:O466" si="384">J465</f>
        <v>255000</v>
      </c>
      <c r="K464" s="76">
        <f t="shared" si="384"/>
        <v>0</v>
      </c>
      <c r="L464" s="76">
        <f t="shared" si="384"/>
        <v>0</v>
      </c>
      <c r="M464" s="76">
        <f t="shared" si="384"/>
        <v>0</v>
      </c>
      <c r="N464" s="76">
        <f t="shared" si="384"/>
        <v>0</v>
      </c>
      <c r="O464" s="142">
        <f t="shared" si="384"/>
        <v>0</v>
      </c>
      <c r="P464" s="141">
        <f t="shared" si="340"/>
        <v>255000</v>
      </c>
      <c r="Q464" s="141">
        <f t="shared" ref="Q464:V466" si="385">Q465</f>
        <v>255000</v>
      </c>
      <c r="R464" s="76">
        <f t="shared" si="385"/>
        <v>0</v>
      </c>
      <c r="S464" s="76">
        <f t="shared" si="385"/>
        <v>0</v>
      </c>
      <c r="T464" s="76">
        <f t="shared" si="385"/>
        <v>0</v>
      </c>
      <c r="U464" s="76">
        <f t="shared" si="385"/>
        <v>0</v>
      </c>
      <c r="V464" s="142">
        <f t="shared" si="385"/>
        <v>0</v>
      </c>
      <c r="ALV464"/>
      <c r="ALW464"/>
      <c r="ALX464"/>
      <c r="ALY464"/>
      <c r="ALZ464"/>
      <c r="AMA464"/>
      <c r="AMB464"/>
      <c r="AMC464"/>
      <c r="AMD464"/>
      <c r="AME464"/>
      <c r="AMF464"/>
      <c r="AMG464"/>
      <c r="AMH464"/>
      <c r="AMI464"/>
      <c r="AMJ464"/>
    </row>
    <row r="465" spans="2:1024" s="103" customFormat="1" ht="56.25">
      <c r="B465" s="121"/>
      <c r="C465" s="39" t="s">
        <v>276</v>
      </c>
      <c r="D465" s="39">
        <v>926</v>
      </c>
      <c r="E465" s="143" t="s">
        <v>47</v>
      </c>
      <c r="F465" s="143" t="s">
        <v>24</v>
      </c>
      <c r="G465" s="81">
        <v>7110000000</v>
      </c>
      <c r="H465" s="86"/>
      <c r="I465" s="141">
        <f t="shared" si="379"/>
        <v>255000</v>
      </c>
      <c r="J465" s="141">
        <f t="shared" si="384"/>
        <v>255000</v>
      </c>
      <c r="K465" s="76">
        <f t="shared" si="384"/>
        <v>0</v>
      </c>
      <c r="L465" s="76">
        <f t="shared" si="384"/>
        <v>0</v>
      </c>
      <c r="M465" s="76">
        <f t="shared" si="384"/>
        <v>0</v>
      </c>
      <c r="N465" s="76">
        <f t="shared" si="384"/>
        <v>0</v>
      </c>
      <c r="O465" s="142">
        <f t="shared" si="384"/>
        <v>0</v>
      </c>
      <c r="P465" s="141">
        <f t="shared" si="340"/>
        <v>255000</v>
      </c>
      <c r="Q465" s="141">
        <f t="shared" si="385"/>
        <v>255000</v>
      </c>
      <c r="R465" s="76">
        <f t="shared" si="385"/>
        <v>0</v>
      </c>
      <c r="S465" s="76">
        <f t="shared" si="385"/>
        <v>0</v>
      </c>
      <c r="T465" s="76">
        <f t="shared" si="385"/>
        <v>0</v>
      </c>
      <c r="U465" s="76">
        <f t="shared" si="385"/>
        <v>0</v>
      </c>
      <c r="V465" s="142">
        <f t="shared" si="385"/>
        <v>0</v>
      </c>
      <c r="ALV465"/>
      <c r="ALW465"/>
      <c r="ALX465"/>
      <c r="ALY465"/>
      <c r="ALZ465"/>
      <c r="AMA465"/>
      <c r="AMB465"/>
      <c r="AMC465"/>
      <c r="AMD465"/>
      <c r="AME465"/>
      <c r="AMF465"/>
      <c r="AMG465"/>
      <c r="AMH465"/>
      <c r="AMI465"/>
      <c r="AMJ465"/>
    </row>
    <row r="466" spans="2:1024" s="103" customFormat="1" ht="37.5">
      <c r="B466" s="121"/>
      <c r="C466" s="39" t="s">
        <v>277</v>
      </c>
      <c r="D466" s="39">
        <v>926</v>
      </c>
      <c r="E466" s="143" t="s">
        <v>47</v>
      </c>
      <c r="F466" s="143" t="s">
        <v>24</v>
      </c>
      <c r="G466" s="81">
        <v>7110010610</v>
      </c>
      <c r="H466" s="86"/>
      <c r="I466" s="141">
        <f t="shared" si="379"/>
        <v>255000</v>
      </c>
      <c r="J466" s="141">
        <f t="shared" si="384"/>
        <v>255000</v>
      </c>
      <c r="K466" s="76">
        <f t="shared" si="384"/>
        <v>0</v>
      </c>
      <c r="L466" s="76">
        <f t="shared" si="384"/>
        <v>0</v>
      </c>
      <c r="M466" s="76">
        <f t="shared" si="384"/>
        <v>0</v>
      </c>
      <c r="N466" s="76">
        <f t="shared" si="384"/>
        <v>0</v>
      </c>
      <c r="O466" s="142">
        <f t="shared" si="384"/>
        <v>0</v>
      </c>
      <c r="P466" s="141">
        <f t="shared" si="340"/>
        <v>255000</v>
      </c>
      <c r="Q466" s="141">
        <f t="shared" si="385"/>
        <v>255000</v>
      </c>
      <c r="R466" s="76">
        <f t="shared" si="385"/>
        <v>0</v>
      </c>
      <c r="S466" s="76">
        <f t="shared" si="385"/>
        <v>0</v>
      </c>
      <c r="T466" s="76">
        <f t="shared" si="385"/>
        <v>0</v>
      </c>
      <c r="U466" s="76">
        <f t="shared" si="385"/>
        <v>0</v>
      </c>
      <c r="V466" s="142">
        <f t="shared" si="385"/>
        <v>0</v>
      </c>
      <c r="ALV466"/>
      <c r="ALW466"/>
      <c r="ALX466"/>
      <c r="ALY466"/>
      <c r="ALZ466"/>
      <c r="AMA466"/>
      <c r="AMB466"/>
      <c r="AMC466"/>
      <c r="AMD466"/>
      <c r="AME466"/>
      <c r="AMF466"/>
      <c r="AMG466"/>
      <c r="AMH466"/>
      <c r="AMI466"/>
      <c r="AMJ466"/>
    </row>
    <row r="467" spans="2:1024" s="103" customFormat="1" ht="37.5">
      <c r="B467" s="121"/>
      <c r="C467" s="39" t="s">
        <v>103</v>
      </c>
      <c r="D467" s="39">
        <v>926</v>
      </c>
      <c r="E467" s="143" t="s">
        <v>47</v>
      </c>
      <c r="F467" s="143" t="s">
        <v>24</v>
      </c>
      <c r="G467" s="81">
        <v>7110010610</v>
      </c>
      <c r="H467" s="86">
        <v>200</v>
      </c>
      <c r="I467" s="141">
        <f t="shared" si="379"/>
        <v>255000</v>
      </c>
      <c r="J467" s="141">
        <v>255000</v>
      </c>
      <c r="K467" s="76"/>
      <c r="L467" s="76"/>
      <c r="M467" s="76"/>
      <c r="N467" s="76"/>
      <c r="O467" s="142"/>
      <c r="P467" s="141">
        <f t="shared" si="340"/>
        <v>255000</v>
      </c>
      <c r="Q467" s="141">
        <v>255000</v>
      </c>
      <c r="R467" s="76"/>
      <c r="S467" s="76"/>
      <c r="T467" s="76"/>
      <c r="U467" s="76"/>
      <c r="V467" s="142"/>
      <c r="ALV467"/>
      <c r="ALW467"/>
      <c r="ALX467"/>
      <c r="ALY467"/>
      <c r="ALZ467"/>
      <c r="AMA467"/>
      <c r="AMB467"/>
      <c r="AMC467"/>
      <c r="AMD467"/>
      <c r="AME467"/>
      <c r="AMF467"/>
      <c r="AMG467"/>
      <c r="AMH467"/>
      <c r="AMI467"/>
      <c r="AMJ467"/>
    </row>
    <row r="468" spans="2:1024" s="120" customFormat="1" ht="56.25">
      <c r="B468" s="29" t="s">
        <v>80</v>
      </c>
      <c r="C468" s="30" t="s">
        <v>347</v>
      </c>
      <c r="D468" s="30">
        <v>929</v>
      </c>
      <c r="E468" s="147"/>
      <c r="F468" s="147"/>
      <c r="G468" s="87"/>
      <c r="H468" s="88"/>
      <c r="I468" s="136">
        <f t="shared" si="379"/>
        <v>162620200</v>
      </c>
      <c r="J468" s="136">
        <f t="shared" ref="J468:O468" si="386">J475+J469</f>
        <v>162620200</v>
      </c>
      <c r="K468" s="74">
        <f t="shared" si="386"/>
        <v>0</v>
      </c>
      <c r="L468" s="74">
        <f t="shared" si="386"/>
        <v>0</v>
      </c>
      <c r="M468" s="74">
        <f t="shared" si="386"/>
        <v>0</v>
      </c>
      <c r="N468" s="74">
        <f t="shared" si="386"/>
        <v>0</v>
      </c>
      <c r="O468" s="137">
        <f t="shared" si="386"/>
        <v>0</v>
      </c>
      <c r="P468" s="136">
        <f t="shared" si="340"/>
        <v>157261900</v>
      </c>
      <c r="Q468" s="136">
        <f t="shared" ref="Q468:V468" si="387">Q475+Q469</f>
        <v>157261900</v>
      </c>
      <c r="R468" s="74">
        <f t="shared" si="387"/>
        <v>0</v>
      </c>
      <c r="S468" s="74">
        <f t="shared" si="387"/>
        <v>0</v>
      </c>
      <c r="T468" s="74">
        <f t="shared" si="387"/>
        <v>0</v>
      </c>
      <c r="U468" s="74">
        <f t="shared" si="387"/>
        <v>0</v>
      </c>
      <c r="V468" s="137">
        <f t="shared" si="387"/>
        <v>0</v>
      </c>
      <c r="ALV468" s="42"/>
      <c r="ALW468" s="42"/>
      <c r="ALX468" s="42"/>
      <c r="ALY468" s="42"/>
      <c r="ALZ468" s="42"/>
      <c r="AMA468" s="42"/>
      <c r="AMB468" s="42"/>
      <c r="AMC468" s="42"/>
      <c r="AMD468" s="42"/>
      <c r="AME468" s="42"/>
      <c r="AMF468" s="42"/>
      <c r="AMG468" s="42"/>
      <c r="AMH468" s="42"/>
      <c r="AMI468" s="42"/>
      <c r="AMJ468" s="42"/>
    </row>
    <row r="469" spans="2:1024" s="120" customFormat="1">
      <c r="B469" s="29"/>
      <c r="C469" s="39" t="s">
        <v>16</v>
      </c>
      <c r="D469" s="39">
        <v>929</v>
      </c>
      <c r="E469" s="143" t="s">
        <v>17</v>
      </c>
      <c r="F469" s="143" t="s">
        <v>82</v>
      </c>
      <c r="G469" s="81"/>
      <c r="H469" s="82"/>
      <c r="I469" s="141">
        <f t="shared" si="379"/>
        <v>423000</v>
      </c>
      <c r="J469" s="141">
        <f t="shared" ref="J469:O473" si="388">J470</f>
        <v>423000</v>
      </c>
      <c r="K469" s="76">
        <f t="shared" si="388"/>
        <v>0</v>
      </c>
      <c r="L469" s="76">
        <f t="shared" si="388"/>
        <v>0</v>
      </c>
      <c r="M469" s="76">
        <f t="shared" si="388"/>
        <v>0</v>
      </c>
      <c r="N469" s="76">
        <f t="shared" si="388"/>
        <v>0</v>
      </c>
      <c r="O469" s="142">
        <f t="shared" si="388"/>
        <v>0</v>
      </c>
      <c r="P469" s="141">
        <f t="shared" si="340"/>
        <v>423000</v>
      </c>
      <c r="Q469" s="141">
        <f t="shared" ref="Q469:V473" si="389">Q470</f>
        <v>423000</v>
      </c>
      <c r="R469" s="76">
        <f t="shared" si="389"/>
        <v>0</v>
      </c>
      <c r="S469" s="76">
        <f t="shared" si="389"/>
        <v>0</v>
      </c>
      <c r="T469" s="76">
        <f t="shared" si="389"/>
        <v>0</v>
      </c>
      <c r="U469" s="76">
        <f t="shared" si="389"/>
        <v>0</v>
      </c>
      <c r="V469" s="142">
        <f t="shared" si="389"/>
        <v>0</v>
      </c>
      <c r="ALV469"/>
      <c r="ALW469"/>
      <c r="ALX469"/>
      <c r="ALY469"/>
      <c r="ALZ469"/>
      <c r="AMA469"/>
      <c r="AMB469"/>
      <c r="AMC469"/>
      <c r="AMD469"/>
      <c r="AME469"/>
      <c r="AMF469"/>
      <c r="AMG469"/>
      <c r="AMH469"/>
      <c r="AMI469"/>
      <c r="AMJ469"/>
    </row>
    <row r="470" spans="2:1024" s="120" customFormat="1">
      <c r="B470" s="29"/>
      <c r="C470" s="39" t="s">
        <v>32</v>
      </c>
      <c r="D470" s="39">
        <v>929</v>
      </c>
      <c r="E470" s="143" t="s">
        <v>17</v>
      </c>
      <c r="F470" s="143" t="s">
        <v>33</v>
      </c>
      <c r="G470" s="81"/>
      <c r="H470" s="82"/>
      <c r="I470" s="141">
        <f t="shared" si="379"/>
        <v>423000</v>
      </c>
      <c r="J470" s="141">
        <f t="shared" si="388"/>
        <v>423000</v>
      </c>
      <c r="K470" s="76">
        <f t="shared" si="388"/>
        <v>0</v>
      </c>
      <c r="L470" s="76">
        <f t="shared" si="388"/>
        <v>0</v>
      </c>
      <c r="M470" s="76">
        <f t="shared" si="388"/>
        <v>0</v>
      </c>
      <c r="N470" s="76">
        <f t="shared" si="388"/>
        <v>0</v>
      </c>
      <c r="O470" s="142">
        <f t="shared" si="388"/>
        <v>0</v>
      </c>
      <c r="P470" s="141">
        <f t="shared" si="340"/>
        <v>423000</v>
      </c>
      <c r="Q470" s="141">
        <f t="shared" si="389"/>
        <v>423000</v>
      </c>
      <c r="R470" s="76">
        <f t="shared" si="389"/>
        <v>0</v>
      </c>
      <c r="S470" s="76">
        <f t="shared" si="389"/>
        <v>0</v>
      </c>
      <c r="T470" s="76">
        <f t="shared" si="389"/>
        <v>0</v>
      </c>
      <c r="U470" s="76">
        <f t="shared" si="389"/>
        <v>0</v>
      </c>
      <c r="V470" s="142">
        <f t="shared" si="389"/>
        <v>0</v>
      </c>
      <c r="ALV470"/>
      <c r="ALW470"/>
      <c r="ALX470"/>
      <c r="ALY470"/>
      <c r="ALZ470"/>
      <c r="AMA470"/>
      <c r="AMB470"/>
      <c r="AMC470"/>
      <c r="AMD470"/>
      <c r="AME470"/>
      <c r="AMF470"/>
      <c r="AMG470"/>
      <c r="AMH470"/>
      <c r="AMI470"/>
      <c r="AMJ470"/>
    </row>
    <row r="471" spans="2:1024" s="120" customFormat="1" ht="37.5">
      <c r="B471" s="29"/>
      <c r="C471" s="39" t="s">
        <v>97</v>
      </c>
      <c r="D471" s="39">
        <v>929</v>
      </c>
      <c r="E471" s="143" t="s">
        <v>17</v>
      </c>
      <c r="F471" s="143" t="s">
        <v>33</v>
      </c>
      <c r="G471" s="81">
        <v>5000000000</v>
      </c>
      <c r="H471" s="82"/>
      <c r="I471" s="141">
        <f t="shared" si="379"/>
        <v>423000</v>
      </c>
      <c r="J471" s="141">
        <f t="shared" si="388"/>
        <v>423000</v>
      </c>
      <c r="K471" s="76">
        <f t="shared" si="388"/>
        <v>0</v>
      </c>
      <c r="L471" s="76">
        <f t="shared" si="388"/>
        <v>0</v>
      </c>
      <c r="M471" s="76">
        <f t="shared" si="388"/>
        <v>0</v>
      </c>
      <c r="N471" s="76">
        <f t="shared" si="388"/>
        <v>0</v>
      </c>
      <c r="O471" s="142">
        <f t="shared" si="388"/>
        <v>0</v>
      </c>
      <c r="P471" s="141">
        <f t="shared" si="340"/>
        <v>423000</v>
      </c>
      <c r="Q471" s="141">
        <f t="shared" si="389"/>
        <v>423000</v>
      </c>
      <c r="R471" s="76">
        <f t="shared" si="389"/>
        <v>0</v>
      </c>
      <c r="S471" s="76">
        <f t="shared" si="389"/>
        <v>0</v>
      </c>
      <c r="T471" s="76">
        <f t="shared" si="389"/>
        <v>0</v>
      </c>
      <c r="U471" s="76">
        <f t="shared" si="389"/>
        <v>0</v>
      </c>
      <c r="V471" s="142">
        <f t="shared" si="389"/>
        <v>0</v>
      </c>
      <c r="ALV471"/>
      <c r="ALW471"/>
      <c r="ALX471"/>
      <c r="ALY471"/>
      <c r="ALZ471"/>
      <c r="AMA471"/>
      <c r="AMB471"/>
      <c r="AMC471"/>
      <c r="AMD471"/>
      <c r="AME471"/>
      <c r="AMF471"/>
      <c r="AMG471"/>
      <c r="AMH471"/>
      <c r="AMI471"/>
      <c r="AMJ471"/>
    </row>
    <row r="472" spans="2:1024" s="120" customFormat="1" ht="37.5">
      <c r="B472" s="29"/>
      <c r="C472" s="39" t="s">
        <v>116</v>
      </c>
      <c r="D472" s="39">
        <v>929</v>
      </c>
      <c r="E472" s="143" t="s">
        <v>17</v>
      </c>
      <c r="F472" s="143" t="s">
        <v>33</v>
      </c>
      <c r="G472" s="81">
        <v>5030000000</v>
      </c>
      <c r="H472" s="82"/>
      <c r="I472" s="141">
        <f t="shared" si="379"/>
        <v>423000</v>
      </c>
      <c r="J472" s="141">
        <f t="shared" si="388"/>
        <v>423000</v>
      </c>
      <c r="K472" s="76">
        <f t="shared" si="388"/>
        <v>0</v>
      </c>
      <c r="L472" s="76">
        <f t="shared" si="388"/>
        <v>0</v>
      </c>
      <c r="M472" s="76">
        <f t="shared" si="388"/>
        <v>0</v>
      </c>
      <c r="N472" s="76">
        <f t="shared" si="388"/>
        <v>0</v>
      </c>
      <c r="O472" s="142">
        <f t="shared" si="388"/>
        <v>0</v>
      </c>
      <c r="P472" s="141">
        <f t="shared" si="340"/>
        <v>423000</v>
      </c>
      <c r="Q472" s="141">
        <f t="shared" si="389"/>
        <v>423000</v>
      </c>
      <c r="R472" s="76">
        <f t="shared" si="389"/>
        <v>0</v>
      </c>
      <c r="S472" s="76">
        <f t="shared" si="389"/>
        <v>0</v>
      </c>
      <c r="T472" s="76">
        <f t="shared" si="389"/>
        <v>0</v>
      </c>
      <c r="U472" s="76">
        <f t="shared" si="389"/>
        <v>0</v>
      </c>
      <c r="V472" s="142">
        <f t="shared" si="389"/>
        <v>0</v>
      </c>
      <c r="ALV472"/>
      <c r="ALW472"/>
      <c r="ALX472"/>
      <c r="ALY472"/>
      <c r="ALZ472"/>
      <c r="AMA472"/>
      <c r="AMB472"/>
      <c r="AMC472"/>
      <c r="AMD472"/>
      <c r="AME472"/>
      <c r="AMF472"/>
      <c r="AMG472"/>
      <c r="AMH472"/>
      <c r="AMI472"/>
      <c r="AMJ472"/>
    </row>
    <row r="473" spans="2:1024" s="120" customFormat="1" ht="37.5">
      <c r="B473" s="29"/>
      <c r="C473" s="39" t="s">
        <v>117</v>
      </c>
      <c r="D473" s="39">
        <v>929</v>
      </c>
      <c r="E473" s="143" t="s">
        <v>17</v>
      </c>
      <c r="F473" s="143" t="s">
        <v>33</v>
      </c>
      <c r="G473" s="81">
        <v>5030010030</v>
      </c>
      <c r="H473" s="82"/>
      <c r="I473" s="141">
        <f t="shared" si="379"/>
        <v>423000</v>
      </c>
      <c r="J473" s="141">
        <f t="shared" si="388"/>
        <v>423000</v>
      </c>
      <c r="K473" s="76">
        <f t="shared" si="388"/>
        <v>0</v>
      </c>
      <c r="L473" s="76">
        <f t="shared" si="388"/>
        <v>0</v>
      </c>
      <c r="M473" s="76">
        <f t="shared" si="388"/>
        <v>0</v>
      </c>
      <c r="N473" s="76">
        <f t="shared" si="388"/>
        <v>0</v>
      </c>
      <c r="O473" s="142">
        <f t="shared" si="388"/>
        <v>0</v>
      </c>
      <c r="P473" s="141">
        <f t="shared" si="340"/>
        <v>423000</v>
      </c>
      <c r="Q473" s="141">
        <f t="shared" si="389"/>
        <v>423000</v>
      </c>
      <c r="R473" s="76">
        <f t="shared" si="389"/>
        <v>0</v>
      </c>
      <c r="S473" s="76">
        <f t="shared" si="389"/>
        <v>0</v>
      </c>
      <c r="T473" s="76">
        <f t="shared" si="389"/>
        <v>0</v>
      </c>
      <c r="U473" s="76">
        <f t="shared" si="389"/>
        <v>0</v>
      </c>
      <c r="V473" s="142">
        <f t="shared" si="389"/>
        <v>0</v>
      </c>
      <c r="ALV473"/>
      <c r="ALW473"/>
      <c r="ALX473"/>
      <c r="ALY473"/>
      <c r="ALZ473"/>
      <c r="AMA473"/>
      <c r="AMB473"/>
      <c r="AMC473"/>
      <c r="AMD473"/>
      <c r="AME473"/>
      <c r="AMF473"/>
      <c r="AMG473"/>
      <c r="AMH473"/>
      <c r="AMI473"/>
      <c r="AMJ473"/>
    </row>
    <row r="474" spans="2:1024" s="120" customFormat="1" ht="37.5">
      <c r="B474" s="29"/>
      <c r="C474" s="39" t="s">
        <v>103</v>
      </c>
      <c r="D474" s="39">
        <v>929</v>
      </c>
      <c r="E474" s="143" t="s">
        <v>17</v>
      </c>
      <c r="F474" s="143" t="s">
        <v>33</v>
      </c>
      <c r="G474" s="81">
        <v>5030010030</v>
      </c>
      <c r="H474" s="82" t="s">
        <v>104</v>
      </c>
      <c r="I474" s="141">
        <f t="shared" si="379"/>
        <v>423000</v>
      </c>
      <c r="J474" s="141">
        <v>423000</v>
      </c>
      <c r="K474" s="76"/>
      <c r="L474" s="76"/>
      <c r="M474" s="76"/>
      <c r="N474" s="76"/>
      <c r="O474" s="142"/>
      <c r="P474" s="141">
        <f t="shared" si="340"/>
        <v>423000</v>
      </c>
      <c r="Q474" s="141">
        <v>423000</v>
      </c>
      <c r="R474" s="76"/>
      <c r="S474" s="76"/>
      <c r="T474" s="76"/>
      <c r="U474" s="76"/>
      <c r="V474" s="142"/>
      <c r="ALV474"/>
      <c r="ALW474"/>
      <c r="ALX474"/>
      <c r="ALY474"/>
      <c r="ALZ474"/>
      <c r="AMA474"/>
      <c r="AMB474"/>
      <c r="AMC474"/>
      <c r="AMD474"/>
      <c r="AME474"/>
      <c r="AMF474"/>
      <c r="AMG474"/>
      <c r="AMH474"/>
      <c r="AMI474"/>
      <c r="AMJ474"/>
    </row>
    <row r="475" spans="2:1024" s="103" customFormat="1">
      <c r="B475" s="29"/>
      <c r="C475" s="39" t="s">
        <v>348</v>
      </c>
      <c r="D475" s="39">
        <v>929</v>
      </c>
      <c r="E475" s="143" t="s">
        <v>30</v>
      </c>
      <c r="F475" s="143" t="s">
        <v>82</v>
      </c>
      <c r="G475" s="81"/>
      <c r="H475" s="82"/>
      <c r="I475" s="141">
        <f t="shared" si="379"/>
        <v>162197200</v>
      </c>
      <c r="J475" s="141">
        <f t="shared" ref="J475:O475" si="390">J476+J498+J488+J483</f>
        <v>162197200</v>
      </c>
      <c r="K475" s="76">
        <f t="shared" si="390"/>
        <v>0</v>
      </c>
      <c r="L475" s="76">
        <f t="shared" si="390"/>
        <v>0</v>
      </c>
      <c r="M475" s="76">
        <f t="shared" si="390"/>
        <v>0</v>
      </c>
      <c r="N475" s="76">
        <f t="shared" si="390"/>
        <v>0</v>
      </c>
      <c r="O475" s="142">
        <f t="shared" si="390"/>
        <v>0</v>
      </c>
      <c r="P475" s="141">
        <f t="shared" si="340"/>
        <v>156838900</v>
      </c>
      <c r="Q475" s="141">
        <f t="shared" ref="Q475:V475" si="391">Q476+Q498+Q488+Q483</f>
        <v>156838900</v>
      </c>
      <c r="R475" s="76">
        <f t="shared" si="391"/>
        <v>0</v>
      </c>
      <c r="S475" s="76">
        <f t="shared" si="391"/>
        <v>0</v>
      </c>
      <c r="T475" s="76">
        <f t="shared" si="391"/>
        <v>0</v>
      </c>
      <c r="U475" s="76">
        <f t="shared" si="391"/>
        <v>0</v>
      </c>
      <c r="V475" s="142">
        <f t="shared" si="391"/>
        <v>0</v>
      </c>
      <c r="ALV475"/>
      <c r="ALW475"/>
      <c r="ALX475"/>
      <c r="ALY475"/>
      <c r="ALZ475"/>
      <c r="AMA475"/>
      <c r="AMB475"/>
      <c r="AMC475"/>
      <c r="AMD475"/>
      <c r="AME475"/>
      <c r="AMF475"/>
      <c r="AMG475"/>
      <c r="AMH475"/>
      <c r="AMI475"/>
      <c r="AMJ475"/>
    </row>
    <row r="476" spans="2:1024" s="103" customFormat="1">
      <c r="B476" s="29"/>
      <c r="C476" s="39" t="s">
        <v>349</v>
      </c>
      <c r="D476" s="39">
        <v>929</v>
      </c>
      <c r="E476" s="143" t="s">
        <v>30</v>
      </c>
      <c r="F476" s="143" t="s">
        <v>17</v>
      </c>
      <c r="G476" s="81"/>
      <c r="H476" s="82"/>
      <c r="I476" s="141">
        <f t="shared" si="379"/>
        <v>2449500</v>
      </c>
      <c r="J476" s="141">
        <f t="shared" ref="J476:O479" si="392">J477</f>
        <v>2449500</v>
      </c>
      <c r="K476" s="76">
        <f t="shared" si="392"/>
        <v>0</v>
      </c>
      <c r="L476" s="76">
        <f t="shared" si="392"/>
        <v>0</v>
      </c>
      <c r="M476" s="76">
        <f t="shared" si="392"/>
        <v>0</v>
      </c>
      <c r="N476" s="76">
        <f t="shared" si="392"/>
        <v>0</v>
      </c>
      <c r="O476" s="142">
        <f t="shared" si="392"/>
        <v>0</v>
      </c>
      <c r="P476" s="141">
        <f t="shared" si="340"/>
        <v>2356300</v>
      </c>
      <c r="Q476" s="141">
        <f t="shared" ref="Q476:V479" si="393">Q477</f>
        <v>2356300</v>
      </c>
      <c r="R476" s="76">
        <f t="shared" si="393"/>
        <v>0</v>
      </c>
      <c r="S476" s="76">
        <f t="shared" si="393"/>
        <v>0</v>
      </c>
      <c r="T476" s="76">
        <f t="shared" si="393"/>
        <v>0</v>
      </c>
      <c r="U476" s="76">
        <f t="shared" si="393"/>
        <v>0</v>
      </c>
      <c r="V476" s="142">
        <f t="shared" si="393"/>
        <v>0</v>
      </c>
      <c r="ALV476"/>
      <c r="ALW476"/>
      <c r="ALX476"/>
      <c r="ALY476"/>
      <c r="ALZ476"/>
      <c r="AMA476"/>
      <c r="AMB476"/>
      <c r="AMC476"/>
      <c r="AMD476"/>
      <c r="AME476"/>
      <c r="AMF476"/>
      <c r="AMG476"/>
      <c r="AMH476"/>
      <c r="AMI476"/>
      <c r="AMJ476"/>
    </row>
    <row r="477" spans="2:1024" s="103" customFormat="1" ht="37.5">
      <c r="B477" s="29"/>
      <c r="C477" s="39" t="s">
        <v>214</v>
      </c>
      <c r="D477" s="39">
        <v>929</v>
      </c>
      <c r="E477" s="143" t="s">
        <v>30</v>
      </c>
      <c r="F477" s="143" t="s">
        <v>17</v>
      </c>
      <c r="G477" s="81">
        <v>6100000000</v>
      </c>
      <c r="H477" s="82"/>
      <c r="I477" s="141">
        <f t="shared" si="379"/>
        <v>2449500</v>
      </c>
      <c r="J477" s="141">
        <f t="shared" si="392"/>
        <v>2449500</v>
      </c>
      <c r="K477" s="76">
        <f t="shared" si="392"/>
        <v>0</v>
      </c>
      <c r="L477" s="76">
        <f t="shared" si="392"/>
        <v>0</v>
      </c>
      <c r="M477" s="76">
        <f t="shared" si="392"/>
        <v>0</v>
      </c>
      <c r="N477" s="76">
        <f t="shared" si="392"/>
        <v>0</v>
      </c>
      <c r="O477" s="142">
        <f t="shared" si="392"/>
        <v>0</v>
      </c>
      <c r="P477" s="141">
        <f t="shared" si="340"/>
        <v>2356300</v>
      </c>
      <c r="Q477" s="141">
        <f t="shared" si="393"/>
        <v>2356300</v>
      </c>
      <c r="R477" s="76">
        <f t="shared" si="393"/>
        <v>0</v>
      </c>
      <c r="S477" s="76">
        <f t="shared" si="393"/>
        <v>0</v>
      </c>
      <c r="T477" s="76">
        <f t="shared" si="393"/>
        <v>0</v>
      </c>
      <c r="U477" s="76">
        <f t="shared" si="393"/>
        <v>0</v>
      </c>
      <c r="V477" s="142">
        <f t="shared" si="393"/>
        <v>0</v>
      </c>
      <c r="ALV477"/>
      <c r="ALW477"/>
      <c r="ALX477"/>
      <c r="ALY477"/>
      <c r="ALZ477"/>
      <c r="AMA477"/>
      <c r="AMB477"/>
      <c r="AMC477"/>
      <c r="AMD477"/>
      <c r="AME477"/>
      <c r="AMF477"/>
      <c r="AMG477"/>
      <c r="AMH477"/>
      <c r="AMI477"/>
      <c r="AMJ477"/>
    </row>
    <row r="478" spans="2:1024" s="103" customFormat="1">
      <c r="B478" s="29"/>
      <c r="C478" s="39" t="s">
        <v>215</v>
      </c>
      <c r="D478" s="39">
        <v>929</v>
      </c>
      <c r="E478" s="143" t="s">
        <v>30</v>
      </c>
      <c r="F478" s="143" t="s">
        <v>17</v>
      </c>
      <c r="G478" s="81">
        <v>6110000000</v>
      </c>
      <c r="H478" s="82"/>
      <c r="I478" s="141">
        <f t="shared" si="379"/>
        <v>2449500</v>
      </c>
      <c r="J478" s="141">
        <f t="shared" si="392"/>
        <v>2449500</v>
      </c>
      <c r="K478" s="76">
        <f t="shared" si="392"/>
        <v>0</v>
      </c>
      <c r="L478" s="76">
        <f t="shared" si="392"/>
        <v>0</v>
      </c>
      <c r="M478" s="76">
        <f t="shared" si="392"/>
        <v>0</v>
      </c>
      <c r="N478" s="76">
        <f t="shared" si="392"/>
        <v>0</v>
      </c>
      <c r="O478" s="142">
        <f t="shared" si="392"/>
        <v>0</v>
      </c>
      <c r="P478" s="141">
        <f t="shared" si="340"/>
        <v>2356300</v>
      </c>
      <c r="Q478" s="141">
        <f t="shared" si="393"/>
        <v>2356300</v>
      </c>
      <c r="R478" s="76">
        <f t="shared" si="393"/>
        <v>0</v>
      </c>
      <c r="S478" s="76">
        <f t="shared" si="393"/>
        <v>0</v>
      </c>
      <c r="T478" s="76">
        <f t="shared" si="393"/>
        <v>0</v>
      </c>
      <c r="U478" s="76">
        <f t="shared" si="393"/>
        <v>0</v>
      </c>
      <c r="V478" s="142">
        <f t="shared" si="393"/>
        <v>0</v>
      </c>
      <c r="ALV478"/>
      <c r="ALW478"/>
      <c r="ALX478"/>
      <c r="ALY478"/>
      <c r="ALZ478"/>
      <c r="AMA478"/>
      <c r="AMB478"/>
      <c r="AMC478"/>
      <c r="AMD478"/>
      <c r="AME478"/>
      <c r="AMF478"/>
      <c r="AMG478"/>
      <c r="AMH478"/>
      <c r="AMI478"/>
      <c r="AMJ478"/>
    </row>
    <row r="479" spans="2:1024" s="103" customFormat="1">
      <c r="B479" s="29"/>
      <c r="C479" s="39" t="s">
        <v>219</v>
      </c>
      <c r="D479" s="39">
        <v>929</v>
      </c>
      <c r="E479" s="143" t="s">
        <v>30</v>
      </c>
      <c r="F479" s="143" t="s">
        <v>17</v>
      </c>
      <c r="G479" s="81">
        <v>6110200000</v>
      </c>
      <c r="H479" s="82"/>
      <c r="I479" s="141">
        <f t="shared" si="379"/>
        <v>2449500</v>
      </c>
      <c r="J479" s="141">
        <f t="shared" si="392"/>
        <v>2449500</v>
      </c>
      <c r="K479" s="76">
        <f t="shared" si="392"/>
        <v>0</v>
      </c>
      <c r="L479" s="76">
        <f t="shared" si="392"/>
        <v>0</v>
      </c>
      <c r="M479" s="76">
        <f t="shared" si="392"/>
        <v>0</v>
      </c>
      <c r="N479" s="76">
        <f t="shared" si="392"/>
        <v>0</v>
      </c>
      <c r="O479" s="142">
        <f t="shared" si="392"/>
        <v>0</v>
      </c>
      <c r="P479" s="141">
        <f t="shared" si="340"/>
        <v>2356300</v>
      </c>
      <c r="Q479" s="141">
        <f t="shared" si="393"/>
        <v>2356300</v>
      </c>
      <c r="R479" s="76">
        <f t="shared" si="393"/>
        <v>0</v>
      </c>
      <c r="S479" s="76">
        <f t="shared" si="393"/>
        <v>0</v>
      </c>
      <c r="T479" s="76">
        <f t="shared" si="393"/>
        <v>0</v>
      </c>
      <c r="U479" s="76">
        <f t="shared" si="393"/>
        <v>0</v>
      </c>
      <c r="V479" s="142">
        <f t="shared" si="393"/>
        <v>0</v>
      </c>
      <c r="ALV479"/>
      <c r="ALW479"/>
      <c r="ALX479"/>
      <c r="ALY479"/>
      <c r="ALZ479"/>
      <c r="AMA479"/>
      <c r="AMB479"/>
      <c r="AMC479"/>
      <c r="AMD479"/>
      <c r="AME479"/>
      <c r="AMF479"/>
      <c r="AMG479"/>
      <c r="AMH479"/>
      <c r="AMI479"/>
      <c r="AMJ479"/>
    </row>
    <row r="480" spans="2:1024" s="103" customFormat="1">
      <c r="B480" s="29"/>
      <c r="C480" s="39" t="s">
        <v>219</v>
      </c>
      <c r="D480" s="39">
        <v>929</v>
      </c>
      <c r="E480" s="143" t="s">
        <v>30</v>
      </c>
      <c r="F480" s="143" t="s">
        <v>17</v>
      </c>
      <c r="G480" s="81">
        <v>6110210160</v>
      </c>
      <c r="H480" s="82"/>
      <c r="I480" s="141">
        <f t="shared" si="379"/>
        <v>2449500</v>
      </c>
      <c r="J480" s="141">
        <f t="shared" ref="J480:O480" si="394">J481+J482</f>
        <v>2449500</v>
      </c>
      <c r="K480" s="76">
        <f t="shared" si="394"/>
        <v>0</v>
      </c>
      <c r="L480" s="76">
        <f t="shared" si="394"/>
        <v>0</v>
      </c>
      <c r="M480" s="76">
        <f t="shared" si="394"/>
        <v>0</v>
      </c>
      <c r="N480" s="76">
        <f t="shared" si="394"/>
        <v>0</v>
      </c>
      <c r="O480" s="142">
        <f t="shared" si="394"/>
        <v>0</v>
      </c>
      <c r="P480" s="141">
        <f t="shared" ref="P480:P543" si="395">SUM(Q480:V480)</f>
        <v>2356300</v>
      </c>
      <c r="Q480" s="141">
        <f t="shared" ref="Q480:V480" si="396">Q481+Q482</f>
        <v>2356300</v>
      </c>
      <c r="R480" s="76">
        <f t="shared" si="396"/>
        <v>0</v>
      </c>
      <c r="S480" s="76">
        <f t="shared" si="396"/>
        <v>0</v>
      </c>
      <c r="T480" s="76">
        <f t="shared" si="396"/>
        <v>0</v>
      </c>
      <c r="U480" s="76">
        <f t="shared" si="396"/>
        <v>0</v>
      </c>
      <c r="V480" s="142">
        <f t="shared" si="396"/>
        <v>0</v>
      </c>
      <c r="ALV480"/>
      <c r="ALW480"/>
      <c r="ALX480"/>
      <c r="ALY480"/>
      <c r="ALZ480"/>
      <c r="AMA480"/>
      <c r="AMB480"/>
      <c r="AMC480"/>
      <c r="AMD480"/>
      <c r="AME480"/>
      <c r="AMF480"/>
      <c r="AMG480"/>
      <c r="AMH480"/>
      <c r="AMI480"/>
      <c r="AMJ480"/>
    </row>
    <row r="481" spans="2:1024" s="103" customFormat="1" ht="75">
      <c r="B481" s="29"/>
      <c r="C481" s="39" t="s">
        <v>100</v>
      </c>
      <c r="D481" s="39">
        <v>929</v>
      </c>
      <c r="E481" s="143" t="s">
        <v>30</v>
      </c>
      <c r="F481" s="143" t="s">
        <v>17</v>
      </c>
      <c r="G481" s="81">
        <v>6110210160</v>
      </c>
      <c r="H481" s="82" t="s">
        <v>101</v>
      </c>
      <c r="I481" s="141">
        <f t="shared" si="379"/>
        <v>1500000</v>
      </c>
      <c r="J481" s="141">
        <v>1500000</v>
      </c>
      <c r="K481" s="76"/>
      <c r="L481" s="76"/>
      <c r="M481" s="76"/>
      <c r="N481" s="76"/>
      <c r="O481" s="142"/>
      <c r="P481" s="141">
        <f t="shared" si="395"/>
        <v>1500000</v>
      </c>
      <c r="Q481" s="141">
        <v>1500000</v>
      </c>
      <c r="R481" s="76"/>
      <c r="S481" s="76"/>
      <c r="T481" s="76"/>
      <c r="U481" s="76"/>
      <c r="V481" s="142"/>
      <c r="ALV481"/>
      <c r="ALW481"/>
      <c r="ALX481"/>
      <c r="ALY481"/>
      <c r="ALZ481"/>
      <c r="AMA481"/>
      <c r="AMB481"/>
      <c r="AMC481"/>
      <c r="AMD481"/>
      <c r="AME481"/>
      <c r="AMF481"/>
      <c r="AMG481"/>
      <c r="AMH481"/>
      <c r="AMI481"/>
      <c r="AMJ481"/>
    </row>
    <row r="482" spans="2:1024" s="103" customFormat="1" ht="37.5">
      <c r="B482" s="29"/>
      <c r="C482" s="39" t="s">
        <v>103</v>
      </c>
      <c r="D482" s="39">
        <v>929</v>
      </c>
      <c r="E482" s="143" t="s">
        <v>30</v>
      </c>
      <c r="F482" s="143" t="s">
        <v>17</v>
      </c>
      <c r="G482" s="81">
        <v>6110210160</v>
      </c>
      <c r="H482" s="82" t="s">
        <v>104</v>
      </c>
      <c r="I482" s="141">
        <f t="shared" si="379"/>
        <v>949500</v>
      </c>
      <c r="J482" s="141">
        <v>949500</v>
      </c>
      <c r="K482" s="76"/>
      <c r="L482" s="76"/>
      <c r="M482" s="76"/>
      <c r="N482" s="76"/>
      <c r="O482" s="142"/>
      <c r="P482" s="141">
        <f t="shared" si="395"/>
        <v>856300</v>
      </c>
      <c r="Q482" s="141">
        <v>856300</v>
      </c>
      <c r="R482" s="76"/>
      <c r="S482" s="76"/>
      <c r="T482" s="76"/>
      <c r="U482" s="76"/>
      <c r="V482" s="142"/>
      <c r="ALV482"/>
      <c r="ALW482"/>
      <c r="ALX482"/>
      <c r="ALY482"/>
      <c r="ALZ482"/>
      <c r="AMA482"/>
      <c r="AMB482"/>
      <c r="AMC482"/>
      <c r="AMD482"/>
      <c r="AME482"/>
      <c r="AMF482"/>
      <c r="AMG482"/>
      <c r="AMH482"/>
      <c r="AMI482"/>
      <c r="AMJ482"/>
    </row>
    <row r="483" spans="2:1024" s="103" customFormat="1">
      <c r="B483" s="29"/>
      <c r="C483" s="39" t="s">
        <v>76</v>
      </c>
      <c r="D483" s="39">
        <v>929</v>
      </c>
      <c r="E483" s="143" t="s">
        <v>30</v>
      </c>
      <c r="F483" s="143" t="s">
        <v>19</v>
      </c>
      <c r="G483" s="81"/>
      <c r="H483" s="82"/>
      <c r="I483" s="141">
        <f t="shared" si="379"/>
        <v>30800</v>
      </c>
      <c r="J483" s="141">
        <f t="shared" ref="J483:O486" si="397">J484</f>
        <v>30800</v>
      </c>
      <c r="K483" s="76">
        <f t="shared" si="397"/>
        <v>0</v>
      </c>
      <c r="L483" s="76">
        <f t="shared" si="397"/>
        <v>0</v>
      </c>
      <c r="M483" s="76">
        <f t="shared" si="397"/>
        <v>0</v>
      </c>
      <c r="N483" s="76">
        <f t="shared" si="397"/>
        <v>0</v>
      </c>
      <c r="O483" s="142">
        <f t="shared" si="397"/>
        <v>0</v>
      </c>
      <c r="P483" s="141">
        <f t="shared" si="395"/>
        <v>32100</v>
      </c>
      <c r="Q483" s="141">
        <f t="shared" ref="Q483:V486" si="398">Q484</f>
        <v>32100</v>
      </c>
      <c r="R483" s="76">
        <f t="shared" si="398"/>
        <v>0</v>
      </c>
      <c r="S483" s="76">
        <f t="shared" si="398"/>
        <v>0</v>
      </c>
      <c r="T483" s="76">
        <f t="shared" si="398"/>
        <v>0</v>
      </c>
      <c r="U483" s="76">
        <f t="shared" si="398"/>
        <v>0</v>
      </c>
      <c r="V483" s="142">
        <f t="shared" si="398"/>
        <v>0</v>
      </c>
      <c r="ALV483"/>
      <c r="ALW483"/>
      <c r="ALX483"/>
      <c r="ALY483"/>
      <c r="ALZ483"/>
      <c r="AMA483"/>
      <c r="AMB483"/>
      <c r="AMC483"/>
      <c r="AMD483"/>
      <c r="AME483"/>
      <c r="AMF483"/>
      <c r="AMG483"/>
      <c r="AMH483"/>
      <c r="AMI483"/>
      <c r="AMJ483"/>
    </row>
    <row r="484" spans="2:1024" s="103" customFormat="1" ht="37.5">
      <c r="B484" s="29"/>
      <c r="C484" s="39" t="s">
        <v>214</v>
      </c>
      <c r="D484" s="39">
        <v>929</v>
      </c>
      <c r="E484" s="143" t="s">
        <v>30</v>
      </c>
      <c r="F484" s="143" t="s">
        <v>19</v>
      </c>
      <c r="G484" s="81">
        <v>6100000000</v>
      </c>
      <c r="H484" s="82"/>
      <c r="I484" s="141">
        <f t="shared" si="379"/>
        <v>30800</v>
      </c>
      <c r="J484" s="141">
        <f t="shared" si="397"/>
        <v>30800</v>
      </c>
      <c r="K484" s="76">
        <f t="shared" si="397"/>
        <v>0</v>
      </c>
      <c r="L484" s="76">
        <f t="shared" si="397"/>
        <v>0</v>
      </c>
      <c r="M484" s="76">
        <f t="shared" si="397"/>
        <v>0</v>
      </c>
      <c r="N484" s="76">
        <f t="shared" si="397"/>
        <v>0</v>
      </c>
      <c r="O484" s="142">
        <f t="shared" si="397"/>
        <v>0</v>
      </c>
      <c r="P484" s="141">
        <f t="shared" si="395"/>
        <v>32100</v>
      </c>
      <c r="Q484" s="141">
        <f t="shared" si="398"/>
        <v>32100</v>
      </c>
      <c r="R484" s="76">
        <f t="shared" si="398"/>
        <v>0</v>
      </c>
      <c r="S484" s="76">
        <f t="shared" si="398"/>
        <v>0</v>
      </c>
      <c r="T484" s="76">
        <f t="shared" si="398"/>
        <v>0</v>
      </c>
      <c r="U484" s="76">
        <f t="shared" si="398"/>
        <v>0</v>
      </c>
      <c r="V484" s="142">
        <f t="shared" si="398"/>
        <v>0</v>
      </c>
      <c r="ALV484"/>
      <c r="ALW484"/>
      <c r="ALX484"/>
      <c r="ALY484"/>
      <c r="ALZ484"/>
      <c r="AMA484"/>
      <c r="AMB484"/>
      <c r="AMC484"/>
      <c r="AMD484"/>
      <c r="AME484"/>
      <c r="AMF484"/>
      <c r="AMG484"/>
      <c r="AMH484"/>
      <c r="AMI484"/>
      <c r="AMJ484"/>
    </row>
    <row r="485" spans="2:1024" s="103" customFormat="1">
      <c r="B485" s="29"/>
      <c r="C485" s="39" t="s">
        <v>215</v>
      </c>
      <c r="D485" s="39">
        <v>929</v>
      </c>
      <c r="E485" s="143" t="s">
        <v>30</v>
      </c>
      <c r="F485" s="143" t="s">
        <v>19</v>
      </c>
      <c r="G485" s="81">
        <v>6110000000</v>
      </c>
      <c r="H485" s="82"/>
      <c r="I485" s="141">
        <f t="shared" si="379"/>
        <v>30800</v>
      </c>
      <c r="J485" s="141">
        <f t="shared" si="397"/>
        <v>30800</v>
      </c>
      <c r="K485" s="76">
        <f t="shared" si="397"/>
        <v>0</v>
      </c>
      <c r="L485" s="76">
        <f t="shared" si="397"/>
        <v>0</v>
      </c>
      <c r="M485" s="76">
        <f t="shared" si="397"/>
        <v>0</v>
      </c>
      <c r="N485" s="76">
        <f t="shared" si="397"/>
        <v>0</v>
      </c>
      <c r="O485" s="142">
        <f t="shared" si="397"/>
        <v>0</v>
      </c>
      <c r="P485" s="141">
        <f t="shared" si="395"/>
        <v>32100</v>
      </c>
      <c r="Q485" s="141">
        <f t="shared" si="398"/>
        <v>32100</v>
      </c>
      <c r="R485" s="76">
        <f t="shared" si="398"/>
        <v>0</v>
      </c>
      <c r="S485" s="76">
        <f t="shared" si="398"/>
        <v>0</v>
      </c>
      <c r="T485" s="76">
        <f t="shared" si="398"/>
        <v>0</v>
      </c>
      <c r="U485" s="76">
        <f t="shared" si="398"/>
        <v>0</v>
      </c>
      <c r="V485" s="142">
        <f t="shared" si="398"/>
        <v>0</v>
      </c>
      <c r="ALV485"/>
      <c r="ALW485"/>
      <c r="ALX485"/>
      <c r="ALY485"/>
      <c r="ALZ485"/>
      <c r="AMA485"/>
      <c r="AMB485"/>
      <c r="AMC485"/>
      <c r="AMD485"/>
      <c r="AME485"/>
      <c r="AMF485"/>
      <c r="AMG485"/>
      <c r="AMH485"/>
      <c r="AMI485"/>
      <c r="AMJ485"/>
    </row>
    <row r="486" spans="2:1024" s="103" customFormat="1" ht="150">
      <c r="B486" s="29"/>
      <c r="C486" s="39" t="s">
        <v>166</v>
      </c>
      <c r="D486" s="39">
        <v>929</v>
      </c>
      <c r="E486" s="143" t="s">
        <v>30</v>
      </c>
      <c r="F486" s="143" t="s">
        <v>19</v>
      </c>
      <c r="G486" s="81">
        <v>6110060820</v>
      </c>
      <c r="H486" s="82"/>
      <c r="I486" s="141">
        <f t="shared" si="379"/>
        <v>30800</v>
      </c>
      <c r="J486" s="141">
        <f t="shared" si="397"/>
        <v>30800</v>
      </c>
      <c r="K486" s="76">
        <f t="shared" si="397"/>
        <v>0</v>
      </c>
      <c r="L486" s="76">
        <f t="shared" si="397"/>
        <v>0</v>
      </c>
      <c r="M486" s="76">
        <f t="shared" si="397"/>
        <v>0</v>
      </c>
      <c r="N486" s="76">
        <f t="shared" si="397"/>
        <v>0</v>
      </c>
      <c r="O486" s="142">
        <f t="shared" si="397"/>
        <v>0</v>
      </c>
      <c r="P486" s="141">
        <f t="shared" si="395"/>
        <v>32100</v>
      </c>
      <c r="Q486" s="141">
        <f t="shared" si="398"/>
        <v>32100</v>
      </c>
      <c r="R486" s="76">
        <f t="shared" si="398"/>
        <v>0</v>
      </c>
      <c r="S486" s="76">
        <f t="shared" si="398"/>
        <v>0</v>
      </c>
      <c r="T486" s="76">
        <f t="shared" si="398"/>
        <v>0</v>
      </c>
      <c r="U486" s="76">
        <f t="shared" si="398"/>
        <v>0</v>
      </c>
      <c r="V486" s="142">
        <f t="shared" si="398"/>
        <v>0</v>
      </c>
      <c r="ALV486"/>
      <c r="ALW486"/>
      <c r="ALX486"/>
      <c r="ALY486"/>
      <c r="ALZ486"/>
      <c r="AMA486"/>
      <c r="AMB486"/>
      <c r="AMC486"/>
      <c r="AMD486"/>
      <c r="AME486"/>
      <c r="AMF486"/>
      <c r="AMG486"/>
      <c r="AMH486"/>
      <c r="AMI486"/>
      <c r="AMJ486"/>
    </row>
    <row r="487" spans="2:1024" s="103" customFormat="1" ht="37.5">
      <c r="B487" s="29"/>
      <c r="C487" s="39" t="s">
        <v>165</v>
      </c>
      <c r="D487" s="39">
        <v>929</v>
      </c>
      <c r="E487" s="143" t="s">
        <v>30</v>
      </c>
      <c r="F487" s="143" t="s">
        <v>19</v>
      </c>
      <c r="G487" s="81">
        <v>6110060820</v>
      </c>
      <c r="H487" s="82" t="s">
        <v>195</v>
      </c>
      <c r="I487" s="141">
        <f t="shared" si="379"/>
        <v>30800</v>
      </c>
      <c r="J487" s="141">
        <v>30800</v>
      </c>
      <c r="K487" s="76"/>
      <c r="L487" s="76"/>
      <c r="M487" s="76"/>
      <c r="N487" s="76"/>
      <c r="O487" s="142"/>
      <c r="P487" s="141">
        <f t="shared" si="395"/>
        <v>32100</v>
      </c>
      <c r="Q487" s="141">
        <v>32100</v>
      </c>
      <c r="R487" s="76"/>
      <c r="S487" s="76"/>
      <c r="T487" s="76"/>
      <c r="U487" s="76"/>
      <c r="V487" s="142"/>
      <c r="ALV487"/>
      <c r="ALW487"/>
      <c r="ALX487"/>
      <c r="ALY487"/>
      <c r="ALZ487"/>
      <c r="AMA487"/>
      <c r="AMB487"/>
      <c r="AMC487"/>
      <c r="AMD487"/>
      <c r="AME487"/>
      <c r="AMF487"/>
      <c r="AMG487"/>
      <c r="AMH487"/>
      <c r="AMI487"/>
      <c r="AMJ487"/>
    </row>
    <row r="488" spans="2:1024" s="103" customFormat="1">
      <c r="B488" s="29"/>
      <c r="C488" s="39" t="s">
        <v>77</v>
      </c>
      <c r="D488" s="39">
        <v>929</v>
      </c>
      <c r="E488" s="143" t="s">
        <v>30</v>
      </c>
      <c r="F488" s="143" t="s">
        <v>21</v>
      </c>
      <c r="G488" s="81"/>
      <c r="H488" s="82"/>
      <c r="I488" s="141">
        <f t="shared" si="379"/>
        <v>156672000</v>
      </c>
      <c r="J488" s="141">
        <f t="shared" ref="J488:O489" si="399">J489</f>
        <v>156672000</v>
      </c>
      <c r="K488" s="76">
        <f t="shared" si="399"/>
        <v>0</v>
      </c>
      <c r="L488" s="76">
        <f t="shared" si="399"/>
        <v>0</v>
      </c>
      <c r="M488" s="76">
        <f t="shared" si="399"/>
        <v>0</v>
      </c>
      <c r="N488" s="76">
        <f t="shared" si="399"/>
        <v>0</v>
      </c>
      <c r="O488" s="142">
        <f t="shared" si="399"/>
        <v>0</v>
      </c>
      <c r="P488" s="141">
        <f t="shared" si="395"/>
        <v>151521400</v>
      </c>
      <c r="Q488" s="141">
        <f t="shared" ref="Q488:V489" si="400">Q489</f>
        <v>151521400</v>
      </c>
      <c r="R488" s="76">
        <f t="shared" si="400"/>
        <v>0</v>
      </c>
      <c r="S488" s="76">
        <f t="shared" si="400"/>
        <v>0</v>
      </c>
      <c r="T488" s="76">
        <f t="shared" si="400"/>
        <v>0</v>
      </c>
      <c r="U488" s="76">
        <f t="shared" si="400"/>
        <v>0</v>
      </c>
      <c r="V488" s="142">
        <f t="shared" si="400"/>
        <v>0</v>
      </c>
      <c r="ALV488"/>
      <c r="ALW488"/>
      <c r="ALX488"/>
      <c r="ALY488"/>
      <c r="ALZ488"/>
      <c r="AMA488"/>
      <c r="AMB488"/>
      <c r="AMC488"/>
      <c r="AMD488"/>
      <c r="AME488"/>
      <c r="AMF488"/>
      <c r="AMG488"/>
      <c r="AMH488"/>
      <c r="AMI488"/>
      <c r="AMJ488"/>
    </row>
    <row r="489" spans="2:1024" s="103" customFormat="1" ht="37.5">
      <c r="B489" s="29"/>
      <c r="C489" s="39" t="s">
        <v>214</v>
      </c>
      <c r="D489" s="39">
        <v>929</v>
      </c>
      <c r="E489" s="143" t="s">
        <v>30</v>
      </c>
      <c r="F489" s="143" t="s">
        <v>21</v>
      </c>
      <c r="G489" s="81">
        <v>6100000000</v>
      </c>
      <c r="H489" s="82"/>
      <c r="I489" s="141">
        <f t="shared" si="379"/>
        <v>156672000</v>
      </c>
      <c r="J489" s="141">
        <f t="shared" si="399"/>
        <v>156672000</v>
      </c>
      <c r="K489" s="76">
        <f t="shared" si="399"/>
        <v>0</v>
      </c>
      <c r="L489" s="76">
        <f t="shared" si="399"/>
        <v>0</v>
      </c>
      <c r="M489" s="76">
        <f t="shared" si="399"/>
        <v>0</v>
      </c>
      <c r="N489" s="76">
        <f t="shared" si="399"/>
        <v>0</v>
      </c>
      <c r="O489" s="142">
        <f t="shared" si="399"/>
        <v>0</v>
      </c>
      <c r="P489" s="141">
        <f t="shared" si="395"/>
        <v>151521400</v>
      </c>
      <c r="Q489" s="141">
        <f t="shared" si="400"/>
        <v>151521400</v>
      </c>
      <c r="R489" s="76">
        <f t="shared" si="400"/>
        <v>0</v>
      </c>
      <c r="S489" s="76">
        <f t="shared" si="400"/>
        <v>0</v>
      </c>
      <c r="T489" s="76">
        <f t="shared" si="400"/>
        <v>0</v>
      </c>
      <c r="U489" s="76">
        <f t="shared" si="400"/>
        <v>0</v>
      </c>
      <c r="V489" s="142">
        <f t="shared" si="400"/>
        <v>0</v>
      </c>
      <c r="ALV489"/>
      <c r="ALW489"/>
      <c r="ALX489"/>
      <c r="ALY489"/>
      <c r="ALZ489"/>
      <c r="AMA489"/>
      <c r="AMB489"/>
      <c r="AMC489"/>
      <c r="AMD489"/>
      <c r="AME489"/>
      <c r="AMF489"/>
      <c r="AMG489"/>
      <c r="AMH489"/>
      <c r="AMI489"/>
      <c r="AMJ489"/>
    </row>
    <row r="490" spans="2:1024" s="103" customFormat="1">
      <c r="B490" s="29"/>
      <c r="C490" s="39" t="s">
        <v>215</v>
      </c>
      <c r="D490" s="39">
        <v>929</v>
      </c>
      <c r="E490" s="143" t="s">
        <v>30</v>
      </c>
      <c r="F490" s="143" t="s">
        <v>21</v>
      </c>
      <c r="G490" s="81">
        <v>6110000000</v>
      </c>
      <c r="H490" s="82"/>
      <c r="I490" s="141">
        <f t="shared" si="379"/>
        <v>156672000</v>
      </c>
      <c r="J490" s="141">
        <f t="shared" ref="J490:O490" si="401">J491+J493+J495</f>
        <v>156672000</v>
      </c>
      <c r="K490" s="141">
        <f t="shared" si="401"/>
        <v>0</v>
      </c>
      <c r="L490" s="76">
        <f t="shared" si="401"/>
        <v>0</v>
      </c>
      <c r="M490" s="76">
        <f t="shared" si="401"/>
        <v>0</v>
      </c>
      <c r="N490" s="76">
        <f t="shared" si="401"/>
        <v>0</v>
      </c>
      <c r="O490" s="142">
        <f t="shared" si="401"/>
        <v>0</v>
      </c>
      <c r="P490" s="141">
        <f t="shared" si="395"/>
        <v>151521400</v>
      </c>
      <c r="Q490" s="141">
        <f t="shared" ref="Q490:V490" si="402">Q491+Q493+Q495</f>
        <v>151521400</v>
      </c>
      <c r="R490" s="76">
        <f t="shared" si="402"/>
        <v>0</v>
      </c>
      <c r="S490" s="76">
        <f t="shared" si="402"/>
        <v>0</v>
      </c>
      <c r="T490" s="76">
        <f t="shared" si="402"/>
        <v>0</v>
      </c>
      <c r="U490" s="76">
        <f t="shared" si="402"/>
        <v>0</v>
      </c>
      <c r="V490" s="142">
        <f t="shared" si="402"/>
        <v>0</v>
      </c>
      <c r="ALV490"/>
      <c r="ALW490"/>
      <c r="ALX490"/>
      <c r="ALY490"/>
      <c r="ALZ490"/>
      <c r="AMA490"/>
      <c r="AMB490"/>
      <c r="AMC490"/>
      <c r="AMD490"/>
      <c r="AME490"/>
      <c r="AMF490"/>
      <c r="AMG490"/>
      <c r="AMH490"/>
      <c r="AMI490"/>
      <c r="AMJ490"/>
    </row>
    <row r="491" spans="2:1024" s="103" customFormat="1" ht="37.5">
      <c r="B491" s="29"/>
      <c r="C491" s="39" t="s">
        <v>130</v>
      </c>
      <c r="D491" s="39">
        <v>929</v>
      </c>
      <c r="E491" s="143" t="s">
        <v>30</v>
      </c>
      <c r="F491" s="143" t="s">
        <v>21</v>
      </c>
      <c r="G491" s="81">
        <v>6110000590</v>
      </c>
      <c r="H491" s="82"/>
      <c r="I491" s="141">
        <f t="shared" si="379"/>
        <v>154470200</v>
      </c>
      <c r="J491" s="141">
        <f t="shared" ref="J491:O491" si="403">J492</f>
        <v>154470200</v>
      </c>
      <c r="K491" s="76">
        <f t="shared" si="403"/>
        <v>0</v>
      </c>
      <c r="L491" s="76">
        <f t="shared" si="403"/>
        <v>0</v>
      </c>
      <c r="M491" s="76">
        <f t="shared" si="403"/>
        <v>0</v>
      </c>
      <c r="N491" s="76">
        <f t="shared" si="403"/>
        <v>0</v>
      </c>
      <c r="O491" s="142">
        <f t="shared" si="403"/>
        <v>0</v>
      </c>
      <c r="P491" s="141">
        <f t="shared" si="395"/>
        <v>149319600</v>
      </c>
      <c r="Q491" s="141">
        <f t="shared" ref="Q491:V491" si="404">Q492</f>
        <v>149319600</v>
      </c>
      <c r="R491" s="76">
        <f t="shared" si="404"/>
        <v>0</v>
      </c>
      <c r="S491" s="76">
        <f t="shared" si="404"/>
        <v>0</v>
      </c>
      <c r="T491" s="76">
        <f t="shared" si="404"/>
        <v>0</v>
      </c>
      <c r="U491" s="76">
        <f t="shared" si="404"/>
        <v>0</v>
      </c>
      <c r="V491" s="142">
        <f t="shared" si="404"/>
        <v>0</v>
      </c>
      <c r="ALV491"/>
      <c r="ALW491"/>
      <c r="ALX491"/>
      <c r="ALY491"/>
      <c r="ALZ491"/>
      <c r="AMA491"/>
      <c r="AMB491"/>
      <c r="AMC491"/>
      <c r="AMD491"/>
      <c r="AME491"/>
      <c r="AMF491"/>
      <c r="AMG491"/>
      <c r="AMH491"/>
      <c r="AMI491"/>
      <c r="AMJ491"/>
    </row>
    <row r="492" spans="2:1024" s="103" customFormat="1" ht="37.5">
      <c r="B492" s="29"/>
      <c r="C492" s="39" t="s">
        <v>163</v>
      </c>
      <c r="D492" s="39">
        <v>929</v>
      </c>
      <c r="E492" s="143" t="s">
        <v>30</v>
      </c>
      <c r="F492" s="143" t="s">
        <v>21</v>
      </c>
      <c r="G492" s="81">
        <v>6110000590</v>
      </c>
      <c r="H492" s="82" t="s">
        <v>195</v>
      </c>
      <c r="I492" s="141">
        <f t="shared" si="379"/>
        <v>154470200</v>
      </c>
      <c r="J492" s="141">
        <v>154470200</v>
      </c>
      <c r="K492" s="76"/>
      <c r="L492" s="76"/>
      <c r="M492" s="76"/>
      <c r="N492" s="76"/>
      <c r="O492" s="142"/>
      <c r="P492" s="141">
        <f t="shared" si="395"/>
        <v>149319600</v>
      </c>
      <c r="Q492" s="141">
        <v>149319600</v>
      </c>
      <c r="R492" s="76"/>
      <c r="S492" s="76"/>
      <c r="T492" s="76"/>
      <c r="U492" s="76"/>
      <c r="V492" s="142"/>
      <c r="ALV492"/>
      <c r="ALW492"/>
      <c r="ALX492"/>
      <c r="ALY492"/>
      <c r="ALZ492"/>
      <c r="AMA492"/>
      <c r="AMB492"/>
      <c r="AMC492"/>
      <c r="AMD492"/>
      <c r="AME492"/>
      <c r="AMF492"/>
      <c r="AMG492"/>
      <c r="AMH492"/>
      <c r="AMI492"/>
      <c r="AMJ492"/>
    </row>
    <row r="493" spans="2:1024" s="103" customFormat="1" ht="56.25">
      <c r="B493" s="29"/>
      <c r="C493" s="39" t="s">
        <v>216</v>
      </c>
      <c r="D493" s="39">
        <v>929</v>
      </c>
      <c r="E493" s="143" t="s">
        <v>30</v>
      </c>
      <c r="F493" s="143" t="s">
        <v>21</v>
      </c>
      <c r="G493" s="81" t="s">
        <v>217</v>
      </c>
      <c r="H493" s="82"/>
      <c r="I493" s="141">
        <f t="shared" si="379"/>
        <v>1601800</v>
      </c>
      <c r="J493" s="141">
        <f t="shared" ref="J493:O493" si="405">J494</f>
        <v>1601800</v>
      </c>
      <c r="K493" s="76">
        <f t="shared" si="405"/>
        <v>0</v>
      </c>
      <c r="L493" s="76">
        <f t="shared" si="405"/>
        <v>0</v>
      </c>
      <c r="M493" s="76">
        <f t="shared" si="405"/>
        <v>0</v>
      </c>
      <c r="N493" s="76">
        <f t="shared" si="405"/>
        <v>0</v>
      </c>
      <c r="O493" s="142">
        <f t="shared" si="405"/>
        <v>0</v>
      </c>
      <c r="P493" s="141">
        <f t="shared" si="395"/>
        <v>1601800</v>
      </c>
      <c r="Q493" s="141">
        <f t="shared" ref="Q493:V493" si="406">Q494</f>
        <v>1601800</v>
      </c>
      <c r="R493" s="76">
        <f t="shared" si="406"/>
        <v>0</v>
      </c>
      <c r="S493" s="76">
        <f t="shared" si="406"/>
        <v>0</v>
      </c>
      <c r="T493" s="76">
        <f t="shared" si="406"/>
        <v>0</v>
      </c>
      <c r="U493" s="76">
        <f t="shared" si="406"/>
        <v>0</v>
      </c>
      <c r="V493" s="142">
        <f t="shared" si="406"/>
        <v>0</v>
      </c>
      <c r="ALV493"/>
      <c r="ALW493"/>
      <c r="ALX493"/>
      <c r="ALY493"/>
      <c r="ALZ493"/>
      <c r="AMA493"/>
      <c r="AMB493"/>
      <c r="AMC493"/>
      <c r="AMD493"/>
      <c r="AME493"/>
      <c r="AMF493"/>
      <c r="AMG493"/>
      <c r="AMH493"/>
      <c r="AMI493"/>
      <c r="AMJ493"/>
    </row>
    <row r="494" spans="2:1024" s="103" customFormat="1" ht="37.5">
      <c r="B494" s="29"/>
      <c r="C494" s="39" t="s">
        <v>163</v>
      </c>
      <c r="D494" s="39">
        <v>929</v>
      </c>
      <c r="E494" s="143" t="s">
        <v>30</v>
      </c>
      <c r="F494" s="143" t="s">
        <v>21</v>
      </c>
      <c r="G494" s="81" t="s">
        <v>217</v>
      </c>
      <c r="H494" s="82" t="s">
        <v>195</v>
      </c>
      <c r="I494" s="141">
        <f t="shared" si="379"/>
        <v>1601800</v>
      </c>
      <c r="J494" s="141">
        <v>1601800</v>
      </c>
      <c r="K494" s="76"/>
      <c r="L494" s="76"/>
      <c r="M494" s="76"/>
      <c r="N494" s="76"/>
      <c r="O494" s="142"/>
      <c r="P494" s="141">
        <f t="shared" si="395"/>
        <v>1601800</v>
      </c>
      <c r="Q494" s="141">
        <v>1601800</v>
      </c>
      <c r="R494" s="76"/>
      <c r="S494" s="76"/>
      <c r="T494" s="76"/>
      <c r="U494" s="76"/>
      <c r="V494" s="142"/>
      <c r="ALV494"/>
      <c r="ALW494"/>
      <c r="ALX494"/>
      <c r="ALY494"/>
      <c r="ALZ494"/>
      <c r="AMA494"/>
      <c r="AMB494"/>
      <c r="AMC494"/>
      <c r="AMD494"/>
      <c r="AME494"/>
      <c r="AMF494"/>
      <c r="AMG494"/>
      <c r="AMH494"/>
      <c r="AMI494"/>
      <c r="AMJ494"/>
    </row>
    <row r="495" spans="2:1024" s="103" customFormat="1" ht="37.5">
      <c r="B495" s="29"/>
      <c r="C495" s="39" t="s">
        <v>218</v>
      </c>
      <c r="D495" s="39">
        <v>929</v>
      </c>
      <c r="E495" s="143" t="s">
        <v>30</v>
      </c>
      <c r="F495" s="143" t="s">
        <v>21</v>
      </c>
      <c r="G495" s="81">
        <v>6110100000</v>
      </c>
      <c r="H495" s="82"/>
      <c r="I495" s="141">
        <f t="shared" si="379"/>
        <v>600000</v>
      </c>
      <c r="J495" s="141">
        <f t="shared" ref="J495:O496" si="407">J496</f>
        <v>600000</v>
      </c>
      <c r="K495" s="76">
        <f t="shared" si="407"/>
        <v>0</v>
      </c>
      <c r="L495" s="76">
        <f t="shared" si="407"/>
        <v>0</v>
      </c>
      <c r="M495" s="76">
        <f t="shared" si="407"/>
        <v>0</v>
      </c>
      <c r="N495" s="76">
        <f t="shared" si="407"/>
        <v>0</v>
      </c>
      <c r="O495" s="142">
        <f t="shared" si="407"/>
        <v>0</v>
      </c>
      <c r="P495" s="141">
        <f t="shared" si="395"/>
        <v>600000</v>
      </c>
      <c r="Q495" s="141">
        <f t="shared" ref="Q495:V496" si="408">Q496</f>
        <v>600000</v>
      </c>
      <c r="R495" s="76">
        <f t="shared" si="408"/>
        <v>0</v>
      </c>
      <c r="S495" s="76">
        <f t="shared" si="408"/>
        <v>0</v>
      </c>
      <c r="T495" s="76">
        <f t="shared" si="408"/>
        <v>0</v>
      </c>
      <c r="U495" s="76">
        <f t="shared" si="408"/>
        <v>0</v>
      </c>
      <c r="V495" s="142">
        <f t="shared" si="408"/>
        <v>0</v>
      </c>
      <c r="ALV495"/>
      <c r="ALW495"/>
      <c r="ALX495"/>
      <c r="ALY495"/>
      <c r="ALZ495"/>
      <c r="AMA495"/>
      <c r="AMB495"/>
      <c r="AMC495"/>
      <c r="AMD495"/>
      <c r="AME495"/>
      <c r="AMF495"/>
      <c r="AMG495"/>
      <c r="AMH495"/>
      <c r="AMI495"/>
      <c r="AMJ495"/>
    </row>
    <row r="496" spans="2:1024" s="103" customFormat="1" ht="37.5">
      <c r="B496" s="29"/>
      <c r="C496" s="39" t="s">
        <v>130</v>
      </c>
      <c r="D496" s="39">
        <v>929</v>
      </c>
      <c r="E496" s="143" t="s">
        <v>30</v>
      </c>
      <c r="F496" s="143" t="s">
        <v>21</v>
      </c>
      <c r="G496" s="81">
        <v>6110100590</v>
      </c>
      <c r="H496" s="82"/>
      <c r="I496" s="141">
        <f t="shared" si="379"/>
        <v>600000</v>
      </c>
      <c r="J496" s="141">
        <f t="shared" si="407"/>
        <v>600000</v>
      </c>
      <c r="K496" s="76">
        <f t="shared" si="407"/>
        <v>0</v>
      </c>
      <c r="L496" s="76">
        <f t="shared" si="407"/>
        <v>0</v>
      </c>
      <c r="M496" s="76">
        <f t="shared" si="407"/>
        <v>0</v>
      </c>
      <c r="N496" s="76">
        <f t="shared" si="407"/>
        <v>0</v>
      </c>
      <c r="O496" s="142">
        <f t="shared" si="407"/>
        <v>0</v>
      </c>
      <c r="P496" s="141">
        <f t="shared" si="395"/>
        <v>600000</v>
      </c>
      <c r="Q496" s="141">
        <f t="shared" si="408"/>
        <v>600000</v>
      </c>
      <c r="R496" s="76">
        <f t="shared" si="408"/>
        <v>0</v>
      </c>
      <c r="S496" s="76">
        <f t="shared" si="408"/>
        <v>0</v>
      </c>
      <c r="T496" s="76">
        <f t="shared" si="408"/>
        <v>0</v>
      </c>
      <c r="U496" s="76">
        <f t="shared" si="408"/>
        <v>0</v>
      </c>
      <c r="V496" s="142">
        <f t="shared" si="408"/>
        <v>0</v>
      </c>
      <c r="ALV496"/>
      <c r="ALW496"/>
      <c r="ALX496"/>
      <c r="ALY496"/>
      <c r="ALZ496"/>
      <c r="AMA496"/>
      <c r="AMB496"/>
      <c r="AMC496"/>
      <c r="AMD496"/>
      <c r="AME496"/>
      <c r="AMF496"/>
      <c r="AMG496"/>
      <c r="AMH496"/>
      <c r="AMI496"/>
      <c r="AMJ496"/>
    </row>
    <row r="497" spans="2:1024" s="103" customFormat="1" ht="37.5">
      <c r="B497" s="29"/>
      <c r="C497" s="39" t="s">
        <v>163</v>
      </c>
      <c r="D497" s="39">
        <v>929</v>
      </c>
      <c r="E497" s="143" t="s">
        <v>30</v>
      </c>
      <c r="F497" s="143" t="s">
        <v>21</v>
      </c>
      <c r="G497" s="81">
        <v>6110100590</v>
      </c>
      <c r="H497" s="82" t="s">
        <v>195</v>
      </c>
      <c r="I497" s="141">
        <f t="shared" si="379"/>
        <v>600000</v>
      </c>
      <c r="J497" s="141">
        <v>600000</v>
      </c>
      <c r="K497" s="76">
        <v>0</v>
      </c>
      <c r="L497" s="76">
        <v>0</v>
      </c>
      <c r="M497" s="76">
        <v>0</v>
      </c>
      <c r="N497" s="76">
        <v>0</v>
      </c>
      <c r="O497" s="142">
        <v>0</v>
      </c>
      <c r="P497" s="141">
        <f t="shared" si="395"/>
        <v>600000</v>
      </c>
      <c r="Q497" s="141">
        <v>600000</v>
      </c>
      <c r="R497" s="76">
        <v>0</v>
      </c>
      <c r="S497" s="76">
        <v>0</v>
      </c>
      <c r="T497" s="76">
        <v>0</v>
      </c>
      <c r="U497" s="76">
        <v>0</v>
      </c>
      <c r="V497" s="142">
        <v>0</v>
      </c>
      <c r="ALV497"/>
      <c r="ALW497"/>
      <c r="ALX497"/>
      <c r="ALY497"/>
      <c r="ALZ497"/>
      <c r="AMA497"/>
      <c r="AMB497"/>
      <c r="AMC497"/>
      <c r="AMD497"/>
      <c r="AME497"/>
      <c r="AMF497"/>
      <c r="AMG497"/>
      <c r="AMH497"/>
      <c r="AMI497"/>
      <c r="AMJ497"/>
    </row>
    <row r="498" spans="2:1024" s="103" customFormat="1">
      <c r="B498" s="29"/>
      <c r="C498" s="39" t="s">
        <v>78</v>
      </c>
      <c r="D498" s="39">
        <v>929</v>
      </c>
      <c r="E498" s="143" t="s">
        <v>30</v>
      </c>
      <c r="F498" s="143" t="s">
        <v>26</v>
      </c>
      <c r="G498" s="81"/>
      <c r="H498" s="82"/>
      <c r="I498" s="141">
        <f t="shared" si="379"/>
        <v>3044900</v>
      </c>
      <c r="J498" s="141">
        <f t="shared" ref="J498:O500" si="409">J499</f>
        <v>3044900</v>
      </c>
      <c r="K498" s="76">
        <f t="shared" si="409"/>
        <v>0</v>
      </c>
      <c r="L498" s="76">
        <f t="shared" si="409"/>
        <v>0</v>
      </c>
      <c r="M498" s="76">
        <f t="shared" si="409"/>
        <v>0</v>
      </c>
      <c r="N498" s="76">
        <f t="shared" si="409"/>
        <v>0</v>
      </c>
      <c r="O498" s="142">
        <f t="shared" si="409"/>
        <v>0</v>
      </c>
      <c r="P498" s="141">
        <f t="shared" si="395"/>
        <v>2929100</v>
      </c>
      <c r="Q498" s="141">
        <f t="shared" ref="Q498:V500" si="410">Q499</f>
        <v>2929100</v>
      </c>
      <c r="R498" s="76">
        <f t="shared" si="410"/>
        <v>0</v>
      </c>
      <c r="S498" s="76">
        <f t="shared" si="410"/>
        <v>0</v>
      </c>
      <c r="T498" s="76">
        <f t="shared" si="410"/>
        <v>0</v>
      </c>
      <c r="U498" s="76">
        <f t="shared" si="410"/>
        <v>0</v>
      </c>
      <c r="V498" s="142">
        <f t="shared" si="410"/>
        <v>0</v>
      </c>
      <c r="ALV498"/>
      <c r="ALW498"/>
      <c r="ALX498"/>
      <c r="ALY498"/>
      <c r="ALZ498"/>
      <c r="AMA498"/>
      <c r="AMB498"/>
      <c r="AMC498"/>
      <c r="AMD498"/>
      <c r="AME498"/>
      <c r="AMF498"/>
      <c r="AMG498"/>
      <c r="AMH498"/>
      <c r="AMI498"/>
      <c r="AMJ498"/>
    </row>
    <row r="499" spans="2:1024" s="103" customFormat="1" ht="37.5">
      <c r="B499" s="29"/>
      <c r="C499" s="39" t="s">
        <v>97</v>
      </c>
      <c r="D499" s="39">
        <v>929</v>
      </c>
      <c r="E499" s="143" t="s">
        <v>30</v>
      </c>
      <c r="F499" s="143" t="s">
        <v>26</v>
      </c>
      <c r="G499" s="81">
        <v>5000000000</v>
      </c>
      <c r="H499" s="82"/>
      <c r="I499" s="141">
        <f t="shared" si="379"/>
        <v>3044900</v>
      </c>
      <c r="J499" s="141">
        <f t="shared" si="409"/>
        <v>3044900</v>
      </c>
      <c r="K499" s="76">
        <f t="shared" si="409"/>
        <v>0</v>
      </c>
      <c r="L499" s="76">
        <f t="shared" si="409"/>
        <v>0</v>
      </c>
      <c r="M499" s="76">
        <f t="shared" si="409"/>
        <v>0</v>
      </c>
      <c r="N499" s="76">
        <f t="shared" si="409"/>
        <v>0</v>
      </c>
      <c r="O499" s="142">
        <f t="shared" si="409"/>
        <v>0</v>
      </c>
      <c r="P499" s="141">
        <f t="shared" si="395"/>
        <v>2929100</v>
      </c>
      <c r="Q499" s="141">
        <f t="shared" si="410"/>
        <v>2929100</v>
      </c>
      <c r="R499" s="76">
        <f t="shared" si="410"/>
        <v>0</v>
      </c>
      <c r="S499" s="76">
        <f t="shared" si="410"/>
        <v>0</v>
      </c>
      <c r="T499" s="76">
        <f t="shared" si="410"/>
        <v>0</v>
      </c>
      <c r="U499" s="76">
        <f t="shared" si="410"/>
        <v>0</v>
      </c>
      <c r="V499" s="142">
        <f t="shared" si="410"/>
        <v>0</v>
      </c>
      <c r="ALV499"/>
      <c r="ALW499"/>
      <c r="ALX499"/>
      <c r="ALY499"/>
      <c r="ALZ499"/>
      <c r="AMA499"/>
      <c r="AMB499"/>
      <c r="AMC499"/>
      <c r="AMD499"/>
      <c r="AME499"/>
      <c r="AMF499"/>
      <c r="AMG499"/>
      <c r="AMH499"/>
      <c r="AMI499"/>
      <c r="AMJ499"/>
    </row>
    <row r="500" spans="2:1024" s="103" customFormat="1" ht="37.5">
      <c r="B500" s="29"/>
      <c r="C500" s="39" t="s">
        <v>105</v>
      </c>
      <c r="D500" s="39">
        <v>929</v>
      </c>
      <c r="E500" s="143" t="s">
        <v>30</v>
      </c>
      <c r="F500" s="143" t="s">
        <v>26</v>
      </c>
      <c r="G500" s="81">
        <v>5020000000</v>
      </c>
      <c r="H500" s="82"/>
      <c r="I500" s="141">
        <f t="shared" si="379"/>
        <v>3044900</v>
      </c>
      <c r="J500" s="141">
        <f t="shared" si="409"/>
        <v>3044900</v>
      </c>
      <c r="K500" s="76">
        <f t="shared" si="409"/>
        <v>0</v>
      </c>
      <c r="L500" s="76">
        <f t="shared" si="409"/>
        <v>0</v>
      </c>
      <c r="M500" s="76">
        <f t="shared" si="409"/>
        <v>0</v>
      </c>
      <c r="N500" s="76">
        <f t="shared" si="409"/>
        <v>0</v>
      </c>
      <c r="O500" s="142">
        <f t="shared" si="409"/>
        <v>0</v>
      </c>
      <c r="P500" s="141">
        <f t="shared" si="395"/>
        <v>2929100</v>
      </c>
      <c r="Q500" s="141">
        <f t="shared" si="410"/>
        <v>2929100</v>
      </c>
      <c r="R500" s="76">
        <f t="shared" si="410"/>
        <v>0</v>
      </c>
      <c r="S500" s="76">
        <f t="shared" si="410"/>
        <v>0</v>
      </c>
      <c r="T500" s="76">
        <f t="shared" si="410"/>
        <v>0</v>
      </c>
      <c r="U500" s="76">
        <f t="shared" si="410"/>
        <v>0</v>
      </c>
      <c r="V500" s="142">
        <f t="shared" si="410"/>
        <v>0</v>
      </c>
      <c r="ALV500"/>
      <c r="ALW500"/>
      <c r="ALX500"/>
      <c r="ALY500"/>
      <c r="ALZ500"/>
      <c r="AMA500"/>
      <c r="AMB500"/>
      <c r="AMC500"/>
      <c r="AMD500"/>
      <c r="AME500"/>
      <c r="AMF500"/>
      <c r="AMG500"/>
      <c r="AMH500"/>
      <c r="AMI500"/>
      <c r="AMJ500"/>
    </row>
    <row r="501" spans="2:1024" s="103" customFormat="1" ht="35.85" customHeight="1">
      <c r="B501" s="29"/>
      <c r="C501" s="39" t="s">
        <v>350</v>
      </c>
      <c r="D501" s="39">
        <v>929</v>
      </c>
      <c r="E501" s="143" t="s">
        <v>30</v>
      </c>
      <c r="F501" s="143" t="s">
        <v>26</v>
      </c>
      <c r="G501" s="81">
        <v>5020000190</v>
      </c>
      <c r="H501" s="82"/>
      <c r="I501" s="141">
        <f t="shared" si="379"/>
        <v>3044900</v>
      </c>
      <c r="J501" s="141">
        <f t="shared" ref="J501:O501" si="411">J502+J503</f>
        <v>3044900</v>
      </c>
      <c r="K501" s="76">
        <f t="shared" si="411"/>
        <v>0</v>
      </c>
      <c r="L501" s="76">
        <f t="shared" si="411"/>
        <v>0</v>
      </c>
      <c r="M501" s="76">
        <f t="shared" si="411"/>
        <v>0</v>
      </c>
      <c r="N501" s="76">
        <f t="shared" si="411"/>
        <v>0</v>
      </c>
      <c r="O501" s="142">
        <f t="shared" si="411"/>
        <v>0</v>
      </c>
      <c r="P501" s="141">
        <f t="shared" si="395"/>
        <v>2929100</v>
      </c>
      <c r="Q501" s="141">
        <f t="shared" ref="Q501:V501" si="412">Q502+Q503</f>
        <v>2929100</v>
      </c>
      <c r="R501" s="76">
        <f t="shared" si="412"/>
        <v>0</v>
      </c>
      <c r="S501" s="76">
        <f t="shared" si="412"/>
        <v>0</v>
      </c>
      <c r="T501" s="76">
        <f t="shared" si="412"/>
        <v>0</v>
      </c>
      <c r="U501" s="76">
        <f t="shared" si="412"/>
        <v>0</v>
      </c>
      <c r="V501" s="142">
        <f t="shared" si="412"/>
        <v>0</v>
      </c>
      <c r="ALV501"/>
      <c r="ALW501"/>
      <c r="ALX501"/>
      <c r="ALY501"/>
      <c r="ALZ501"/>
      <c r="AMA501"/>
      <c r="AMB501"/>
      <c r="AMC501"/>
      <c r="AMD501"/>
      <c r="AME501"/>
      <c r="AMF501"/>
      <c r="AMG501"/>
      <c r="AMH501"/>
      <c r="AMI501"/>
      <c r="AMJ501"/>
    </row>
    <row r="502" spans="2:1024" s="103" customFormat="1" ht="75">
      <c r="B502" s="29"/>
      <c r="C502" s="39" t="s">
        <v>100</v>
      </c>
      <c r="D502" s="39">
        <v>929</v>
      </c>
      <c r="E502" s="143" t="s">
        <v>30</v>
      </c>
      <c r="F502" s="143" t="s">
        <v>26</v>
      </c>
      <c r="G502" s="81">
        <v>5020000190</v>
      </c>
      <c r="H502" s="82" t="s">
        <v>101</v>
      </c>
      <c r="I502" s="141">
        <f t="shared" si="379"/>
        <v>3043400</v>
      </c>
      <c r="J502" s="141">
        <v>3043400</v>
      </c>
      <c r="K502" s="76"/>
      <c r="L502" s="76"/>
      <c r="M502" s="76"/>
      <c r="N502" s="76"/>
      <c r="O502" s="142"/>
      <c r="P502" s="141">
        <f t="shared" si="395"/>
        <v>2927600</v>
      </c>
      <c r="Q502" s="141">
        <v>2927600</v>
      </c>
      <c r="R502" s="76"/>
      <c r="S502" s="76"/>
      <c r="T502" s="76"/>
      <c r="U502" s="76"/>
      <c r="V502" s="142"/>
      <c r="ALV502"/>
      <c r="ALW502"/>
      <c r="ALX502"/>
      <c r="ALY502"/>
      <c r="ALZ502"/>
      <c r="AMA502"/>
      <c r="AMB502"/>
      <c r="AMC502"/>
      <c r="AMD502"/>
      <c r="AME502"/>
      <c r="AMF502"/>
      <c r="AMG502"/>
      <c r="AMH502"/>
      <c r="AMI502"/>
      <c r="AMJ502"/>
    </row>
    <row r="503" spans="2:1024" s="103" customFormat="1">
      <c r="B503" s="29"/>
      <c r="C503" s="39" t="s">
        <v>106</v>
      </c>
      <c r="D503" s="39">
        <v>929</v>
      </c>
      <c r="E503" s="143" t="s">
        <v>30</v>
      </c>
      <c r="F503" s="143" t="s">
        <v>26</v>
      </c>
      <c r="G503" s="81">
        <v>5020000190</v>
      </c>
      <c r="H503" s="82" t="s">
        <v>107</v>
      </c>
      <c r="I503" s="141">
        <f t="shared" si="379"/>
        <v>1500</v>
      </c>
      <c r="J503" s="141">
        <v>1500</v>
      </c>
      <c r="K503" s="76"/>
      <c r="L503" s="76"/>
      <c r="M503" s="76"/>
      <c r="N503" s="76"/>
      <c r="O503" s="142"/>
      <c r="P503" s="141">
        <f t="shared" si="395"/>
        <v>1500</v>
      </c>
      <c r="Q503" s="141">
        <v>1500</v>
      </c>
      <c r="R503" s="76"/>
      <c r="S503" s="76"/>
      <c r="T503" s="76"/>
      <c r="U503" s="76"/>
      <c r="V503" s="142"/>
      <c r="ALV503"/>
      <c r="ALW503"/>
      <c r="ALX503"/>
      <c r="ALY503"/>
      <c r="ALZ503"/>
      <c r="AMA503"/>
      <c r="AMB503"/>
      <c r="AMC503"/>
      <c r="AMD503"/>
      <c r="AME503"/>
      <c r="AMF503"/>
      <c r="AMG503"/>
      <c r="AMH503"/>
      <c r="AMI503"/>
      <c r="AMJ503"/>
    </row>
    <row r="504" spans="2:1024" s="120" customFormat="1" ht="56.25">
      <c r="B504" s="121" t="s">
        <v>213</v>
      </c>
      <c r="C504" s="30" t="s">
        <v>351</v>
      </c>
      <c r="D504" s="30">
        <v>934</v>
      </c>
      <c r="E504" s="147"/>
      <c r="F504" s="147"/>
      <c r="G504" s="87"/>
      <c r="H504" s="88"/>
      <c r="I504" s="136">
        <f t="shared" si="379"/>
        <v>19664000</v>
      </c>
      <c r="J504" s="136">
        <f t="shared" ref="J504:O504" si="413">J511+J505</f>
        <v>19664000</v>
      </c>
      <c r="K504" s="74">
        <f t="shared" si="413"/>
        <v>0</v>
      </c>
      <c r="L504" s="74">
        <f t="shared" si="413"/>
        <v>0</v>
      </c>
      <c r="M504" s="74">
        <f t="shared" si="413"/>
        <v>0</v>
      </c>
      <c r="N504" s="74">
        <f t="shared" si="413"/>
        <v>0</v>
      </c>
      <c r="O504" s="137">
        <f t="shared" si="413"/>
        <v>0</v>
      </c>
      <c r="P504" s="136">
        <f t="shared" si="395"/>
        <v>18478700</v>
      </c>
      <c r="Q504" s="136">
        <f t="shared" ref="Q504:V504" si="414">Q511+Q505</f>
        <v>18478700</v>
      </c>
      <c r="R504" s="74">
        <f t="shared" si="414"/>
        <v>0</v>
      </c>
      <c r="S504" s="74">
        <f t="shared" si="414"/>
        <v>0</v>
      </c>
      <c r="T504" s="74">
        <f t="shared" si="414"/>
        <v>0</v>
      </c>
      <c r="U504" s="74">
        <f t="shared" si="414"/>
        <v>0</v>
      </c>
      <c r="V504" s="137">
        <f t="shared" si="414"/>
        <v>0</v>
      </c>
      <c r="ALV504" s="42"/>
      <c r="ALW504" s="42"/>
      <c r="ALX504" s="42"/>
      <c r="ALY504" s="42"/>
      <c r="ALZ504" s="42"/>
      <c r="AMA504" s="42"/>
      <c r="AMB504" s="42"/>
      <c r="AMC504" s="42"/>
      <c r="AMD504" s="42"/>
      <c r="AME504" s="42"/>
      <c r="AMF504" s="42"/>
      <c r="AMG504" s="42"/>
      <c r="AMH504" s="42"/>
      <c r="AMI504" s="42"/>
      <c r="AMJ504" s="42"/>
    </row>
    <row r="505" spans="2:1024" s="120" customFormat="1">
      <c r="B505" s="121"/>
      <c r="C505" s="39" t="s">
        <v>16</v>
      </c>
      <c r="D505" s="39">
        <v>934</v>
      </c>
      <c r="E505" s="143" t="s">
        <v>17</v>
      </c>
      <c r="F505" s="143" t="s">
        <v>82</v>
      </c>
      <c r="G505" s="81"/>
      <c r="H505" s="82"/>
      <c r="I505" s="141">
        <f t="shared" si="379"/>
        <v>600000</v>
      </c>
      <c r="J505" s="141">
        <f t="shared" ref="J505:O509" si="415">J506</f>
        <v>600000</v>
      </c>
      <c r="K505" s="76">
        <f t="shared" si="415"/>
        <v>0</v>
      </c>
      <c r="L505" s="76">
        <f t="shared" si="415"/>
        <v>0</v>
      </c>
      <c r="M505" s="76">
        <f t="shared" si="415"/>
        <v>0</v>
      </c>
      <c r="N505" s="76">
        <f t="shared" si="415"/>
        <v>0</v>
      </c>
      <c r="O505" s="142">
        <f t="shared" si="415"/>
        <v>0</v>
      </c>
      <c r="P505" s="141">
        <f t="shared" si="395"/>
        <v>600000</v>
      </c>
      <c r="Q505" s="141">
        <f t="shared" ref="Q505:V509" si="416">Q506</f>
        <v>600000</v>
      </c>
      <c r="R505" s="76">
        <f t="shared" si="416"/>
        <v>0</v>
      </c>
      <c r="S505" s="76">
        <f t="shared" si="416"/>
        <v>0</v>
      </c>
      <c r="T505" s="76">
        <f t="shared" si="416"/>
        <v>0</v>
      </c>
      <c r="U505" s="76">
        <f t="shared" si="416"/>
        <v>0</v>
      </c>
      <c r="V505" s="142">
        <f t="shared" si="416"/>
        <v>0</v>
      </c>
      <c r="ALV505"/>
      <c r="ALW505"/>
      <c r="ALX505"/>
      <c r="ALY505"/>
      <c r="ALZ505"/>
      <c r="AMA505"/>
      <c r="AMB505"/>
      <c r="AMC505"/>
      <c r="AMD505"/>
      <c r="AME505"/>
      <c r="AMF505"/>
      <c r="AMG505"/>
      <c r="AMH505"/>
      <c r="AMI505"/>
      <c r="AMJ505"/>
    </row>
    <row r="506" spans="2:1024" s="120" customFormat="1">
      <c r="B506" s="121"/>
      <c r="C506" s="39" t="s">
        <v>32</v>
      </c>
      <c r="D506" s="39">
        <v>934</v>
      </c>
      <c r="E506" s="143" t="s">
        <v>17</v>
      </c>
      <c r="F506" s="143" t="s">
        <v>33</v>
      </c>
      <c r="G506" s="81"/>
      <c r="H506" s="82"/>
      <c r="I506" s="141">
        <f t="shared" si="379"/>
        <v>600000</v>
      </c>
      <c r="J506" s="141">
        <f t="shared" si="415"/>
        <v>600000</v>
      </c>
      <c r="K506" s="76">
        <f t="shared" si="415"/>
        <v>0</v>
      </c>
      <c r="L506" s="76">
        <f t="shared" si="415"/>
        <v>0</v>
      </c>
      <c r="M506" s="76">
        <f t="shared" si="415"/>
        <v>0</v>
      </c>
      <c r="N506" s="76">
        <f t="shared" si="415"/>
        <v>0</v>
      </c>
      <c r="O506" s="142">
        <f t="shared" si="415"/>
        <v>0</v>
      </c>
      <c r="P506" s="141">
        <f t="shared" si="395"/>
        <v>600000</v>
      </c>
      <c r="Q506" s="141">
        <f t="shared" si="416"/>
        <v>600000</v>
      </c>
      <c r="R506" s="76">
        <f t="shared" si="416"/>
        <v>0</v>
      </c>
      <c r="S506" s="76">
        <f t="shared" si="416"/>
        <v>0</v>
      </c>
      <c r="T506" s="76">
        <f t="shared" si="416"/>
        <v>0</v>
      </c>
      <c r="U506" s="76">
        <f t="shared" si="416"/>
        <v>0</v>
      </c>
      <c r="V506" s="142">
        <f t="shared" si="416"/>
        <v>0</v>
      </c>
      <c r="ALV506"/>
      <c r="ALW506"/>
      <c r="ALX506"/>
      <c r="ALY506"/>
      <c r="ALZ506"/>
      <c r="AMA506"/>
      <c r="AMB506"/>
      <c r="AMC506"/>
      <c r="AMD506"/>
      <c r="AME506"/>
      <c r="AMF506"/>
      <c r="AMG506"/>
      <c r="AMH506"/>
      <c r="AMI506"/>
      <c r="AMJ506"/>
    </row>
    <row r="507" spans="2:1024" s="120" customFormat="1" ht="37.5">
      <c r="B507" s="121"/>
      <c r="C507" s="39" t="s">
        <v>97</v>
      </c>
      <c r="D507" s="39">
        <v>934</v>
      </c>
      <c r="E507" s="143" t="s">
        <v>17</v>
      </c>
      <c r="F507" s="143" t="s">
        <v>33</v>
      </c>
      <c r="G507" s="81">
        <v>500000000</v>
      </c>
      <c r="H507" s="82"/>
      <c r="I507" s="141">
        <f t="shared" si="379"/>
        <v>600000</v>
      </c>
      <c r="J507" s="141">
        <f t="shared" si="415"/>
        <v>600000</v>
      </c>
      <c r="K507" s="76">
        <f t="shared" si="415"/>
        <v>0</v>
      </c>
      <c r="L507" s="76">
        <f t="shared" si="415"/>
        <v>0</v>
      </c>
      <c r="M507" s="76">
        <f t="shared" si="415"/>
        <v>0</v>
      </c>
      <c r="N507" s="76">
        <f t="shared" si="415"/>
        <v>0</v>
      </c>
      <c r="O507" s="142">
        <f t="shared" si="415"/>
        <v>0</v>
      </c>
      <c r="P507" s="141">
        <f t="shared" si="395"/>
        <v>600000</v>
      </c>
      <c r="Q507" s="141">
        <f t="shared" si="416"/>
        <v>600000</v>
      </c>
      <c r="R507" s="76">
        <f t="shared" si="416"/>
        <v>0</v>
      </c>
      <c r="S507" s="76">
        <f t="shared" si="416"/>
        <v>0</v>
      </c>
      <c r="T507" s="76">
        <f t="shared" si="416"/>
        <v>0</v>
      </c>
      <c r="U507" s="76">
        <f t="shared" si="416"/>
        <v>0</v>
      </c>
      <c r="V507" s="142">
        <f t="shared" si="416"/>
        <v>0</v>
      </c>
      <c r="ALV507"/>
      <c r="ALW507"/>
      <c r="ALX507"/>
      <c r="ALY507"/>
      <c r="ALZ507"/>
      <c r="AMA507"/>
      <c r="AMB507"/>
      <c r="AMC507"/>
      <c r="AMD507"/>
      <c r="AME507"/>
      <c r="AMF507"/>
      <c r="AMG507"/>
      <c r="AMH507"/>
      <c r="AMI507"/>
      <c r="AMJ507"/>
    </row>
    <row r="508" spans="2:1024" s="120" customFormat="1" ht="37.5">
      <c r="B508" s="121"/>
      <c r="C508" s="39" t="s">
        <v>116</v>
      </c>
      <c r="D508" s="39">
        <v>934</v>
      </c>
      <c r="E508" s="143" t="s">
        <v>17</v>
      </c>
      <c r="F508" s="143" t="s">
        <v>33</v>
      </c>
      <c r="G508" s="81">
        <v>5030000000</v>
      </c>
      <c r="H508" s="82"/>
      <c r="I508" s="141">
        <f t="shared" si="379"/>
        <v>600000</v>
      </c>
      <c r="J508" s="141">
        <f t="shared" si="415"/>
        <v>600000</v>
      </c>
      <c r="K508" s="76">
        <f t="shared" si="415"/>
        <v>0</v>
      </c>
      <c r="L508" s="76">
        <f t="shared" si="415"/>
        <v>0</v>
      </c>
      <c r="M508" s="76">
        <f t="shared" si="415"/>
        <v>0</v>
      </c>
      <c r="N508" s="76">
        <f t="shared" si="415"/>
        <v>0</v>
      </c>
      <c r="O508" s="142">
        <f t="shared" si="415"/>
        <v>0</v>
      </c>
      <c r="P508" s="141">
        <f t="shared" si="395"/>
        <v>600000</v>
      </c>
      <c r="Q508" s="141">
        <f t="shared" si="416"/>
        <v>600000</v>
      </c>
      <c r="R508" s="76">
        <f t="shared" si="416"/>
        <v>0</v>
      </c>
      <c r="S508" s="76">
        <f t="shared" si="416"/>
        <v>0</v>
      </c>
      <c r="T508" s="76">
        <f t="shared" si="416"/>
        <v>0</v>
      </c>
      <c r="U508" s="76">
        <f t="shared" si="416"/>
        <v>0</v>
      </c>
      <c r="V508" s="142">
        <f t="shared" si="416"/>
        <v>0</v>
      </c>
      <c r="ALV508"/>
      <c r="ALW508"/>
      <c r="ALX508"/>
      <c r="ALY508"/>
      <c r="ALZ508"/>
      <c r="AMA508"/>
      <c r="AMB508"/>
      <c r="AMC508"/>
      <c r="AMD508"/>
      <c r="AME508"/>
      <c r="AMF508"/>
      <c r="AMG508"/>
      <c r="AMH508"/>
      <c r="AMI508"/>
      <c r="AMJ508"/>
    </row>
    <row r="509" spans="2:1024" s="120" customFormat="1" ht="37.5">
      <c r="B509" s="121"/>
      <c r="C509" s="39" t="s">
        <v>117</v>
      </c>
      <c r="D509" s="39">
        <v>934</v>
      </c>
      <c r="E509" s="143" t="s">
        <v>17</v>
      </c>
      <c r="F509" s="143" t="s">
        <v>33</v>
      </c>
      <c r="G509" s="81">
        <v>5030010030</v>
      </c>
      <c r="H509" s="82"/>
      <c r="I509" s="141">
        <f t="shared" si="379"/>
        <v>600000</v>
      </c>
      <c r="J509" s="141">
        <f t="shared" si="415"/>
        <v>600000</v>
      </c>
      <c r="K509" s="76">
        <f t="shared" si="415"/>
        <v>0</v>
      </c>
      <c r="L509" s="76">
        <f t="shared" si="415"/>
        <v>0</v>
      </c>
      <c r="M509" s="76">
        <f t="shared" si="415"/>
        <v>0</v>
      </c>
      <c r="N509" s="76">
        <f t="shared" si="415"/>
        <v>0</v>
      </c>
      <c r="O509" s="142">
        <f t="shared" si="415"/>
        <v>0</v>
      </c>
      <c r="P509" s="141">
        <f t="shared" si="395"/>
        <v>600000</v>
      </c>
      <c r="Q509" s="141">
        <f t="shared" si="416"/>
        <v>600000</v>
      </c>
      <c r="R509" s="76">
        <f t="shared" si="416"/>
        <v>0</v>
      </c>
      <c r="S509" s="76">
        <f t="shared" si="416"/>
        <v>0</v>
      </c>
      <c r="T509" s="76">
        <f t="shared" si="416"/>
        <v>0</v>
      </c>
      <c r="U509" s="76">
        <f t="shared" si="416"/>
        <v>0</v>
      </c>
      <c r="V509" s="142">
        <f t="shared" si="416"/>
        <v>0</v>
      </c>
      <c r="ALV509"/>
      <c r="ALW509"/>
      <c r="ALX509"/>
      <c r="ALY509"/>
      <c r="ALZ509"/>
      <c r="AMA509"/>
      <c r="AMB509"/>
      <c r="AMC509"/>
      <c r="AMD509"/>
      <c r="AME509"/>
      <c r="AMF509"/>
      <c r="AMG509"/>
      <c r="AMH509"/>
      <c r="AMI509"/>
      <c r="AMJ509"/>
    </row>
    <row r="510" spans="2:1024" s="120" customFormat="1" ht="37.5">
      <c r="B510" s="121"/>
      <c r="C510" s="39" t="s">
        <v>103</v>
      </c>
      <c r="D510" s="39">
        <v>934</v>
      </c>
      <c r="E510" s="143" t="s">
        <v>17</v>
      </c>
      <c r="F510" s="143" t="s">
        <v>33</v>
      </c>
      <c r="G510" s="81">
        <v>5030010030</v>
      </c>
      <c r="H510" s="82" t="s">
        <v>104</v>
      </c>
      <c r="I510" s="141">
        <f t="shared" si="379"/>
        <v>600000</v>
      </c>
      <c r="J510" s="141">
        <v>600000</v>
      </c>
      <c r="K510" s="76"/>
      <c r="L510" s="76"/>
      <c r="M510" s="76"/>
      <c r="N510" s="76"/>
      <c r="O510" s="142"/>
      <c r="P510" s="141">
        <f t="shared" si="395"/>
        <v>600000</v>
      </c>
      <c r="Q510" s="141">
        <v>600000</v>
      </c>
      <c r="R510" s="76"/>
      <c r="S510" s="76"/>
      <c r="T510" s="76"/>
      <c r="U510" s="76"/>
      <c r="V510" s="142"/>
      <c r="ALV510"/>
      <c r="ALW510"/>
      <c r="ALX510"/>
      <c r="ALY510"/>
      <c r="ALZ510"/>
      <c r="AMA510"/>
      <c r="AMB510"/>
      <c r="AMC510"/>
      <c r="AMD510"/>
      <c r="AME510"/>
      <c r="AMF510"/>
      <c r="AMG510"/>
      <c r="AMH510"/>
      <c r="AMI510"/>
      <c r="AMJ510"/>
    </row>
    <row r="511" spans="2:1024" s="103" customFormat="1">
      <c r="B511" s="140"/>
      <c r="C511" s="39" t="s">
        <v>55</v>
      </c>
      <c r="D511" s="39">
        <v>934</v>
      </c>
      <c r="E511" s="143" t="s">
        <v>56</v>
      </c>
      <c r="F511" s="143" t="s">
        <v>82</v>
      </c>
      <c r="G511" s="81"/>
      <c r="H511" s="82"/>
      <c r="I511" s="141">
        <f t="shared" si="379"/>
        <v>19064000</v>
      </c>
      <c r="J511" s="141">
        <f t="shared" ref="J511:O511" si="417">J512+J541</f>
        <v>19064000</v>
      </c>
      <c r="K511" s="76">
        <f t="shared" si="417"/>
        <v>0</v>
      </c>
      <c r="L511" s="76">
        <f t="shared" si="417"/>
        <v>0</v>
      </c>
      <c r="M511" s="76">
        <f t="shared" si="417"/>
        <v>0</v>
      </c>
      <c r="N511" s="76">
        <f t="shared" si="417"/>
        <v>0</v>
      </c>
      <c r="O511" s="142">
        <f t="shared" si="417"/>
        <v>0</v>
      </c>
      <c r="P511" s="141">
        <f t="shared" si="395"/>
        <v>17878700</v>
      </c>
      <c r="Q511" s="141">
        <f t="shared" ref="Q511:V511" si="418">Q512+Q541</f>
        <v>17878700</v>
      </c>
      <c r="R511" s="76">
        <f t="shared" si="418"/>
        <v>0</v>
      </c>
      <c r="S511" s="76">
        <f t="shared" si="418"/>
        <v>0</v>
      </c>
      <c r="T511" s="76">
        <f t="shared" si="418"/>
        <v>0</v>
      </c>
      <c r="U511" s="76">
        <f t="shared" si="418"/>
        <v>0</v>
      </c>
      <c r="V511" s="142">
        <f t="shared" si="418"/>
        <v>0</v>
      </c>
      <c r="ALV511"/>
      <c r="ALW511"/>
      <c r="ALX511"/>
      <c r="ALY511"/>
      <c r="ALZ511"/>
      <c r="AMA511"/>
      <c r="AMB511"/>
      <c r="AMC511"/>
      <c r="AMD511"/>
      <c r="AME511"/>
      <c r="AMF511"/>
      <c r="AMG511"/>
      <c r="AMH511"/>
      <c r="AMI511"/>
      <c r="AMJ511"/>
    </row>
    <row r="512" spans="2:1024" s="103" customFormat="1">
      <c r="B512" s="121"/>
      <c r="C512" s="39" t="s">
        <v>60</v>
      </c>
      <c r="D512" s="39">
        <v>934</v>
      </c>
      <c r="E512" s="143" t="s">
        <v>56</v>
      </c>
      <c r="F512" s="143" t="s">
        <v>56</v>
      </c>
      <c r="G512" s="81"/>
      <c r="H512" s="82"/>
      <c r="I512" s="141">
        <f t="shared" si="379"/>
        <v>17067900</v>
      </c>
      <c r="J512" s="141">
        <f t="shared" ref="J512:O512" si="419">J513+J524+J529+J533+J537</f>
        <v>17067900</v>
      </c>
      <c r="K512" s="76">
        <f t="shared" si="419"/>
        <v>0</v>
      </c>
      <c r="L512" s="76">
        <f t="shared" si="419"/>
        <v>0</v>
      </c>
      <c r="M512" s="76">
        <f t="shared" si="419"/>
        <v>0</v>
      </c>
      <c r="N512" s="76">
        <f t="shared" si="419"/>
        <v>0</v>
      </c>
      <c r="O512" s="142">
        <f t="shared" si="419"/>
        <v>0</v>
      </c>
      <c r="P512" s="141">
        <f t="shared" si="395"/>
        <v>15958700</v>
      </c>
      <c r="Q512" s="141">
        <f t="shared" ref="Q512:V512" si="420">Q513+Q524+Q529+Q533+Q537</f>
        <v>15958700</v>
      </c>
      <c r="R512" s="76">
        <f t="shared" si="420"/>
        <v>0</v>
      </c>
      <c r="S512" s="76">
        <f t="shared" si="420"/>
        <v>0</v>
      </c>
      <c r="T512" s="76">
        <f t="shared" si="420"/>
        <v>0</v>
      </c>
      <c r="U512" s="76">
        <f t="shared" si="420"/>
        <v>0</v>
      </c>
      <c r="V512" s="142">
        <f t="shared" si="420"/>
        <v>0</v>
      </c>
      <c r="ALV512"/>
      <c r="ALW512"/>
      <c r="ALX512"/>
      <c r="ALY512"/>
      <c r="ALZ512"/>
      <c r="AMA512"/>
      <c r="AMB512"/>
      <c r="AMC512"/>
      <c r="AMD512"/>
      <c r="AME512"/>
      <c r="AMF512"/>
      <c r="AMG512"/>
      <c r="AMH512"/>
      <c r="AMI512"/>
      <c r="AMJ512"/>
    </row>
    <row r="513" spans="2:1024" s="103" customFormat="1" ht="37.5">
      <c r="B513" s="121"/>
      <c r="C513" s="39" t="s">
        <v>128</v>
      </c>
      <c r="D513" s="39">
        <v>934</v>
      </c>
      <c r="E513" s="143" t="s">
        <v>56</v>
      </c>
      <c r="F513" s="143" t="s">
        <v>56</v>
      </c>
      <c r="G513" s="81">
        <v>5200000000</v>
      </c>
      <c r="H513" s="82"/>
      <c r="I513" s="141">
        <f t="shared" si="379"/>
        <v>15305400</v>
      </c>
      <c r="J513" s="141">
        <f t="shared" ref="J513:O513" si="421">J514+J519</f>
        <v>15305400</v>
      </c>
      <c r="K513" s="76">
        <f t="shared" si="421"/>
        <v>0</v>
      </c>
      <c r="L513" s="76">
        <f t="shared" si="421"/>
        <v>0</v>
      </c>
      <c r="M513" s="76">
        <f t="shared" si="421"/>
        <v>0</v>
      </c>
      <c r="N513" s="76">
        <f t="shared" si="421"/>
        <v>0</v>
      </c>
      <c r="O513" s="142">
        <f t="shared" si="421"/>
        <v>0</v>
      </c>
      <c r="P513" s="141">
        <f t="shared" si="395"/>
        <v>14722700</v>
      </c>
      <c r="Q513" s="141">
        <f t="shared" ref="Q513:V513" si="422">Q514+Q519</f>
        <v>14722700</v>
      </c>
      <c r="R513" s="76">
        <f t="shared" si="422"/>
        <v>0</v>
      </c>
      <c r="S513" s="76">
        <f t="shared" si="422"/>
        <v>0</v>
      </c>
      <c r="T513" s="76">
        <f t="shared" si="422"/>
        <v>0</v>
      </c>
      <c r="U513" s="76">
        <f t="shared" si="422"/>
        <v>0</v>
      </c>
      <c r="V513" s="142">
        <f t="shared" si="422"/>
        <v>0</v>
      </c>
      <c r="ALV513"/>
      <c r="ALW513"/>
      <c r="ALX513"/>
      <c r="ALY513"/>
      <c r="ALZ513"/>
      <c r="AMA513"/>
      <c r="AMB513"/>
      <c r="AMC513"/>
      <c r="AMD513"/>
      <c r="AME513"/>
      <c r="AMF513"/>
      <c r="AMG513"/>
      <c r="AMH513"/>
      <c r="AMI513"/>
      <c r="AMJ513"/>
    </row>
    <row r="514" spans="2:1024" s="103" customFormat="1">
      <c r="B514" s="121"/>
      <c r="C514" s="39" t="s">
        <v>136</v>
      </c>
      <c r="D514" s="39">
        <v>934</v>
      </c>
      <c r="E514" s="143" t="s">
        <v>56</v>
      </c>
      <c r="F514" s="143" t="s">
        <v>56</v>
      </c>
      <c r="G514" s="81">
        <v>5270000000</v>
      </c>
      <c r="H514" s="82"/>
      <c r="I514" s="141">
        <f t="shared" si="379"/>
        <v>12093100</v>
      </c>
      <c r="J514" s="141">
        <f t="shared" ref="J514:O514" si="423">J515</f>
        <v>12093100</v>
      </c>
      <c r="K514" s="76">
        <f t="shared" si="423"/>
        <v>0</v>
      </c>
      <c r="L514" s="76">
        <f t="shared" si="423"/>
        <v>0</v>
      </c>
      <c r="M514" s="76">
        <f t="shared" si="423"/>
        <v>0</v>
      </c>
      <c r="N514" s="76">
        <f t="shared" si="423"/>
        <v>0</v>
      </c>
      <c r="O514" s="142">
        <f t="shared" si="423"/>
        <v>0</v>
      </c>
      <c r="P514" s="141">
        <f t="shared" si="395"/>
        <v>11632800</v>
      </c>
      <c r="Q514" s="141">
        <f t="shared" ref="Q514:V514" si="424">Q515</f>
        <v>11632800</v>
      </c>
      <c r="R514" s="76">
        <f t="shared" si="424"/>
        <v>0</v>
      </c>
      <c r="S514" s="76">
        <f t="shared" si="424"/>
        <v>0</v>
      </c>
      <c r="T514" s="76">
        <f t="shared" si="424"/>
        <v>0</v>
      </c>
      <c r="U514" s="76">
        <f t="shared" si="424"/>
        <v>0</v>
      </c>
      <c r="V514" s="142">
        <f t="shared" si="424"/>
        <v>0</v>
      </c>
      <c r="ALV514"/>
      <c r="ALW514"/>
      <c r="ALX514"/>
      <c r="ALY514"/>
      <c r="ALZ514"/>
      <c r="AMA514"/>
      <c r="AMB514"/>
      <c r="AMC514"/>
      <c r="AMD514"/>
      <c r="AME514"/>
      <c r="AMF514"/>
      <c r="AMG514"/>
      <c r="AMH514"/>
      <c r="AMI514"/>
      <c r="AMJ514"/>
    </row>
    <row r="515" spans="2:1024" s="103" customFormat="1" ht="37.5">
      <c r="B515" s="121"/>
      <c r="C515" s="39" t="s">
        <v>130</v>
      </c>
      <c r="D515" s="39">
        <v>934</v>
      </c>
      <c r="E515" s="143" t="s">
        <v>56</v>
      </c>
      <c r="F515" s="143" t="s">
        <v>56</v>
      </c>
      <c r="G515" s="81">
        <v>5270000590</v>
      </c>
      <c r="H515" s="82"/>
      <c r="I515" s="141">
        <f t="shared" si="379"/>
        <v>12093100</v>
      </c>
      <c r="J515" s="141">
        <f t="shared" ref="J515:O515" si="425">J516+J517+J518</f>
        <v>12093100</v>
      </c>
      <c r="K515" s="76">
        <f t="shared" si="425"/>
        <v>0</v>
      </c>
      <c r="L515" s="76">
        <f t="shared" si="425"/>
        <v>0</v>
      </c>
      <c r="M515" s="76">
        <f t="shared" si="425"/>
        <v>0</v>
      </c>
      <c r="N515" s="76">
        <f t="shared" si="425"/>
        <v>0</v>
      </c>
      <c r="O515" s="142">
        <f t="shared" si="425"/>
        <v>0</v>
      </c>
      <c r="P515" s="141">
        <f t="shared" si="395"/>
        <v>11632800</v>
      </c>
      <c r="Q515" s="141">
        <f t="shared" ref="Q515:V515" si="426">Q516+Q517+Q518</f>
        <v>11632800</v>
      </c>
      <c r="R515" s="76">
        <f t="shared" si="426"/>
        <v>0</v>
      </c>
      <c r="S515" s="76">
        <f t="shared" si="426"/>
        <v>0</v>
      </c>
      <c r="T515" s="76">
        <f t="shared" si="426"/>
        <v>0</v>
      </c>
      <c r="U515" s="76">
        <f t="shared" si="426"/>
        <v>0</v>
      </c>
      <c r="V515" s="142">
        <f t="shared" si="426"/>
        <v>0</v>
      </c>
      <c r="ALV515"/>
      <c r="ALW515"/>
      <c r="ALX515"/>
      <c r="ALY515"/>
      <c r="ALZ515"/>
      <c r="AMA515"/>
      <c r="AMB515"/>
      <c r="AMC515"/>
      <c r="AMD515"/>
      <c r="AME515"/>
      <c r="AMF515"/>
      <c r="AMG515"/>
      <c r="AMH515"/>
      <c r="AMI515"/>
      <c r="AMJ515"/>
    </row>
    <row r="516" spans="2:1024" s="103" customFormat="1" ht="75">
      <c r="B516" s="121"/>
      <c r="C516" s="39" t="s">
        <v>100</v>
      </c>
      <c r="D516" s="39">
        <v>934</v>
      </c>
      <c r="E516" s="143" t="s">
        <v>56</v>
      </c>
      <c r="F516" s="143" t="s">
        <v>56</v>
      </c>
      <c r="G516" s="81">
        <v>5270000590</v>
      </c>
      <c r="H516" s="82" t="s">
        <v>101</v>
      </c>
      <c r="I516" s="141">
        <f t="shared" si="379"/>
        <v>10385300</v>
      </c>
      <c r="J516" s="141">
        <v>10385300</v>
      </c>
      <c r="K516" s="76"/>
      <c r="L516" s="76"/>
      <c r="M516" s="76"/>
      <c r="N516" s="76"/>
      <c r="O516" s="142"/>
      <c r="P516" s="141">
        <f t="shared" si="395"/>
        <v>9989900</v>
      </c>
      <c r="Q516" s="141">
        <v>9989900</v>
      </c>
      <c r="R516" s="76"/>
      <c r="S516" s="76"/>
      <c r="T516" s="76"/>
      <c r="U516" s="76"/>
      <c r="V516" s="142"/>
      <c r="ALV516"/>
      <c r="ALW516"/>
      <c r="ALX516"/>
      <c r="ALY516"/>
      <c r="ALZ516"/>
      <c r="AMA516"/>
      <c r="AMB516"/>
      <c r="AMC516"/>
      <c r="AMD516"/>
      <c r="AME516"/>
      <c r="AMF516"/>
      <c r="AMG516"/>
      <c r="AMH516"/>
      <c r="AMI516"/>
      <c r="AMJ516"/>
    </row>
    <row r="517" spans="2:1024" s="103" customFormat="1" ht="37.5">
      <c r="B517" s="121"/>
      <c r="C517" s="39" t="s">
        <v>103</v>
      </c>
      <c r="D517" s="39">
        <v>934</v>
      </c>
      <c r="E517" s="143" t="s">
        <v>56</v>
      </c>
      <c r="F517" s="143" t="s">
        <v>56</v>
      </c>
      <c r="G517" s="81">
        <v>5270000590</v>
      </c>
      <c r="H517" s="82" t="s">
        <v>104</v>
      </c>
      <c r="I517" s="141">
        <f t="shared" si="379"/>
        <v>1704000</v>
      </c>
      <c r="J517" s="141">
        <v>1704000</v>
      </c>
      <c r="K517" s="76"/>
      <c r="L517" s="76"/>
      <c r="M517" s="76"/>
      <c r="N517" s="76"/>
      <c r="O517" s="142"/>
      <c r="P517" s="141">
        <f t="shared" si="395"/>
        <v>1639200</v>
      </c>
      <c r="Q517" s="141">
        <v>1639200</v>
      </c>
      <c r="R517" s="76"/>
      <c r="S517" s="76"/>
      <c r="T517" s="76"/>
      <c r="U517" s="76"/>
      <c r="V517" s="142"/>
      <c r="ALV517"/>
      <c r="ALW517"/>
      <c r="ALX517"/>
      <c r="ALY517"/>
      <c r="ALZ517"/>
      <c r="AMA517"/>
      <c r="AMB517"/>
      <c r="AMC517"/>
      <c r="AMD517"/>
      <c r="AME517"/>
      <c r="AMF517"/>
      <c r="AMG517"/>
      <c r="AMH517"/>
      <c r="AMI517"/>
      <c r="AMJ517"/>
    </row>
    <row r="518" spans="2:1024" s="103" customFormat="1">
      <c r="B518" s="121"/>
      <c r="C518" s="39" t="s">
        <v>106</v>
      </c>
      <c r="D518" s="39">
        <v>934</v>
      </c>
      <c r="E518" s="143" t="s">
        <v>56</v>
      </c>
      <c r="F518" s="143" t="s">
        <v>56</v>
      </c>
      <c r="G518" s="81">
        <v>5270000590</v>
      </c>
      <c r="H518" s="82" t="s">
        <v>107</v>
      </c>
      <c r="I518" s="141">
        <f t="shared" si="379"/>
        <v>3800</v>
      </c>
      <c r="J518" s="141">
        <v>3800</v>
      </c>
      <c r="K518" s="76"/>
      <c r="L518" s="76"/>
      <c r="M518" s="76"/>
      <c r="N518" s="76"/>
      <c r="O518" s="142"/>
      <c r="P518" s="141">
        <f t="shared" si="395"/>
        <v>3700</v>
      </c>
      <c r="Q518" s="141">
        <v>3700</v>
      </c>
      <c r="R518" s="76"/>
      <c r="S518" s="76"/>
      <c r="T518" s="76"/>
      <c r="U518" s="76"/>
      <c r="V518" s="142"/>
      <c r="ALV518"/>
      <c r="ALW518"/>
      <c r="ALX518"/>
      <c r="ALY518"/>
      <c r="ALZ518"/>
      <c r="AMA518"/>
      <c r="AMB518"/>
      <c r="AMC518"/>
      <c r="AMD518"/>
      <c r="AME518"/>
      <c r="AMF518"/>
      <c r="AMG518"/>
      <c r="AMH518"/>
      <c r="AMI518"/>
      <c r="AMJ518"/>
    </row>
    <row r="519" spans="2:1024" s="103" customFormat="1" ht="37.5">
      <c r="B519" s="121"/>
      <c r="C519" s="39" t="s">
        <v>137</v>
      </c>
      <c r="D519" s="39">
        <v>934</v>
      </c>
      <c r="E519" s="143" t="s">
        <v>56</v>
      </c>
      <c r="F519" s="143" t="s">
        <v>56</v>
      </c>
      <c r="G519" s="81">
        <v>5280000000</v>
      </c>
      <c r="H519" s="82"/>
      <c r="I519" s="141">
        <f t="shared" si="379"/>
        <v>3212300</v>
      </c>
      <c r="J519" s="141">
        <f t="shared" ref="J519:O519" si="427">J520</f>
        <v>3212300</v>
      </c>
      <c r="K519" s="76">
        <f t="shared" si="427"/>
        <v>0</v>
      </c>
      <c r="L519" s="76">
        <f t="shared" si="427"/>
        <v>0</v>
      </c>
      <c r="M519" s="76">
        <f t="shared" si="427"/>
        <v>0</v>
      </c>
      <c r="N519" s="76">
        <f t="shared" si="427"/>
        <v>0</v>
      </c>
      <c r="O519" s="142">
        <f t="shared" si="427"/>
        <v>0</v>
      </c>
      <c r="P519" s="141">
        <f t="shared" si="395"/>
        <v>3089900</v>
      </c>
      <c r="Q519" s="141">
        <f t="shared" ref="Q519:V519" si="428">Q520</f>
        <v>3089900</v>
      </c>
      <c r="R519" s="76">
        <f t="shared" si="428"/>
        <v>0</v>
      </c>
      <c r="S519" s="76">
        <f t="shared" si="428"/>
        <v>0</v>
      </c>
      <c r="T519" s="76">
        <f t="shared" si="428"/>
        <v>0</v>
      </c>
      <c r="U519" s="76">
        <f t="shared" si="428"/>
        <v>0</v>
      </c>
      <c r="V519" s="142">
        <f t="shared" si="428"/>
        <v>0</v>
      </c>
      <c r="ALV519"/>
      <c r="ALW519"/>
      <c r="ALX519"/>
      <c r="ALY519"/>
      <c r="ALZ519"/>
      <c r="AMA519"/>
      <c r="AMB519"/>
      <c r="AMC519"/>
      <c r="AMD519"/>
      <c r="AME519"/>
      <c r="AMF519"/>
      <c r="AMG519"/>
      <c r="AMH519"/>
      <c r="AMI519"/>
      <c r="AMJ519"/>
    </row>
    <row r="520" spans="2:1024" s="103" customFormat="1" ht="37.5">
      <c r="B520" s="121"/>
      <c r="C520" s="39" t="s">
        <v>138</v>
      </c>
      <c r="D520" s="39">
        <v>934</v>
      </c>
      <c r="E520" s="143" t="s">
        <v>56</v>
      </c>
      <c r="F520" s="143" t="s">
        <v>56</v>
      </c>
      <c r="G520" s="81">
        <v>5280000590</v>
      </c>
      <c r="H520" s="82"/>
      <c r="I520" s="141">
        <f t="shared" ref="I520:I583" si="429">SUM(J520:O520)</f>
        <v>3212300</v>
      </c>
      <c r="J520" s="141">
        <f t="shared" ref="J520:O520" si="430">J521+J522+J523</f>
        <v>3212300</v>
      </c>
      <c r="K520" s="76">
        <f t="shared" si="430"/>
        <v>0</v>
      </c>
      <c r="L520" s="76">
        <f t="shared" si="430"/>
        <v>0</v>
      </c>
      <c r="M520" s="76">
        <f t="shared" si="430"/>
        <v>0</v>
      </c>
      <c r="N520" s="76">
        <f t="shared" si="430"/>
        <v>0</v>
      </c>
      <c r="O520" s="142">
        <f t="shared" si="430"/>
        <v>0</v>
      </c>
      <c r="P520" s="141">
        <f t="shared" si="395"/>
        <v>3089900</v>
      </c>
      <c r="Q520" s="141">
        <f t="shared" ref="Q520:V520" si="431">Q521+Q522+Q523</f>
        <v>3089900</v>
      </c>
      <c r="R520" s="76">
        <f t="shared" si="431"/>
        <v>0</v>
      </c>
      <c r="S520" s="76">
        <f t="shared" si="431"/>
        <v>0</v>
      </c>
      <c r="T520" s="76">
        <f t="shared" si="431"/>
        <v>0</v>
      </c>
      <c r="U520" s="76">
        <f t="shared" si="431"/>
        <v>0</v>
      </c>
      <c r="V520" s="142">
        <f t="shared" si="431"/>
        <v>0</v>
      </c>
      <c r="ALV520"/>
      <c r="ALW520"/>
      <c r="ALX520"/>
      <c r="ALY520"/>
      <c r="ALZ520"/>
      <c r="AMA520"/>
      <c r="AMB520"/>
      <c r="AMC520"/>
      <c r="AMD520"/>
      <c r="AME520"/>
      <c r="AMF520"/>
      <c r="AMG520"/>
      <c r="AMH520"/>
      <c r="AMI520"/>
      <c r="AMJ520"/>
    </row>
    <row r="521" spans="2:1024" s="103" customFormat="1" ht="75">
      <c r="B521" s="121"/>
      <c r="C521" s="39" t="s">
        <v>100</v>
      </c>
      <c r="D521" s="39">
        <v>934</v>
      </c>
      <c r="E521" s="143" t="s">
        <v>56</v>
      </c>
      <c r="F521" s="143" t="s">
        <v>56</v>
      </c>
      <c r="G521" s="81">
        <v>5280000590</v>
      </c>
      <c r="H521" s="82" t="s">
        <v>101</v>
      </c>
      <c r="I521" s="141">
        <f t="shared" si="429"/>
        <v>3035500</v>
      </c>
      <c r="J521" s="141">
        <v>3035500</v>
      </c>
      <c r="K521" s="76"/>
      <c r="L521" s="76"/>
      <c r="M521" s="76"/>
      <c r="N521" s="76"/>
      <c r="O521" s="142"/>
      <c r="P521" s="141">
        <f t="shared" si="395"/>
        <v>2919900</v>
      </c>
      <c r="Q521" s="141">
        <v>2919900</v>
      </c>
      <c r="R521" s="76"/>
      <c r="S521" s="76"/>
      <c r="T521" s="76"/>
      <c r="U521" s="76"/>
      <c r="V521" s="142"/>
      <c r="ALV521"/>
      <c r="ALW521"/>
      <c r="ALX521"/>
      <c r="ALY521"/>
      <c r="ALZ521"/>
      <c r="AMA521"/>
      <c r="AMB521"/>
      <c r="AMC521"/>
      <c r="AMD521"/>
      <c r="AME521"/>
      <c r="AMF521"/>
      <c r="AMG521"/>
      <c r="AMH521"/>
      <c r="AMI521"/>
      <c r="AMJ521"/>
    </row>
    <row r="522" spans="2:1024" s="103" customFormat="1" ht="37.5">
      <c r="B522" s="121"/>
      <c r="C522" s="39" t="s">
        <v>103</v>
      </c>
      <c r="D522" s="39">
        <v>934</v>
      </c>
      <c r="E522" s="143" t="s">
        <v>56</v>
      </c>
      <c r="F522" s="143" t="s">
        <v>56</v>
      </c>
      <c r="G522" s="81">
        <v>5280000590</v>
      </c>
      <c r="H522" s="82" t="s">
        <v>104</v>
      </c>
      <c r="I522" s="141">
        <f t="shared" si="429"/>
        <v>176000</v>
      </c>
      <c r="J522" s="141">
        <v>176000</v>
      </c>
      <c r="K522" s="76"/>
      <c r="L522" s="76"/>
      <c r="M522" s="76"/>
      <c r="N522" s="76"/>
      <c r="O522" s="142"/>
      <c r="P522" s="141">
        <f t="shared" si="395"/>
        <v>169300</v>
      </c>
      <c r="Q522" s="141">
        <v>169300</v>
      </c>
      <c r="R522" s="76"/>
      <c r="S522" s="76"/>
      <c r="T522" s="76"/>
      <c r="U522" s="76"/>
      <c r="V522" s="142"/>
      <c r="ALV522"/>
      <c r="ALW522"/>
      <c r="ALX522"/>
      <c r="ALY522"/>
      <c r="ALZ522"/>
      <c r="AMA522"/>
      <c r="AMB522"/>
      <c r="AMC522"/>
      <c r="AMD522"/>
      <c r="AME522"/>
      <c r="AMF522"/>
      <c r="AMG522"/>
      <c r="AMH522"/>
      <c r="AMI522"/>
      <c r="AMJ522"/>
    </row>
    <row r="523" spans="2:1024" s="103" customFormat="1">
      <c r="B523" s="121"/>
      <c r="C523" s="39" t="s">
        <v>106</v>
      </c>
      <c r="D523" s="39">
        <v>934</v>
      </c>
      <c r="E523" s="143" t="s">
        <v>56</v>
      </c>
      <c r="F523" s="143" t="s">
        <v>56</v>
      </c>
      <c r="G523" s="81">
        <v>5280000590</v>
      </c>
      <c r="H523" s="82" t="s">
        <v>107</v>
      </c>
      <c r="I523" s="141">
        <f t="shared" si="429"/>
        <v>800</v>
      </c>
      <c r="J523" s="141">
        <v>800</v>
      </c>
      <c r="K523" s="76"/>
      <c r="L523" s="76"/>
      <c r="M523" s="76"/>
      <c r="N523" s="76"/>
      <c r="O523" s="142"/>
      <c r="P523" s="141">
        <f t="shared" si="395"/>
        <v>700</v>
      </c>
      <c r="Q523" s="141">
        <v>700</v>
      </c>
      <c r="R523" s="76"/>
      <c r="S523" s="76"/>
      <c r="T523" s="76"/>
      <c r="U523" s="76"/>
      <c r="V523" s="142"/>
      <c r="ALV523"/>
      <c r="ALW523"/>
      <c r="ALX523"/>
      <c r="ALY523"/>
      <c r="ALZ523"/>
      <c r="AMA523"/>
      <c r="AMB523"/>
      <c r="AMC523"/>
      <c r="AMD523"/>
      <c r="AME523"/>
      <c r="AMF523"/>
      <c r="AMG523"/>
      <c r="AMH523"/>
      <c r="AMI523"/>
      <c r="AMJ523"/>
    </row>
    <row r="524" spans="2:1024" s="103" customFormat="1" ht="37.5">
      <c r="B524" s="121"/>
      <c r="C524" s="39" t="s">
        <v>139</v>
      </c>
      <c r="D524" s="39">
        <v>934</v>
      </c>
      <c r="E524" s="143" t="s">
        <v>56</v>
      </c>
      <c r="F524" s="143" t="s">
        <v>56</v>
      </c>
      <c r="G524" s="81">
        <v>5300000000</v>
      </c>
      <c r="H524" s="82"/>
      <c r="I524" s="141">
        <f t="shared" si="429"/>
        <v>551500</v>
      </c>
      <c r="J524" s="141">
        <f t="shared" ref="J524:O525" si="432">J525</f>
        <v>551500</v>
      </c>
      <c r="K524" s="76">
        <f t="shared" si="432"/>
        <v>0</v>
      </c>
      <c r="L524" s="76">
        <f t="shared" si="432"/>
        <v>0</v>
      </c>
      <c r="M524" s="76">
        <f t="shared" si="432"/>
        <v>0</v>
      </c>
      <c r="N524" s="76">
        <f t="shared" si="432"/>
        <v>0</v>
      </c>
      <c r="O524" s="142">
        <f t="shared" si="432"/>
        <v>0</v>
      </c>
      <c r="P524" s="141">
        <f t="shared" si="395"/>
        <v>0</v>
      </c>
      <c r="Q524" s="141">
        <f t="shared" ref="Q524:V525" si="433">Q525</f>
        <v>0</v>
      </c>
      <c r="R524" s="76">
        <f t="shared" si="433"/>
        <v>0</v>
      </c>
      <c r="S524" s="76">
        <f t="shared" si="433"/>
        <v>0</v>
      </c>
      <c r="T524" s="76">
        <f t="shared" si="433"/>
        <v>0</v>
      </c>
      <c r="U524" s="76">
        <f t="shared" si="433"/>
        <v>0</v>
      </c>
      <c r="V524" s="142">
        <f t="shared" si="433"/>
        <v>0</v>
      </c>
      <c r="ALV524"/>
      <c r="ALW524"/>
      <c r="ALX524"/>
      <c r="ALY524"/>
      <c r="ALZ524"/>
      <c r="AMA524"/>
      <c r="AMB524"/>
      <c r="AMC524"/>
      <c r="AMD524"/>
      <c r="AME524"/>
      <c r="AMF524"/>
      <c r="AMG524"/>
      <c r="AMH524"/>
      <c r="AMI524"/>
      <c r="AMJ524"/>
    </row>
    <row r="525" spans="2:1024" s="103" customFormat="1">
      <c r="B525" s="121"/>
      <c r="C525" s="39" t="s">
        <v>140</v>
      </c>
      <c r="D525" s="39">
        <v>934</v>
      </c>
      <c r="E525" s="143" t="s">
        <v>56</v>
      </c>
      <c r="F525" s="143" t="s">
        <v>56</v>
      </c>
      <c r="G525" s="81">
        <v>5310000000</v>
      </c>
      <c r="H525" s="82"/>
      <c r="I525" s="141">
        <f t="shared" si="429"/>
        <v>551500</v>
      </c>
      <c r="J525" s="141">
        <f t="shared" si="432"/>
        <v>551500</v>
      </c>
      <c r="K525" s="76">
        <f t="shared" si="432"/>
        <v>0</v>
      </c>
      <c r="L525" s="76">
        <f t="shared" si="432"/>
        <v>0</v>
      </c>
      <c r="M525" s="76">
        <f t="shared" si="432"/>
        <v>0</v>
      </c>
      <c r="N525" s="76">
        <f t="shared" si="432"/>
        <v>0</v>
      </c>
      <c r="O525" s="142">
        <f t="shared" si="432"/>
        <v>0</v>
      </c>
      <c r="P525" s="141">
        <f t="shared" si="395"/>
        <v>0</v>
      </c>
      <c r="Q525" s="141">
        <f t="shared" si="433"/>
        <v>0</v>
      </c>
      <c r="R525" s="76">
        <f t="shared" si="433"/>
        <v>0</v>
      </c>
      <c r="S525" s="76">
        <f t="shared" si="433"/>
        <v>0</v>
      </c>
      <c r="T525" s="76">
        <f t="shared" si="433"/>
        <v>0</v>
      </c>
      <c r="U525" s="76">
        <f t="shared" si="433"/>
        <v>0</v>
      </c>
      <c r="V525" s="142">
        <f t="shared" si="433"/>
        <v>0</v>
      </c>
      <c r="ALV525"/>
      <c r="ALW525"/>
      <c r="ALX525"/>
      <c r="ALY525"/>
      <c r="ALZ525"/>
      <c r="AMA525"/>
      <c r="AMB525"/>
      <c r="AMC525"/>
      <c r="AMD525"/>
      <c r="AME525"/>
      <c r="AMF525"/>
      <c r="AMG525"/>
      <c r="AMH525"/>
      <c r="AMI525"/>
      <c r="AMJ525"/>
    </row>
    <row r="526" spans="2:1024" s="103" customFormat="1">
      <c r="B526" s="121"/>
      <c r="C526" s="39" t="s">
        <v>141</v>
      </c>
      <c r="D526" s="39">
        <v>934</v>
      </c>
      <c r="E526" s="143" t="s">
        <v>56</v>
      </c>
      <c r="F526" s="143" t="s">
        <v>56</v>
      </c>
      <c r="G526" s="81">
        <v>5310010350</v>
      </c>
      <c r="H526" s="82"/>
      <c r="I526" s="141">
        <f t="shared" si="429"/>
        <v>551500</v>
      </c>
      <c r="J526" s="141">
        <f t="shared" ref="J526:O526" si="434">J527+J528</f>
        <v>551500</v>
      </c>
      <c r="K526" s="76">
        <f t="shared" si="434"/>
        <v>0</v>
      </c>
      <c r="L526" s="76">
        <f t="shared" si="434"/>
        <v>0</v>
      </c>
      <c r="M526" s="76">
        <f t="shared" si="434"/>
        <v>0</v>
      </c>
      <c r="N526" s="76">
        <f t="shared" si="434"/>
        <v>0</v>
      </c>
      <c r="O526" s="142">
        <f t="shared" si="434"/>
        <v>0</v>
      </c>
      <c r="P526" s="141">
        <f t="shared" si="395"/>
        <v>0</v>
      </c>
      <c r="Q526" s="141">
        <f t="shared" ref="Q526:V526" si="435">Q527+Q528</f>
        <v>0</v>
      </c>
      <c r="R526" s="76">
        <f t="shared" si="435"/>
        <v>0</v>
      </c>
      <c r="S526" s="76">
        <f t="shared" si="435"/>
        <v>0</v>
      </c>
      <c r="T526" s="76">
        <f t="shared" si="435"/>
        <v>0</v>
      </c>
      <c r="U526" s="76">
        <f t="shared" si="435"/>
        <v>0</v>
      </c>
      <c r="V526" s="142">
        <f t="shared" si="435"/>
        <v>0</v>
      </c>
      <c r="ALV526"/>
      <c r="ALW526"/>
      <c r="ALX526"/>
      <c r="ALY526"/>
      <c r="ALZ526"/>
      <c r="AMA526"/>
      <c r="AMB526"/>
      <c r="AMC526"/>
      <c r="AMD526"/>
      <c r="AME526"/>
      <c r="AMF526"/>
      <c r="AMG526"/>
      <c r="AMH526"/>
      <c r="AMI526"/>
      <c r="AMJ526"/>
    </row>
    <row r="527" spans="2:1024" s="103" customFormat="1" ht="75">
      <c r="B527" s="121"/>
      <c r="C527" s="39" t="s">
        <v>100</v>
      </c>
      <c r="D527" s="39">
        <v>934</v>
      </c>
      <c r="E527" s="143" t="s">
        <v>56</v>
      </c>
      <c r="F527" s="143" t="s">
        <v>56</v>
      </c>
      <c r="G527" s="81">
        <v>5310010350</v>
      </c>
      <c r="H527" s="82" t="s">
        <v>101</v>
      </c>
      <c r="I527" s="141">
        <f t="shared" si="429"/>
        <v>551500</v>
      </c>
      <c r="J527" s="141">
        <v>551500</v>
      </c>
      <c r="K527" s="76"/>
      <c r="L527" s="76"/>
      <c r="M527" s="76"/>
      <c r="N527" s="76"/>
      <c r="O527" s="142"/>
      <c r="P527" s="141">
        <f t="shared" si="395"/>
        <v>0</v>
      </c>
      <c r="Q527" s="141"/>
      <c r="R527" s="76"/>
      <c r="S527" s="76"/>
      <c r="T527" s="76"/>
      <c r="U527" s="76"/>
      <c r="V527" s="142"/>
      <c r="ALV527"/>
      <c r="ALW527"/>
      <c r="ALX527"/>
      <c r="ALY527"/>
      <c r="ALZ527"/>
      <c r="AMA527"/>
      <c r="AMB527"/>
      <c r="AMC527"/>
      <c r="AMD527"/>
      <c r="AME527"/>
      <c r="AMF527"/>
      <c r="AMG527"/>
      <c r="AMH527"/>
      <c r="AMI527"/>
      <c r="AMJ527"/>
    </row>
    <row r="528" spans="2:1024" s="103" customFormat="1" ht="37.5" hidden="1">
      <c r="B528" s="121"/>
      <c r="C528" s="39" t="s">
        <v>103</v>
      </c>
      <c r="D528" s="39">
        <v>934</v>
      </c>
      <c r="E528" s="143" t="s">
        <v>56</v>
      </c>
      <c r="F528" s="143" t="s">
        <v>56</v>
      </c>
      <c r="G528" s="81">
        <v>5310010350</v>
      </c>
      <c r="H528" s="82" t="s">
        <v>104</v>
      </c>
      <c r="I528" s="141">
        <f t="shared" si="429"/>
        <v>0</v>
      </c>
      <c r="J528" s="141"/>
      <c r="K528" s="76"/>
      <c r="L528" s="76"/>
      <c r="M528" s="76"/>
      <c r="N528" s="76"/>
      <c r="O528" s="142"/>
      <c r="P528" s="141">
        <f t="shared" si="395"/>
        <v>0</v>
      </c>
      <c r="Q528" s="141"/>
      <c r="R528" s="76"/>
      <c r="S528" s="76"/>
      <c r="T528" s="76"/>
      <c r="U528" s="76"/>
      <c r="V528" s="142"/>
      <c r="ALV528"/>
      <c r="ALW528"/>
      <c r="ALX528"/>
      <c r="ALY528"/>
      <c r="ALZ528"/>
      <c r="AMA528"/>
      <c r="AMB528"/>
      <c r="AMC528"/>
      <c r="AMD528"/>
      <c r="AME528"/>
      <c r="AMF528"/>
      <c r="AMG528"/>
      <c r="AMH528"/>
      <c r="AMI528"/>
      <c r="AMJ528"/>
    </row>
    <row r="529" spans="2:1024" s="103" customFormat="1" ht="56.25">
      <c r="B529" s="121"/>
      <c r="C529" s="39" t="s">
        <v>253</v>
      </c>
      <c r="D529" s="39">
        <v>934</v>
      </c>
      <c r="E529" s="143" t="s">
        <v>56</v>
      </c>
      <c r="F529" s="143" t="s">
        <v>56</v>
      </c>
      <c r="G529" s="81">
        <v>6700000000</v>
      </c>
      <c r="H529" s="82"/>
      <c r="I529" s="141">
        <f t="shared" si="429"/>
        <v>100000</v>
      </c>
      <c r="J529" s="141">
        <f t="shared" ref="J529:O531" si="436">J530</f>
        <v>100000</v>
      </c>
      <c r="K529" s="76">
        <f t="shared" si="436"/>
        <v>0</v>
      </c>
      <c r="L529" s="76">
        <f t="shared" si="436"/>
        <v>0</v>
      </c>
      <c r="M529" s="76">
        <f t="shared" si="436"/>
        <v>0</v>
      </c>
      <c r="N529" s="76">
        <f t="shared" si="436"/>
        <v>0</v>
      </c>
      <c r="O529" s="142">
        <f t="shared" si="436"/>
        <v>0</v>
      </c>
      <c r="P529" s="141">
        <f t="shared" si="395"/>
        <v>100000</v>
      </c>
      <c r="Q529" s="141">
        <f t="shared" ref="Q529:V531" si="437">Q530</f>
        <v>100000</v>
      </c>
      <c r="R529" s="76">
        <f t="shared" si="437"/>
        <v>0</v>
      </c>
      <c r="S529" s="76">
        <f t="shared" si="437"/>
        <v>0</v>
      </c>
      <c r="T529" s="76">
        <f t="shared" si="437"/>
        <v>0</v>
      </c>
      <c r="U529" s="76">
        <f t="shared" si="437"/>
        <v>0</v>
      </c>
      <c r="V529" s="142">
        <f t="shared" si="437"/>
        <v>0</v>
      </c>
      <c r="ALV529"/>
      <c r="ALW529"/>
      <c r="ALX529"/>
      <c r="ALY529"/>
      <c r="ALZ529"/>
      <c r="AMA529"/>
      <c r="AMB529"/>
      <c r="AMC529"/>
      <c r="AMD529"/>
      <c r="AME529"/>
      <c r="AMF529"/>
      <c r="AMG529"/>
      <c r="AMH529"/>
      <c r="AMI529"/>
      <c r="AMJ529"/>
    </row>
    <row r="530" spans="2:1024" s="103" customFormat="1" ht="37.5">
      <c r="B530" s="121"/>
      <c r="C530" s="39" t="s">
        <v>254</v>
      </c>
      <c r="D530" s="39">
        <v>934</v>
      </c>
      <c r="E530" s="143" t="s">
        <v>56</v>
      </c>
      <c r="F530" s="143" t="s">
        <v>56</v>
      </c>
      <c r="G530" s="81">
        <v>6710000000</v>
      </c>
      <c r="H530" s="82"/>
      <c r="I530" s="141">
        <f t="shared" si="429"/>
        <v>100000</v>
      </c>
      <c r="J530" s="141">
        <f t="shared" si="436"/>
        <v>100000</v>
      </c>
      <c r="K530" s="76">
        <f t="shared" si="436"/>
        <v>0</v>
      </c>
      <c r="L530" s="76">
        <f t="shared" si="436"/>
        <v>0</v>
      </c>
      <c r="M530" s="76">
        <f t="shared" si="436"/>
        <v>0</v>
      </c>
      <c r="N530" s="76">
        <f t="shared" si="436"/>
        <v>0</v>
      </c>
      <c r="O530" s="142">
        <f t="shared" si="436"/>
        <v>0</v>
      </c>
      <c r="P530" s="141">
        <f t="shared" si="395"/>
        <v>100000</v>
      </c>
      <c r="Q530" s="141">
        <f t="shared" si="437"/>
        <v>100000</v>
      </c>
      <c r="R530" s="76">
        <f t="shared" si="437"/>
        <v>0</v>
      </c>
      <c r="S530" s="76">
        <f t="shared" si="437"/>
        <v>0</v>
      </c>
      <c r="T530" s="76">
        <f t="shared" si="437"/>
        <v>0</v>
      </c>
      <c r="U530" s="76">
        <f t="shared" si="437"/>
        <v>0</v>
      </c>
      <c r="V530" s="142">
        <f t="shared" si="437"/>
        <v>0</v>
      </c>
      <c r="ALV530"/>
      <c r="ALW530"/>
      <c r="ALX530"/>
      <c r="ALY530"/>
      <c r="ALZ530"/>
      <c r="AMA530"/>
      <c r="AMB530"/>
      <c r="AMC530"/>
      <c r="AMD530"/>
      <c r="AME530"/>
      <c r="AMF530"/>
      <c r="AMG530"/>
      <c r="AMH530"/>
      <c r="AMI530"/>
      <c r="AMJ530"/>
    </row>
    <row r="531" spans="2:1024" s="103" customFormat="1">
      <c r="B531" s="121"/>
      <c r="C531" s="39" t="s">
        <v>255</v>
      </c>
      <c r="D531" s="39">
        <v>934</v>
      </c>
      <c r="E531" s="143" t="s">
        <v>56</v>
      </c>
      <c r="F531" s="143" t="s">
        <v>56</v>
      </c>
      <c r="G531" s="81">
        <v>6710010220</v>
      </c>
      <c r="H531" s="82"/>
      <c r="I531" s="141">
        <f t="shared" si="429"/>
        <v>100000</v>
      </c>
      <c r="J531" s="141">
        <f t="shared" si="436"/>
        <v>100000</v>
      </c>
      <c r="K531" s="76">
        <f t="shared" si="436"/>
        <v>0</v>
      </c>
      <c r="L531" s="76">
        <f t="shared" si="436"/>
        <v>0</v>
      </c>
      <c r="M531" s="76">
        <f t="shared" si="436"/>
        <v>0</v>
      </c>
      <c r="N531" s="76">
        <f t="shared" si="436"/>
        <v>0</v>
      </c>
      <c r="O531" s="142">
        <f t="shared" si="436"/>
        <v>0</v>
      </c>
      <c r="P531" s="141">
        <f t="shared" si="395"/>
        <v>100000</v>
      </c>
      <c r="Q531" s="141">
        <f t="shared" si="437"/>
        <v>100000</v>
      </c>
      <c r="R531" s="76">
        <f t="shared" si="437"/>
        <v>0</v>
      </c>
      <c r="S531" s="76">
        <f t="shared" si="437"/>
        <v>0</v>
      </c>
      <c r="T531" s="76">
        <f t="shared" si="437"/>
        <v>0</v>
      </c>
      <c r="U531" s="76">
        <f t="shared" si="437"/>
        <v>0</v>
      </c>
      <c r="V531" s="142">
        <f t="shared" si="437"/>
        <v>0</v>
      </c>
      <c r="ALV531"/>
      <c r="ALW531"/>
      <c r="ALX531"/>
      <c r="ALY531"/>
      <c r="ALZ531"/>
      <c r="AMA531"/>
      <c r="AMB531"/>
      <c r="AMC531"/>
      <c r="AMD531"/>
      <c r="AME531"/>
      <c r="AMF531"/>
      <c r="AMG531"/>
      <c r="AMH531"/>
      <c r="AMI531"/>
      <c r="AMJ531"/>
    </row>
    <row r="532" spans="2:1024" s="103" customFormat="1" ht="37.5">
      <c r="B532" s="121"/>
      <c r="C532" s="39" t="s">
        <v>103</v>
      </c>
      <c r="D532" s="39">
        <v>934</v>
      </c>
      <c r="E532" s="143" t="s">
        <v>56</v>
      </c>
      <c r="F532" s="143" t="s">
        <v>56</v>
      </c>
      <c r="G532" s="81">
        <v>6710010220</v>
      </c>
      <c r="H532" s="82" t="s">
        <v>104</v>
      </c>
      <c r="I532" s="141">
        <f t="shared" si="429"/>
        <v>100000</v>
      </c>
      <c r="J532" s="141">
        <v>100000</v>
      </c>
      <c r="K532" s="76">
        <v>0</v>
      </c>
      <c r="L532" s="76">
        <v>0</v>
      </c>
      <c r="M532" s="76">
        <v>0</v>
      </c>
      <c r="N532" s="76">
        <v>0</v>
      </c>
      <c r="O532" s="142">
        <v>0</v>
      </c>
      <c r="P532" s="141">
        <f t="shared" si="395"/>
        <v>100000</v>
      </c>
      <c r="Q532" s="141">
        <v>100000</v>
      </c>
      <c r="R532" s="76">
        <v>0</v>
      </c>
      <c r="S532" s="76">
        <v>0</v>
      </c>
      <c r="T532" s="76">
        <v>0</v>
      </c>
      <c r="U532" s="76">
        <v>0</v>
      </c>
      <c r="V532" s="142">
        <v>0</v>
      </c>
      <c r="ALV532"/>
      <c r="ALW532"/>
      <c r="ALX532"/>
      <c r="ALY532"/>
      <c r="ALZ532"/>
      <c r="AMA532"/>
      <c r="AMB532"/>
      <c r="AMC532"/>
      <c r="AMD532"/>
      <c r="AME532"/>
      <c r="AMF532"/>
      <c r="AMG532"/>
      <c r="AMH532"/>
      <c r="AMI532"/>
      <c r="AMJ532"/>
    </row>
    <row r="533" spans="2:1024" s="103" customFormat="1" ht="112.5">
      <c r="B533" s="121"/>
      <c r="C533" s="39" t="s">
        <v>345</v>
      </c>
      <c r="D533" s="39">
        <v>934</v>
      </c>
      <c r="E533" s="143" t="s">
        <v>56</v>
      </c>
      <c r="F533" s="143" t="s">
        <v>56</v>
      </c>
      <c r="G533" s="81">
        <v>6900000000</v>
      </c>
      <c r="H533" s="82"/>
      <c r="I533" s="141">
        <f t="shared" si="429"/>
        <v>130000</v>
      </c>
      <c r="J533" s="141">
        <f t="shared" ref="J533:O535" si="438">J534</f>
        <v>130000</v>
      </c>
      <c r="K533" s="76">
        <f t="shared" si="438"/>
        <v>0</v>
      </c>
      <c r="L533" s="76">
        <f t="shared" si="438"/>
        <v>0</v>
      </c>
      <c r="M533" s="76">
        <f t="shared" si="438"/>
        <v>0</v>
      </c>
      <c r="N533" s="76">
        <f t="shared" si="438"/>
        <v>0</v>
      </c>
      <c r="O533" s="142">
        <f t="shared" si="438"/>
        <v>0</v>
      </c>
      <c r="P533" s="141">
        <f t="shared" si="395"/>
        <v>140000</v>
      </c>
      <c r="Q533" s="141">
        <f t="shared" ref="Q533:V535" si="439">Q534</f>
        <v>140000</v>
      </c>
      <c r="R533" s="76">
        <f t="shared" si="439"/>
        <v>0</v>
      </c>
      <c r="S533" s="76">
        <f t="shared" si="439"/>
        <v>0</v>
      </c>
      <c r="T533" s="76">
        <f t="shared" si="439"/>
        <v>0</v>
      </c>
      <c r="U533" s="76">
        <f t="shared" si="439"/>
        <v>0</v>
      </c>
      <c r="V533" s="142">
        <f t="shared" si="439"/>
        <v>0</v>
      </c>
      <c r="ALV533"/>
      <c r="ALW533"/>
      <c r="ALX533"/>
      <c r="ALY533"/>
      <c r="ALZ533"/>
      <c r="AMA533"/>
      <c r="AMB533"/>
      <c r="AMC533"/>
      <c r="AMD533"/>
      <c r="AME533"/>
      <c r="AMF533"/>
      <c r="AMG533"/>
      <c r="AMH533"/>
      <c r="AMI533"/>
      <c r="AMJ533"/>
    </row>
    <row r="534" spans="2:1024" s="103" customFormat="1" ht="37.5">
      <c r="B534" s="121"/>
      <c r="C534" s="39" t="s">
        <v>264</v>
      </c>
      <c r="D534" s="39">
        <v>934</v>
      </c>
      <c r="E534" s="143" t="s">
        <v>56</v>
      </c>
      <c r="F534" s="143" t="s">
        <v>56</v>
      </c>
      <c r="G534" s="81">
        <v>6910000000</v>
      </c>
      <c r="H534" s="82"/>
      <c r="I534" s="141">
        <f t="shared" si="429"/>
        <v>130000</v>
      </c>
      <c r="J534" s="141">
        <f t="shared" si="438"/>
        <v>130000</v>
      </c>
      <c r="K534" s="76">
        <f t="shared" si="438"/>
        <v>0</v>
      </c>
      <c r="L534" s="76">
        <f t="shared" si="438"/>
        <v>0</v>
      </c>
      <c r="M534" s="76">
        <f t="shared" si="438"/>
        <v>0</v>
      </c>
      <c r="N534" s="76">
        <f t="shared" si="438"/>
        <v>0</v>
      </c>
      <c r="O534" s="142">
        <f t="shared" si="438"/>
        <v>0</v>
      </c>
      <c r="P534" s="141">
        <f t="shared" si="395"/>
        <v>140000</v>
      </c>
      <c r="Q534" s="141">
        <f t="shared" si="439"/>
        <v>140000</v>
      </c>
      <c r="R534" s="76">
        <f t="shared" si="439"/>
        <v>0</v>
      </c>
      <c r="S534" s="76">
        <f t="shared" si="439"/>
        <v>0</v>
      </c>
      <c r="T534" s="76">
        <f t="shared" si="439"/>
        <v>0</v>
      </c>
      <c r="U534" s="76">
        <f t="shared" si="439"/>
        <v>0</v>
      </c>
      <c r="V534" s="142">
        <f t="shared" si="439"/>
        <v>0</v>
      </c>
      <c r="ALV534"/>
      <c r="ALW534"/>
      <c r="ALX534"/>
      <c r="ALY534"/>
      <c r="ALZ534"/>
      <c r="AMA534"/>
      <c r="AMB534"/>
      <c r="AMC534"/>
      <c r="AMD534"/>
      <c r="AME534"/>
      <c r="AMF534"/>
      <c r="AMG534"/>
      <c r="AMH534"/>
      <c r="AMI534"/>
      <c r="AMJ534"/>
    </row>
    <row r="535" spans="2:1024" s="103" customFormat="1" ht="112.5">
      <c r="B535" s="121"/>
      <c r="C535" s="39" t="s">
        <v>346</v>
      </c>
      <c r="D535" s="39">
        <v>934</v>
      </c>
      <c r="E535" s="143" t="s">
        <v>56</v>
      </c>
      <c r="F535" s="143" t="s">
        <v>56</v>
      </c>
      <c r="G535" s="81">
        <v>6910010500</v>
      </c>
      <c r="H535" s="82"/>
      <c r="I535" s="141">
        <f t="shared" si="429"/>
        <v>130000</v>
      </c>
      <c r="J535" s="141">
        <f t="shared" si="438"/>
        <v>130000</v>
      </c>
      <c r="K535" s="76">
        <f t="shared" si="438"/>
        <v>0</v>
      </c>
      <c r="L535" s="76">
        <f t="shared" si="438"/>
        <v>0</v>
      </c>
      <c r="M535" s="76">
        <f t="shared" si="438"/>
        <v>0</v>
      </c>
      <c r="N535" s="76">
        <f t="shared" si="438"/>
        <v>0</v>
      </c>
      <c r="O535" s="142">
        <f t="shared" si="438"/>
        <v>0</v>
      </c>
      <c r="P535" s="141">
        <f t="shared" si="395"/>
        <v>140000</v>
      </c>
      <c r="Q535" s="141">
        <f t="shared" si="439"/>
        <v>140000</v>
      </c>
      <c r="R535" s="76">
        <f t="shared" si="439"/>
        <v>0</v>
      </c>
      <c r="S535" s="76">
        <f t="shared" si="439"/>
        <v>0</v>
      </c>
      <c r="T535" s="76">
        <f t="shared" si="439"/>
        <v>0</v>
      </c>
      <c r="U535" s="76">
        <f t="shared" si="439"/>
        <v>0</v>
      </c>
      <c r="V535" s="142">
        <f t="shared" si="439"/>
        <v>0</v>
      </c>
      <c r="ALV535"/>
      <c r="ALW535"/>
      <c r="ALX535"/>
      <c r="ALY535"/>
      <c r="ALZ535"/>
      <c r="AMA535"/>
      <c r="AMB535"/>
      <c r="AMC535"/>
      <c r="AMD535"/>
      <c r="AME535"/>
      <c r="AMF535"/>
      <c r="AMG535"/>
      <c r="AMH535"/>
      <c r="AMI535"/>
      <c r="AMJ535"/>
    </row>
    <row r="536" spans="2:1024" s="103" customFormat="1" ht="37.5">
      <c r="B536" s="121"/>
      <c r="C536" s="39" t="s">
        <v>103</v>
      </c>
      <c r="D536" s="39">
        <v>934</v>
      </c>
      <c r="E536" s="143" t="s">
        <v>56</v>
      </c>
      <c r="F536" s="143" t="s">
        <v>56</v>
      </c>
      <c r="G536" s="81">
        <v>6910010500</v>
      </c>
      <c r="H536" s="82" t="s">
        <v>104</v>
      </c>
      <c r="I536" s="141">
        <f t="shared" si="429"/>
        <v>130000</v>
      </c>
      <c r="J536" s="141">
        <v>130000</v>
      </c>
      <c r="K536" s="76">
        <v>0</v>
      </c>
      <c r="L536" s="76">
        <v>0</v>
      </c>
      <c r="M536" s="76">
        <v>0</v>
      </c>
      <c r="N536" s="76">
        <v>0</v>
      </c>
      <c r="O536" s="142">
        <v>0</v>
      </c>
      <c r="P536" s="141">
        <f t="shared" si="395"/>
        <v>140000</v>
      </c>
      <c r="Q536" s="141">
        <v>140000</v>
      </c>
      <c r="R536" s="76">
        <v>0</v>
      </c>
      <c r="S536" s="76">
        <v>0</v>
      </c>
      <c r="T536" s="76">
        <v>0</v>
      </c>
      <c r="U536" s="76">
        <v>0</v>
      </c>
      <c r="V536" s="142">
        <v>0</v>
      </c>
      <c r="ALV536"/>
      <c r="ALW536"/>
      <c r="ALX536"/>
      <c r="ALY536"/>
      <c r="ALZ536"/>
      <c r="AMA536"/>
      <c r="AMB536"/>
      <c r="AMC536"/>
      <c r="AMD536"/>
      <c r="AME536"/>
      <c r="AMF536"/>
      <c r="AMG536"/>
      <c r="AMH536"/>
      <c r="AMI536"/>
      <c r="AMJ536"/>
    </row>
    <row r="537" spans="2:1024" s="103" customFormat="1" ht="37.5">
      <c r="B537" s="121"/>
      <c r="C537" s="39" t="s">
        <v>275</v>
      </c>
      <c r="D537" s="39">
        <v>934</v>
      </c>
      <c r="E537" s="143" t="s">
        <v>56</v>
      </c>
      <c r="F537" s="143" t="s">
        <v>56</v>
      </c>
      <c r="G537" s="81">
        <v>7100000000</v>
      </c>
      <c r="H537" s="82"/>
      <c r="I537" s="141">
        <f t="shared" si="429"/>
        <v>981000</v>
      </c>
      <c r="J537" s="141">
        <f t="shared" ref="J537:O539" si="440">J538</f>
        <v>981000</v>
      </c>
      <c r="K537" s="76">
        <f t="shared" si="440"/>
        <v>0</v>
      </c>
      <c r="L537" s="76">
        <f t="shared" si="440"/>
        <v>0</v>
      </c>
      <c r="M537" s="76">
        <f t="shared" si="440"/>
        <v>0</v>
      </c>
      <c r="N537" s="76">
        <f t="shared" si="440"/>
        <v>0</v>
      </c>
      <c r="O537" s="142">
        <f t="shared" si="440"/>
        <v>0</v>
      </c>
      <c r="P537" s="141">
        <f t="shared" si="395"/>
        <v>996000</v>
      </c>
      <c r="Q537" s="141">
        <f t="shared" ref="Q537:V539" si="441">Q538</f>
        <v>996000</v>
      </c>
      <c r="R537" s="76">
        <f t="shared" si="441"/>
        <v>0</v>
      </c>
      <c r="S537" s="76">
        <f t="shared" si="441"/>
        <v>0</v>
      </c>
      <c r="T537" s="76">
        <f t="shared" si="441"/>
        <v>0</v>
      </c>
      <c r="U537" s="76">
        <f t="shared" si="441"/>
        <v>0</v>
      </c>
      <c r="V537" s="142">
        <f t="shared" si="441"/>
        <v>0</v>
      </c>
      <c r="ALV537"/>
      <c r="ALW537"/>
      <c r="ALX537"/>
      <c r="ALY537"/>
      <c r="ALZ537"/>
      <c r="AMA537"/>
      <c r="AMB537"/>
      <c r="AMC537"/>
      <c r="AMD537"/>
      <c r="AME537"/>
      <c r="AMF537"/>
      <c r="AMG537"/>
      <c r="AMH537"/>
      <c r="AMI537"/>
      <c r="AMJ537"/>
    </row>
    <row r="538" spans="2:1024" s="103" customFormat="1" ht="56.25">
      <c r="B538" s="121"/>
      <c r="C538" s="39" t="s">
        <v>276</v>
      </c>
      <c r="D538" s="39">
        <v>934</v>
      </c>
      <c r="E538" s="143" t="s">
        <v>56</v>
      </c>
      <c r="F538" s="143" t="s">
        <v>56</v>
      </c>
      <c r="G538" s="81">
        <v>7110000000</v>
      </c>
      <c r="H538" s="82"/>
      <c r="I538" s="141">
        <f t="shared" si="429"/>
        <v>981000</v>
      </c>
      <c r="J538" s="141">
        <f t="shared" si="440"/>
        <v>981000</v>
      </c>
      <c r="K538" s="76">
        <f t="shared" si="440"/>
        <v>0</v>
      </c>
      <c r="L538" s="76">
        <f t="shared" si="440"/>
        <v>0</v>
      </c>
      <c r="M538" s="76">
        <f t="shared" si="440"/>
        <v>0</v>
      </c>
      <c r="N538" s="76">
        <f t="shared" si="440"/>
        <v>0</v>
      </c>
      <c r="O538" s="142">
        <f t="shared" si="440"/>
        <v>0</v>
      </c>
      <c r="P538" s="141">
        <f t="shared" si="395"/>
        <v>996000</v>
      </c>
      <c r="Q538" s="141">
        <f t="shared" si="441"/>
        <v>996000</v>
      </c>
      <c r="R538" s="76">
        <f t="shared" si="441"/>
        <v>0</v>
      </c>
      <c r="S538" s="76">
        <f t="shared" si="441"/>
        <v>0</v>
      </c>
      <c r="T538" s="76">
        <f t="shared" si="441"/>
        <v>0</v>
      </c>
      <c r="U538" s="76">
        <f t="shared" si="441"/>
        <v>0</v>
      </c>
      <c r="V538" s="142">
        <f t="shared" si="441"/>
        <v>0</v>
      </c>
      <c r="ALV538"/>
      <c r="ALW538"/>
      <c r="ALX538"/>
      <c r="ALY538"/>
      <c r="ALZ538"/>
      <c r="AMA538"/>
      <c r="AMB538"/>
      <c r="AMC538"/>
      <c r="AMD538"/>
      <c r="AME538"/>
      <c r="AMF538"/>
      <c r="AMG538"/>
      <c r="AMH538"/>
      <c r="AMI538"/>
      <c r="AMJ538"/>
    </row>
    <row r="539" spans="2:1024" s="103" customFormat="1" ht="37.5">
      <c r="B539" s="121"/>
      <c r="C539" s="39" t="s">
        <v>277</v>
      </c>
      <c r="D539" s="39">
        <v>934</v>
      </c>
      <c r="E539" s="143" t="s">
        <v>56</v>
      </c>
      <c r="F539" s="143" t="s">
        <v>56</v>
      </c>
      <c r="G539" s="81">
        <v>7110010610</v>
      </c>
      <c r="H539" s="82"/>
      <c r="I539" s="141">
        <f t="shared" si="429"/>
        <v>981000</v>
      </c>
      <c r="J539" s="141">
        <f t="shared" si="440"/>
        <v>981000</v>
      </c>
      <c r="K539" s="76">
        <f t="shared" si="440"/>
        <v>0</v>
      </c>
      <c r="L539" s="76">
        <f t="shared" si="440"/>
        <v>0</v>
      </c>
      <c r="M539" s="76">
        <f t="shared" si="440"/>
        <v>0</v>
      </c>
      <c r="N539" s="76">
        <f t="shared" si="440"/>
        <v>0</v>
      </c>
      <c r="O539" s="142">
        <f t="shared" si="440"/>
        <v>0</v>
      </c>
      <c r="P539" s="141">
        <f t="shared" si="395"/>
        <v>996000</v>
      </c>
      <c r="Q539" s="141">
        <f t="shared" si="441"/>
        <v>996000</v>
      </c>
      <c r="R539" s="76">
        <f t="shared" si="441"/>
        <v>0</v>
      </c>
      <c r="S539" s="76">
        <f t="shared" si="441"/>
        <v>0</v>
      </c>
      <c r="T539" s="76">
        <f t="shared" si="441"/>
        <v>0</v>
      </c>
      <c r="U539" s="76">
        <f t="shared" si="441"/>
        <v>0</v>
      </c>
      <c r="V539" s="142">
        <f t="shared" si="441"/>
        <v>0</v>
      </c>
      <c r="ALV539"/>
      <c r="ALW539"/>
      <c r="ALX539"/>
      <c r="ALY539"/>
      <c r="ALZ539"/>
      <c r="AMA539"/>
      <c r="AMB539"/>
      <c r="AMC539"/>
      <c r="AMD539"/>
      <c r="AME539"/>
      <c r="AMF539"/>
      <c r="AMG539"/>
      <c r="AMH539"/>
      <c r="AMI539"/>
      <c r="AMJ539"/>
    </row>
    <row r="540" spans="2:1024" s="103" customFormat="1" ht="37.5">
      <c r="B540" s="121"/>
      <c r="C540" s="39" t="s">
        <v>103</v>
      </c>
      <c r="D540" s="39">
        <v>934</v>
      </c>
      <c r="E540" s="143" t="s">
        <v>56</v>
      </c>
      <c r="F540" s="143" t="s">
        <v>56</v>
      </c>
      <c r="G540" s="81">
        <v>7110010610</v>
      </c>
      <c r="H540" s="82" t="s">
        <v>104</v>
      </c>
      <c r="I540" s="141">
        <f t="shared" si="429"/>
        <v>981000</v>
      </c>
      <c r="J540" s="141">
        <v>981000</v>
      </c>
      <c r="K540" s="76">
        <v>0</v>
      </c>
      <c r="L540" s="76">
        <v>0</v>
      </c>
      <c r="M540" s="76">
        <v>0</v>
      </c>
      <c r="N540" s="76">
        <v>0</v>
      </c>
      <c r="O540" s="142">
        <v>0</v>
      </c>
      <c r="P540" s="141">
        <f t="shared" si="395"/>
        <v>996000</v>
      </c>
      <c r="Q540" s="141">
        <v>996000</v>
      </c>
      <c r="R540" s="76">
        <v>0</v>
      </c>
      <c r="S540" s="76">
        <v>0</v>
      </c>
      <c r="T540" s="76">
        <v>0</v>
      </c>
      <c r="U540" s="76">
        <v>0</v>
      </c>
      <c r="V540" s="142">
        <v>0</v>
      </c>
      <c r="ALV540"/>
      <c r="ALW540"/>
      <c r="ALX540"/>
      <c r="ALY540"/>
      <c r="ALZ540"/>
      <c r="AMA540"/>
      <c r="AMB540"/>
      <c r="AMC540"/>
      <c r="AMD540"/>
      <c r="AME540"/>
      <c r="AMF540"/>
      <c r="AMG540"/>
      <c r="AMH540"/>
      <c r="AMI540"/>
      <c r="AMJ540"/>
    </row>
    <row r="541" spans="2:1024" s="103" customFormat="1">
      <c r="B541" s="121"/>
      <c r="C541" s="39" t="s">
        <v>61</v>
      </c>
      <c r="D541" s="39">
        <v>934</v>
      </c>
      <c r="E541" s="143" t="s">
        <v>56</v>
      </c>
      <c r="F541" s="143" t="s">
        <v>38</v>
      </c>
      <c r="G541" s="81"/>
      <c r="H541" s="82"/>
      <c r="I541" s="141">
        <f t="shared" si="429"/>
        <v>1996100</v>
      </c>
      <c r="J541" s="141">
        <f t="shared" ref="J541:O543" si="442">J542</f>
        <v>1996100</v>
      </c>
      <c r="K541" s="76">
        <f t="shared" si="442"/>
        <v>0</v>
      </c>
      <c r="L541" s="76">
        <f t="shared" si="442"/>
        <v>0</v>
      </c>
      <c r="M541" s="76">
        <f t="shared" si="442"/>
        <v>0</v>
      </c>
      <c r="N541" s="76">
        <f t="shared" si="442"/>
        <v>0</v>
      </c>
      <c r="O541" s="142">
        <f t="shared" si="442"/>
        <v>0</v>
      </c>
      <c r="P541" s="141">
        <f t="shared" si="395"/>
        <v>1920000</v>
      </c>
      <c r="Q541" s="141">
        <f t="shared" ref="Q541:V543" si="443">Q542</f>
        <v>1920000</v>
      </c>
      <c r="R541" s="76">
        <f t="shared" si="443"/>
        <v>0</v>
      </c>
      <c r="S541" s="76">
        <f t="shared" si="443"/>
        <v>0</v>
      </c>
      <c r="T541" s="76">
        <f t="shared" si="443"/>
        <v>0</v>
      </c>
      <c r="U541" s="76">
        <f t="shared" si="443"/>
        <v>0</v>
      </c>
      <c r="V541" s="142">
        <f t="shared" si="443"/>
        <v>0</v>
      </c>
      <c r="ALV541"/>
      <c r="ALW541"/>
      <c r="ALX541"/>
      <c r="ALY541"/>
      <c r="ALZ541"/>
      <c r="AMA541"/>
      <c r="AMB541"/>
      <c r="AMC541"/>
      <c r="AMD541"/>
      <c r="AME541"/>
      <c r="AMF541"/>
      <c r="AMG541"/>
      <c r="AMH541"/>
      <c r="AMI541"/>
      <c r="AMJ541"/>
    </row>
    <row r="542" spans="2:1024" s="103" customFormat="1" ht="37.5">
      <c r="B542" s="121"/>
      <c r="C542" s="39" t="s">
        <v>97</v>
      </c>
      <c r="D542" s="39">
        <v>934</v>
      </c>
      <c r="E542" s="143" t="s">
        <v>56</v>
      </c>
      <c r="F542" s="143" t="s">
        <v>38</v>
      </c>
      <c r="G542" s="81">
        <v>5000000000</v>
      </c>
      <c r="H542" s="82"/>
      <c r="I542" s="141">
        <f t="shared" si="429"/>
        <v>1996100</v>
      </c>
      <c r="J542" s="141">
        <f t="shared" si="442"/>
        <v>1996100</v>
      </c>
      <c r="K542" s="76">
        <f t="shared" si="442"/>
        <v>0</v>
      </c>
      <c r="L542" s="76">
        <f t="shared" si="442"/>
        <v>0</v>
      </c>
      <c r="M542" s="76">
        <f t="shared" si="442"/>
        <v>0</v>
      </c>
      <c r="N542" s="76">
        <f t="shared" si="442"/>
        <v>0</v>
      </c>
      <c r="O542" s="142">
        <f t="shared" si="442"/>
        <v>0</v>
      </c>
      <c r="P542" s="141">
        <f t="shared" si="395"/>
        <v>1920000</v>
      </c>
      <c r="Q542" s="141">
        <f t="shared" si="443"/>
        <v>1920000</v>
      </c>
      <c r="R542" s="76">
        <f t="shared" si="443"/>
        <v>0</v>
      </c>
      <c r="S542" s="76">
        <f t="shared" si="443"/>
        <v>0</v>
      </c>
      <c r="T542" s="76">
        <f t="shared" si="443"/>
        <v>0</v>
      </c>
      <c r="U542" s="76">
        <f t="shared" si="443"/>
        <v>0</v>
      </c>
      <c r="V542" s="142">
        <f t="shared" si="443"/>
        <v>0</v>
      </c>
      <c r="ALV542"/>
      <c r="ALW542"/>
      <c r="ALX542"/>
      <c r="ALY542"/>
      <c r="ALZ542"/>
      <c r="AMA542"/>
      <c r="AMB542"/>
      <c r="AMC542"/>
      <c r="AMD542"/>
      <c r="AME542"/>
      <c r="AMF542"/>
      <c r="AMG542"/>
      <c r="AMH542"/>
      <c r="AMI542"/>
      <c r="AMJ542"/>
    </row>
    <row r="543" spans="2:1024" s="103" customFormat="1" ht="37.5">
      <c r="B543" s="121"/>
      <c r="C543" s="39" t="s">
        <v>105</v>
      </c>
      <c r="D543" s="39">
        <v>934</v>
      </c>
      <c r="E543" s="143" t="s">
        <v>56</v>
      </c>
      <c r="F543" s="143" t="s">
        <v>38</v>
      </c>
      <c r="G543" s="81">
        <v>5020000000</v>
      </c>
      <c r="H543" s="82"/>
      <c r="I543" s="141">
        <f t="shared" si="429"/>
        <v>1996100</v>
      </c>
      <c r="J543" s="141">
        <f t="shared" si="442"/>
        <v>1996100</v>
      </c>
      <c r="K543" s="76">
        <f t="shared" si="442"/>
        <v>0</v>
      </c>
      <c r="L543" s="76">
        <f t="shared" si="442"/>
        <v>0</v>
      </c>
      <c r="M543" s="76">
        <f t="shared" si="442"/>
        <v>0</v>
      </c>
      <c r="N543" s="76">
        <f t="shared" si="442"/>
        <v>0</v>
      </c>
      <c r="O543" s="142">
        <f t="shared" si="442"/>
        <v>0</v>
      </c>
      <c r="P543" s="141">
        <f t="shared" si="395"/>
        <v>1920000</v>
      </c>
      <c r="Q543" s="141">
        <f t="shared" si="443"/>
        <v>1920000</v>
      </c>
      <c r="R543" s="76">
        <f t="shared" si="443"/>
        <v>0</v>
      </c>
      <c r="S543" s="76">
        <f t="shared" si="443"/>
        <v>0</v>
      </c>
      <c r="T543" s="76">
        <f t="shared" si="443"/>
        <v>0</v>
      </c>
      <c r="U543" s="76">
        <f t="shared" si="443"/>
        <v>0</v>
      </c>
      <c r="V543" s="142">
        <f t="shared" si="443"/>
        <v>0</v>
      </c>
      <c r="ALV543"/>
      <c r="ALW543"/>
      <c r="ALX543"/>
      <c r="ALY543"/>
      <c r="ALZ543"/>
      <c r="AMA543"/>
      <c r="AMB543"/>
      <c r="AMC543"/>
      <c r="AMD543"/>
      <c r="AME543"/>
      <c r="AMF543"/>
      <c r="AMG543"/>
      <c r="AMH543"/>
      <c r="AMI543"/>
      <c r="AMJ543"/>
    </row>
    <row r="544" spans="2:1024" s="103" customFormat="1" ht="31.9" customHeight="1">
      <c r="B544" s="121"/>
      <c r="C544" s="39" t="s">
        <v>350</v>
      </c>
      <c r="D544" s="39">
        <v>934</v>
      </c>
      <c r="E544" s="143" t="s">
        <v>56</v>
      </c>
      <c r="F544" s="143" t="s">
        <v>38</v>
      </c>
      <c r="G544" s="81">
        <v>5020000190</v>
      </c>
      <c r="H544" s="82"/>
      <c r="I544" s="141">
        <f t="shared" si="429"/>
        <v>1996100</v>
      </c>
      <c r="J544" s="141">
        <f t="shared" ref="J544:O544" si="444">J545+J546</f>
        <v>1996100</v>
      </c>
      <c r="K544" s="76">
        <f t="shared" si="444"/>
        <v>0</v>
      </c>
      <c r="L544" s="76">
        <f t="shared" si="444"/>
        <v>0</v>
      </c>
      <c r="M544" s="76">
        <f t="shared" si="444"/>
        <v>0</v>
      </c>
      <c r="N544" s="76">
        <f t="shared" si="444"/>
        <v>0</v>
      </c>
      <c r="O544" s="142">
        <f t="shared" si="444"/>
        <v>0</v>
      </c>
      <c r="P544" s="141">
        <f t="shared" ref="P544:P607" si="445">SUM(Q544:V544)</f>
        <v>1920000</v>
      </c>
      <c r="Q544" s="141">
        <f t="shared" ref="Q544:V544" si="446">Q545+Q546</f>
        <v>1920000</v>
      </c>
      <c r="R544" s="76">
        <f t="shared" si="446"/>
        <v>0</v>
      </c>
      <c r="S544" s="76">
        <f t="shared" si="446"/>
        <v>0</v>
      </c>
      <c r="T544" s="76">
        <f t="shared" si="446"/>
        <v>0</v>
      </c>
      <c r="U544" s="76">
        <f t="shared" si="446"/>
        <v>0</v>
      </c>
      <c r="V544" s="142">
        <f t="shared" si="446"/>
        <v>0</v>
      </c>
      <c r="ALV544"/>
      <c r="ALW544"/>
      <c r="ALX544"/>
      <c r="ALY544"/>
      <c r="ALZ544"/>
      <c r="AMA544"/>
      <c r="AMB544"/>
      <c r="AMC544"/>
      <c r="AMD544"/>
      <c r="AME544"/>
      <c r="AMF544"/>
      <c r="AMG544"/>
      <c r="AMH544"/>
      <c r="AMI544"/>
      <c r="AMJ544"/>
    </row>
    <row r="545" spans="2:1024" s="103" customFormat="1" ht="75">
      <c r="B545" s="121"/>
      <c r="C545" s="39" t="s">
        <v>100</v>
      </c>
      <c r="D545" s="39">
        <v>934</v>
      </c>
      <c r="E545" s="143" t="s">
        <v>56</v>
      </c>
      <c r="F545" s="143" t="s">
        <v>38</v>
      </c>
      <c r="G545" s="81">
        <v>5020000190</v>
      </c>
      <c r="H545" s="82" t="s">
        <v>101</v>
      </c>
      <c r="I545" s="141">
        <f t="shared" si="429"/>
        <v>1995300</v>
      </c>
      <c r="J545" s="141">
        <v>1995300</v>
      </c>
      <c r="K545" s="76"/>
      <c r="L545" s="76"/>
      <c r="M545" s="76"/>
      <c r="N545" s="76"/>
      <c r="O545" s="142"/>
      <c r="P545" s="141">
        <f t="shared" si="445"/>
        <v>1919300</v>
      </c>
      <c r="Q545" s="141">
        <v>1919300</v>
      </c>
      <c r="R545" s="76"/>
      <c r="S545" s="76"/>
      <c r="T545" s="76"/>
      <c r="U545" s="76"/>
      <c r="V545" s="142"/>
      <c r="ALV545"/>
      <c r="ALW545"/>
      <c r="ALX545"/>
      <c r="ALY545"/>
      <c r="ALZ545"/>
      <c r="AMA545"/>
      <c r="AMB545"/>
      <c r="AMC545"/>
      <c r="AMD545"/>
      <c r="AME545"/>
      <c r="AMF545"/>
      <c r="AMG545"/>
      <c r="AMH545"/>
      <c r="AMI545"/>
      <c r="AMJ545"/>
    </row>
    <row r="546" spans="2:1024" s="103" customFormat="1">
      <c r="B546" s="121"/>
      <c r="C546" s="39" t="s">
        <v>106</v>
      </c>
      <c r="D546" s="39">
        <v>934</v>
      </c>
      <c r="E546" s="143" t="s">
        <v>56</v>
      </c>
      <c r="F546" s="143" t="s">
        <v>38</v>
      </c>
      <c r="G546" s="81">
        <v>5020000190</v>
      </c>
      <c r="H546" s="82" t="s">
        <v>107</v>
      </c>
      <c r="I546" s="141">
        <f t="shared" si="429"/>
        <v>800</v>
      </c>
      <c r="J546" s="141">
        <v>800</v>
      </c>
      <c r="K546" s="76"/>
      <c r="L546" s="76"/>
      <c r="M546" s="76"/>
      <c r="N546" s="76"/>
      <c r="O546" s="142"/>
      <c r="P546" s="141">
        <f t="shared" si="445"/>
        <v>700</v>
      </c>
      <c r="Q546" s="141">
        <v>700</v>
      </c>
      <c r="R546" s="76"/>
      <c r="S546" s="76"/>
      <c r="T546" s="76"/>
      <c r="U546" s="76"/>
      <c r="V546" s="142"/>
      <c r="ALV546"/>
      <c r="ALW546"/>
      <c r="ALX546"/>
      <c r="ALY546"/>
      <c r="ALZ546"/>
      <c r="AMA546"/>
      <c r="AMB546"/>
      <c r="AMC546"/>
      <c r="AMD546"/>
      <c r="AME546"/>
      <c r="AMF546"/>
      <c r="AMG546"/>
      <c r="AMH546"/>
      <c r="AMI546"/>
      <c r="AMJ546"/>
    </row>
    <row r="547" spans="2:1024" s="120" customFormat="1" ht="75">
      <c r="B547" s="121" t="s">
        <v>221</v>
      </c>
      <c r="C547" s="30" t="s">
        <v>352</v>
      </c>
      <c r="D547" s="30">
        <v>953</v>
      </c>
      <c r="E547" s="147"/>
      <c r="F547" s="147"/>
      <c r="G547" s="87"/>
      <c r="H547" s="88"/>
      <c r="I547" s="136">
        <f t="shared" si="429"/>
        <v>110370800</v>
      </c>
      <c r="J547" s="136">
        <f t="shared" ref="J547:O547" si="447">J554+J548</f>
        <v>110370800</v>
      </c>
      <c r="K547" s="74">
        <f t="shared" si="447"/>
        <v>0</v>
      </c>
      <c r="L547" s="74">
        <f t="shared" si="447"/>
        <v>0</v>
      </c>
      <c r="M547" s="74">
        <f t="shared" si="447"/>
        <v>0</v>
      </c>
      <c r="N547" s="74">
        <f t="shared" si="447"/>
        <v>0</v>
      </c>
      <c r="O547" s="137">
        <f t="shared" si="447"/>
        <v>0</v>
      </c>
      <c r="P547" s="136">
        <f t="shared" si="445"/>
        <v>112548700</v>
      </c>
      <c r="Q547" s="136">
        <f t="shared" ref="Q547:V547" si="448">Q554+Q548</f>
        <v>112548700</v>
      </c>
      <c r="R547" s="74">
        <f t="shared" si="448"/>
        <v>0</v>
      </c>
      <c r="S547" s="74">
        <f t="shared" si="448"/>
        <v>0</v>
      </c>
      <c r="T547" s="74">
        <f t="shared" si="448"/>
        <v>0</v>
      </c>
      <c r="U547" s="74">
        <f t="shared" si="448"/>
        <v>0</v>
      </c>
      <c r="V547" s="137">
        <f t="shared" si="448"/>
        <v>0</v>
      </c>
      <c r="ALV547" s="42"/>
      <c r="ALW547" s="42"/>
      <c r="ALX547" s="42"/>
      <c r="ALY547" s="42"/>
      <c r="ALZ547" s="42"/>
      <c r="AMA547" s="42"/>
      <c r="AMB547" s="42"/>
      <c r="AMC547" s="42"/>
      <c r="AMD547" s="42"/>
      <c r="AME547" s="42"/>
      <c r="AMF547" s="42"/>
      <c r="AMG547" s="42"/>
      <c r="AMH547" s="42"/>
      <c r="AMI547" s="42"/>
      <c r="AMJ547" s="42"/>
    </row>
    <row r="548" spans="2:1024" s="103" customFormat="1">
      <c r="B548" s="140"/>
      <c r="C548" s="39" t="s">
        <v>55</v>
      </c>
      <c r="D548" s="143">
        <v>953</v>
      </c>
      <c r="E548" s="143" t="s">
        <v>56</v>
      </c>
      <c r="F548" s="143" t="s">
        <v>82</v>
      </c>
      <c r="G548" s="81"/>
      <c r="H548" s="82"/>
      <c r="I548" s="141">
        <f t="shared" si="429"/>
        <v>284300</v>
      </c>
      <c r="J548" s="141">
        <f t="shared" ref="J548:O552" si="449">J549</f>
        <v>284300</v>
      </c>
      <c r="K548" s="76">
        <f t="shared" si="449"/>
        <v>0</v>
      </c>
      <c r="L548" s="76">
        <f t="shared" si="449"/>
        <v>0</v>
      </c>
      <c r="M548" s="76">
        <f t="shared" si="449"/>
        <v>0</v>
      </c>
      <c r="N548" s="76">
        <f t="shared" si="449"/>
        <v>0</v>
      </c>
      <c r="O548" s="142">
        <f t="shared" si="449"/>
        <v>0</v>
      </c>
      <c r="P548" s="141">
        <f t="shared" si="445"/>
        <v>284300</v>
      </c>
      <c r="Q548" s="141">
        <f t="shared" ref="Q548:V552" si="450">Q549</f>
        <v>284300</v>
      </c>
      <c r="R548" s="76">
        <f t="shared" si="450"/>
        <v>0</v>
      </c>
      <c r="S548" s="76">
        <f t="shared" si="450"/>
        <v>0</v>
      </c>
      <c r="T548" s="76">
        <f t="shared" si="450"/>
        <v>0</v>
      </c>
      <c r="U548" s="76">
        <f t="shared" si="450"/>
        <v>0</v>
      </c>
      <c r="V548" s="142">
        <f t="shared" si="450"/>
        <v>0</v>
      </c>
      <c r="ALV548"/>
      <c r="ALW548"/>
      <c r="ALX548"/>
      <c r="ALY548"/>
      <c r="ALZ548"/>
      <c r="AMA548"/>
      <c r="AMB548"/>
      <c r="AMC548"/>
      <c r="AMD548"/>
      <c r="AME548"/>
      <c r="AMF548"/>
      <c r="AMG548"/>
      <c r="AMH548"/>
      <c r="AMI548"/>
      <c r="AMJ548"/>
    </row>
    <row r="549" spans="2:1024" s="103" customFormat="1">
      <c r="B549" s="140"/>
      <c r="C549" s="39" t="s">
        <v>60</v>
      </c>
      <c r="D549" s="143">
        <v>953</v>
      </c>
      <c r="E549" s="143" t="s">
        <v>56</v>
      </c>
      <c r="F549" s="143" t="s">
        <v>56</v>
      </c>
      <c r="G549" s="81"/>
      <c r="H549" s="82"/>
      <c r="I549" s="141">
        <f t="shared" si="429"/>
        <v>284300</v>
      </c>
      <c r="J549" s="141">
        <f t="shared" si="449"/>
        <v>284300</v>
      </c>
      <c r="K549" s="76">
        <f t="shared" si="449"/>
        <v>0</v>
      </c>
      <c r="L549" s="76">
        <f t="shared" si="449"/>
        <v>0</v>
      </c>
      <c r="M549" s="76">
        <f t="shared" si="449"/>
        <v>0</v>
      </c>
      <c r="N549" s="76">
        <f t="shared" si="449"/>
        <v>0</v>
      </c>
      <c r="O549" s="142">
        <f t="shared" si="449"/>
        <v>0</v>
      </c>
      <c r="P549" s="141">
        <f t="shared" si="445"/>
        <v>284300</v>
      </c>
      <c r="Q549" s="141">
        <f t="shared" si="450"/>
        <v>284300</v>
      </c>
      <c r="R549" s="76">
        <f t="shared" si="450"/>
        <v>0</v>
      </c>
      <c r="S549" s="76">
        <f t="shared" si="450"/>
        <v>0</v>
      </c>
      <c r="T549" s="76">
        <f t="shared" si="450"/>
        <v>0</v>
      </c>
      <c r="U549" s="76">
        <f t="shared" si="450"/>
        <v>0</v>
      </c>
      <c r="V549" s="142">
        <f t="shared" si="450"/>
        <v>0</v>
      </c>
      <c r="ALV549"/>
      <c r="ALW549"/>
      <c r="ALX549"/>
      <c r="ALY549"/>
      <c r="ALZ549"/>
      <c r="AMA549"/>
      <c r="AMB549"/>
      <c r="AMC549"/>
      <c r="AMD549"/>
      <c r="AME549"/>
      <c r="AMF549"/>
      <c r="AMG549"/>
      <c r="AMH549"/>
      <c r="AMI549"/>
      <c r="AMJ549"/>
    </row>
    <row r="550" spans="2:1024" s="103" customFormat="1" ht="37.5">
      <c r="B550" s="140"/>
      <c r="C550" s="39" t="s">
        <v>142</v>
      </c>
      <c r="D550" s="143">
        <v>953</v>
      </c>
      <c r="E550" s="143" t="s">
        <v>56</v>
      </c>
      <c r="F550" s="143" t="s">
        <v>56</v>
      </c>
      <c r="G550" s="81">
        <v>5400000000</v>
      </c>
      <c r="H550" s="82"/>
      <c r="I550" s="141">
        <f t="shared" si="429"/>
        <v>284300</v>
      </c>
      <c r="J550" s="141">
        <f t="shared" si="449"/>
        <v>284300</v>
      </c>
      <c r="K550" s="76">
        <f t="shared" si="449"/>
        <v>0</v>
      </c>
      <c r="L550" s="76">
        <f t="shared" si="449"/>
        <v>0</v>
      </c>
      <c r="M550" s="76">
        <f t="shared" si="449"/>
        <v>0</v>
      </c>
      <c r="N550" s="76">
        <f t="shared" si="449"/>
        <v>0</v>
      </c>
      <c r="O550" s="142">
        <f t="shared" si="449"/>
        <v>0</v>
      </c>
      <c r="P550" s="141">
        <f t="shared" si="445"/>
        <v>284300</v>
      </c>
      <c r="Q550" s="141">
        <f t="shared" si="450"/>
        <v>284300</v>
      </c>
      <c r="R550" s="76">
        <f t="shared" si="450"/>
        <v>0</v>
      </c>
      <c r="S550" s="76">
        <f t="shared" si="450"/>
        <v>0</v>
      </c>
      <c r="T550" s="76">
        <f t="shared" si="450"/>
        <v>0</v>
      </c>
      <c r="U550" s="76">
        <f t="shared" si="450"/>
        <v>0</v>
      </c>
      <c r="V550" s="142">
        <f t="shared" si="450"/>
        <v>0</v>
      </c>
      <c r="ALV550"/>
      <c r="ALW550"/>
      <c r="ALX550"/>
      <c r="ALY550"/>
      <c r="ALZ550"/>
      <c r="AMA550"/>
      <c r="AMB550"/>
      <c r="AMC550"/>
      <c r="AMD550"/>
      <c r="AME550"/>
      <c r="AMF550"/>
      <c r="AMG550"/>
      <c r="AMH550"/>
      <c r="AMI550"/>
      <c r="AMJ550"/>
    </row>
    <row r="551" spans="2:1024" s="103" customFormat="1">
      <c r="B551" s="140"/>
      <c r="C551" s="39" t="s">
        <v>143</v>
      </c>
      <c r="D551" s="143">
        <v>953</v>
      </c>
      <c r="E551" s="143" t="s">
        <v>56</v>
      </c>
      <c r="F551" s="143" t="s">
        <v>56</v>
      </c>
      <c r="G551" s="81">
        <v>5410000000</v>
      </c>
      <c r="H551" s="82"/>
      <c r="I551" s="141">
        <f t="shared" si="429"/>
        <v>284300</v>
      </c>
      <c r="J551" s="141">
        <f t="shared" si="449"/>
        <v>284300</v>
      </c>
      <c r="K551" s="76">
        <f t="shared" si="449"/>
        <v>0</v>
      </c>
      <c r="L551" s="76">
        <f t="shared" si="449"/>
        <v>0</v>
      </c>
      <c r="M551" s="76">
        <f t="shared" si="449"/>
        <v>0</v>
      </c>
      <c r="N551" s="76">
        <f t="shared" si="449"/>
        <v>0</v>
      </c>
      <c r="O551" s="142">
        <f t="shared" si="449"/>
        <v>0</v>
      </c>
      <c r="P551" s="141">
        <f t="shared" si="445"/>
        <v>284300</v>
      </c>
      <c r="Q551" s="141">
        <f t="shared" si="450"/>
        <v>284300</v>
      </c>
      <c r="R551" s="76">
        <f t="shared" si="450"/>
        <v>0</v>
      </c>
      <c r="S551" s="76">
        <f t="shared" si="450"/>
        <v>0</v>
      </c>
      <c r="T551" s="76">
        <f t="shared" si="450"/>
        <v>0</v>
      </c>
      <c r="U551" s="76">
        <f t="shared" si="450"/>
        <v>0</v>
      </c>
      <c r="V551" s="142">
        <f t="shared" si="450"/>
        <v>0</v>
      </c>
      <c r="ALV551"/>
      <c r="ALW551"/>
      <c r="ALX551"/>
      <c r="ALY551"/>
      <c r="ALZ551"/>
      <c r="AMA551"/>
      <c r="AMB551"/>
      <c r="AMC551"/>
      <c r="AMD551"/>
      <c r="AME551"/>
      <c r="AMF551"/>
      <c r="AMG551"/>
      <c r="AMH551"/>
      <c r="AMI551"/>
      <c r="AMJ551"/>
    </row>
    <row r="552" spans="2:1024" s="103" customFormat="1" ht="131.25">
      <c r="B552" s="140"/>
      <c r="C552" s="39" t="s">
        <v>147</v>
      </c>
      <c r="D552" s="143">
        <v>953</v>
      </c>
      <c r="E552" s="143" t="s">
        <v>56</v>
      </c>
      <c r="F552" s="143" t="s">
        <v>56</v>
      </c>
      <c r="G552" s="81">
        <v>5410069120</v>
      </c>
      <c r="H552" s="82"/>
      <c r="I552" s="141">
        <f t="shared" si="429"/>
        <v>284300</v>
      </c>
      <c r="J552" s="141">
        <f t="shared" si="449"/>
        <v>284300</v>
      </c>
      <c r="K552" s="76">
        <f t="shared" si="449"/>
        <v>0</v>
      </c>
      <c r="L552" s="76">
        <f t="shared" si="449"/>
        <v>0</v>
      </c>
      <c r="M552" s="76">
        <f t="shared" si="449"/>
        <v>0</v>
      </c>
      <c r="N552" s="76">
        <f t="shared" si="449"/>
        <v>0</v>
      </c>
      <c r="O552" s="142">
        <f t="shared" si="449"/>
        <v>0</v>
      </c>
      <c r="P552" s="141">
        <f t="shared" si="445"/>
        <v>284300</v>
      </c>
      <c r="Q552" s="141">
        <f t="shared" si="450"/>
        <v>284300</v>
      </c>
      <c r="R552" s="76">
        <f t="shared" si="450"/>
        <v>0</v>
      </c>
      <c r="S552" s="76">
        <f t="shared" si="450"/>
        <v>0</v>
      </c>
      <c r="T552" s="76">
        <f t="shared" si="450"/>
        <v>0</v>
      </c>
      <c r="U552" s="76">
        <f t="shared" si="450"/>
        <v>0</v>
      </c>
      <c r="V552" s="142">
        <f t="shared" si="450"/>
        <v>0</v>
      </c>
      <c r="ALV552"/>
      <c r="ALW552"/>
      <c r="ALX552"/>
      <c r="ALY552"/>
      <c r="ALZ552"/>
      <c r="AMA552"/>
      <c r="AMB552"/>
      <c r="AMC552"/>
      <c r="AMD552"/>
      <c r="AME552"/>
      <c r="AMF552"/>
      <c r="AMG552"/>
      <c r="AMH552"/>
      <c r="AMI552"/>
      <c r="AMJ552"/>
    </row>
    <row r="553" spans="2:1024" s="103" customFormat="1" ht="37.5">
      <c r="B553" s="140"/>
      <c r="C553" s="39" t="s">
        <v>103</v>
      </c>
      <c r="D553" s="143">
        <v>953</v>
      </c>
      <c r="E553" s="143" t="s">
        <v>56</v>
      </c>
      <c r="F553" s="143" t="s">
        <v>56</v>
      </c>
      <c r="G553" s="81">
        <v>5410069120</v>
      </c>
      <c r="H553" s="82" t="s">
        <v>104</v>
      </c>
      <c r="I553" s="141">
        <f t="shared" si="429"/>
        <v>284300</v>
      </c>
      <c r="J553" s="141">
        <v>284300</v>
      </c>
      <c r="K553" s="76"/>
      <c r="L553" s="76"/>
      <c r="M553" s="76"/>
      <c r="N553" s="76"/>
      <c r="O553" s="142"/>
      <c r="P553" s="141">
        <f t="shared" si="445"/>
        <v>284300</v>
      </c>
      <c r="Q553" s="141">
        <v>284300</v>
      </c>
      <c r="R553" s="76"/>
      <c r="S553" s="76"/>
      <c r="T553" s="76"/>
      <c r="U553" s="76"/>
      <c r="V553" s="142"/>
      <c r="ALV553"/>
      <c r="ALW553"/>
      <c r="ALX553"/>
      <c r="ALY553"/>
      <c r="ALZ553"/>
      <c r="AMA553"/>
      <c r="AMB553"/>
      <c r="AMC553"/>
      <c r="AMD553"/>
      <c r="AME553"/>
      <c r="AMF553"/>
      <c r="AMG553"/>
      <c r="AMH553"/>
      <c r="AMI553"/>
      <c r="AMJ553"/>
    </row>
    <row r="554" spans="2:1024" s="103" customFormat="1">
      <c r="B554" s="140"/>
      <c r="C554" s="39" t="s">
        <v>69</v>
      </c>
      <c r="D554" s="39">
        <v>953</v>
      </c>
      <c r="E554" s="143" t="s">
        <v>40</v>
      </c>
      <c r="F554" s="143" t="s">
        <v>82</v>
      </c>
      <c r="G554" s="81"/>
      <c r="H554" s="82"/>
      <c r="I554" s="141">
        <f t="shared" si="429"/>
        <v>110086500</v>
      </c>
      <c r="J554" s="141">
        <f t="shared" ref="J554:O554" si="451">J555+J566</f>
        <v>110086500</v>
      </c>
      <c r="K554" s="76">
        <f t="shared" si="451"/>
        <v>0</v>
      </c>
      <c r="L554" s="76">
        <f t="shared" si="451"/>
        <v>0</v>
      </c>
      <c r="M554" s="76">
        <f t="shared" si="451"/>
        <v>0</v>
      </c>
      <c r="N554" s="76">
        <f t="shared" si="451"/>
        <v>0</v>
      </c>
      <c r="O554" s="142">
        <f t="shared" si="451"/>
        <v>0</v>
      </c>
      <c r="P554" s="141">
        <f t="shared" si="445"/>
        <v>112264400</v>
      </c>
      <c r="Q554" s="141">
        <f t="shared" ref="Q554:V554" si="452">Q555+Q566</f>
        <v>112264400</v>
      </c>
      <c r="R554" s="76">
        <f t="shared" si="452"/>
        <v>0</v>
      </c>
      <c r="S554" s="76">
        <f t="shared" si="452"/>
        <v>0</v>
      </c>
      <c r="T554" s="76">
        <f t="shared" si="452"/>
        <v>0</v>
      </c>
      <c r="U554" s="76">
        <f t="shared" si="452"/>
        <v>0</v>
      </c>
      <c r="V554" s="142">
        <f t="shared" si="452"/>
        <v>0</v>
      </c>
      <c r="ALV554"/>
      <c r="ALW554"/>
      <c r="ALX554"/>
      <c r="ALY554"/>
      <c r="ALZ554"/>
      <c r="AMA554"/>
      <c r="AMB554"/>
      <c r="AMC554"/>
      <c r="AMD554"/>
      <c r="AME554"/>
      <c r="AMF554"/>
      <c r="AMG554"/>
      <c r="AMH554"/>
      <c r="AMI554"/>
      <c r="AMJ554"/>
    </row>
    <row r="555" spans="2:1024" s="103" customFormat="1">
      <c r="B555" s="35"/>
      <c r="C555" s="39" t="s">
        <v>71</v>
      </c>
      <c r="D555" s="143">
        <v>953</v>
      </c>
      <c r="E555" s="138">
        <v>10</v>
      </c>
      <c r="F555" s="143" t="s">
        <v>24</v>
      </c>
      <c r="G555" s="81"/>
      <c r="H555" s="35"/>
      <c r="I555" s="141">
        <f t="shared" si="429"/>
        <v>95800900</v>
      </c>
      <c r="J555" s="141">
        <f t="shared" ref="J555:O556" si="453">J556</f>
        <v>95800900</v>
      </c>
      <c r="K555" s="76">
        <f t="shared" si="453"/>
        <v>0</v>
      </c>
      <c r="L555" s="76">
        <f t="shared" si="453"/>
        <v>0</v>
      </c>
      <c r="M555" s="76">
        <f t="shared" si="453"/>
        <v>0</v>
      </c>
      <c r="N555" s="76">
        <f t="shared" si="453"/>
        <v>0</v>
      </c>
      <c r="O555" s="142">
        <f t="shared" si="453"/>
        <v>0</v>
      </c>
      <c r="P555" s="141">
        <f t="shared" si="445"/>
        <v>97978800</v>
      </c>
      <c r="Q555" s="141">
        <f t="shared" ref="Q555:V556" si="454">Q556</f>
        <v>97978800</v>
      </c>
      <c r="R555" s="76">
        <f t="shared" si="454"/>
        <v>0</v>
      </c>
      <c r="S555" s="76">
        <f t="shared" si="454"/>
        <v>0</v>
      </c>
      <c r="T555" s="76">
        <f t="shared" si="454"/>
        <v>0</v>
      </c>
      <c r="U555" s="76">
        <f t="shared" si="454"/>
        <v>0</v>
      </c>
      <c r="V555" s="142">
        <f t="shared" si="454"/>
        <v>0</v>
      </c>
      <c r="ALV555"/>
      <c r="ALW555"/>
      <c r="ALX555"/>
      <c r="ALY555"/>
      <c r="ALZ555"/>
      <c r="AMA555"/>
      <c r="AMB555"/>
      <c r="AMC555"/>
      <c r="AMD555"/>
      <c r="AME555"/>
      <c r="AMF555"/>
      <c r="AMG555"/>
      <c r="AMH555"/>
      <c r="AMI555"/>
      <c r="AMJ555"/>
    </row>
    <row r="556" spans="2:1024" s="103" customFormat="1" ht="37.5">
      <c r="B556" s="35"/>
      <c r="C556" s="39" t="s">
        <v>142</v>
      </c>
      <c r="D556" s="143">
        <v>953</v>
      </c>
      <c r="E556" s="138">
        <v>10</v>
      </c>
      <c r="F556" s="143" t="s">
        <v>24</v>
      </c>
      <c r="G556" s="81">
        <v>5400000000</v>
      </c>
      <c r="H556" s="35"/>
      <c r="I556" s="141">
        <f t="shared" si="429"/>
        <v>95800900</v>
      </c>
      <c r="J556" s="141">
        <f t="shared" si="453"/>
        <v>95800900</v>
      </c>
      <c r="K556" s="76">
        <f t="shared" si="453"/>
        <v>0</v>
      </c>
      <c r="L556" s="76">
        <f t="shared" si="453"/>
        <v>0</v>
      </c>
      <c r="M556" s="76">
        <f t="shared" si="453"/>
        <v>0</v>
      </c>
      <c r="N556" s="76">
        <f t="shared" si="453"/>
        <v>0</v>
      </c>
      <c r="O556" s="142">
        <f t="shared" si="453"/>
        <v>0</v>
      </c>
      <c r="P556" s="141">
        <f t="shared" si="445"/>
        <v>97978800</v>
      </c>
      <c r="Q556" s="141">
        <f t="shared" si="454"/>
        <v>97978800</v>
      </c>
      <c r="R556" s="76">
        <f t="shared" si="454"/>
        <v>0</v>
      </c>
      <c r="S556" s="76">
        <f t="shared" si="454"/>
        <v>0</v>
      </c>
      <c r="T556" s="76">
        <f t="shared" si="454"/>
        <v>0</v>
      </c>
      <c r="U556" s="76">
        <f t="shared" si="454"/>
        <v>0</v>
      </c>
      <c r="V556" s="142">
        <f t="shared" si="454"/>
        <v>0</v>
      </c>
      <c r="ALV556"/>
      <c r="ALW556"/>
      <c r="ALX556"/>
      <c r="ALY556"/>
      <c r="ALZ556"/>
      <c r="AMA556"/>
      <c r="AMB556"/>
      <c r="AMC556"/>
      <c r="AMD556"/>
      <c r="AME556"/>
      <c r="AMF556"/>
      <c r="AMG556"/>
      <c r="AMH556"/>
      <c r="AMI556"/>
      <c r="AMJ556"/>
    </row>
    <row r="557" spans="2:1024" s="103" customFormat="1">
      <c r="B557" s="121"/>
      <c r="C557" s="39" t="s">
        <v>143</v>
      </c>
      <c r="D557" s="39">
        <v>953</v>
      </c>
      <c r="E557" s="143" t="s">
        <v>40</v>
      </c>
      <c r="F557" s="143" t="s">
        <v>24</v>
      </c>
      <c r="G557" s="81">
        <v>5410000000</v>
      </c>
      <c r="H557" s="86"/>
      <c r="I557" s="141">
        <f t="shared" si="429"/>
        <v>95800900</v>
      </c>
      <c r="J557" s="141">
        <f t="shared" ref="J557:O557" si="455">J558+J560+J562+J564</f>
        <v>95800900</v>
      </c>
      <c r="K557" s="141">
        <f t="shared" si="455"/>
        <v>0</v>
      </c>
      <c r="L557" s="76">
        <f t="shared" si="455"/>
        <v>0</v>
      </c>
      <c r="M557" s="76">
        <f t="shared" si="455"/>
        <v>0</v>
      </c>
      <c r="N557" s="76">
        <f t="shared" si="455"/>
        <v>0</v>
      </c>
      <c r="O557" s="142">
        <f t="shared" si="455"/>
        <v>0</v>
      </c>
      <c r="P557" s="141">
        <f t="shared" si="445"/>
        <v>97978800</v>
      </c>
      <c r="Q557" s="141">
        <f t="shared" ref="Q557:V557" si="456">Q558+Q560+Q562+Q564</f>
        <v>97978800</v>
      </c>
      <c r="R557" s="76">
        <f t="shared" si="456"/>
        <v>0</v>
      </c>
      <c r="S557" s="76">
        <f t="shared" si="456"/>
        <v>0</v>
      </c>
      <c r="T557" s="76">
        <f t="shared" si="456"/>
        <v>0</v>
      </c>
      <c r="U557" s="76">
        <f t="shared" si="456"/>
        <v>0</v>
      </c>
      <c r="V557" s="142">
        <f t="shared" si="456"/>
        <v>0</v>
      </c>
      <c r="ALV557"/>
      <c r="ALW557"/>
      <c r="ALX557"/>
      <c r="ALY557"/>
      <c r="ALZ557"/>
      <c r="AMA557"/>
      <c r="AMB557"/>
      <c r="AMC557"/>
      <c r="AMD557"/>
      <c r="AME557"/>
      <c r="AMF557"/>
      <c r="AMG557"/>
      <c r="AMH557"/>
      <c r="AMI557"/>
      <c r="AMJ557"/>
    </row>
    <row r="558" spans="2:1024" s="103" customFormat="1" ht="112.5">
      <c r="B558" s="121"/>
      <c r="C558" s="39" t="s">
        <v>144</v>
      </c>
      <c r="D558" s="39">
        <v>953</v>
      </c>
      <c r="E558" s="143" t="s">
        <v>40</v>
      </c>
      <c r="F558" s="143" t="s">
        <v>24</v>
      </c>
      <c r="G558" s="81">
        <v>5410069100</v>
      </c>
      <c r="H558" s="86"/>
      <c r="I558" s="141">
        <f t="shared" si="429"/>
        <v>54038200</v>
      </c>
      <c r="J558" s="141">
        <f t="shared" ref="J558:O558" si="457">J559</f>
        <v>54038200</v>
      </c>
      <c r="K558" s="76">
        <f t="shared" si="457"/>
        <v>0</v>
      </c>
      <c r="L558" s="76">
        <f t="shared" si="457"/>
        <v>0</v>
      </c>
      <c r="M558" s="76">
        <f t="shared" si="457"/>
        <v>0</v>
      </c>
      <c r="N558" s="76">
        <f t="shared" si="457"/>
        <v>0</v>
      </c>
      <c r="O558" s="142">
        <f t="shared" si="457"/>
        <v>0</v>
      </c>
      <c r="P558" s="141">
        <f t="shared" si="445"/>
        <v>56200400</v>
      </c>
      <c r="Q558" s="141">
        <f t="shared" ref="Q558:V558" si="458">Q559</f>
        <v>56200400</v>
      </c>
      <c r="R558" s="76">
        <f t="shared" si="458"/>
        <v>0</v>
      </c>
      <c r="S558" s="76">
        <f t="shared" si="458"/>
        <v>0</v>
      </c>
      <c r="T558" s="76">
        <f t="shared" si="458"/>
        <v>0</v>
      </c>
      <c r="U558" s="76">
        <f t="shared" si="458"/>
        <v>0</v>
      </c>
      <c r="V558" s="142">
        <f t="shared" si="458"/>
        <v>0</v>
      </c>
      <c r="ALV558"/>
      <c r="ALW558"/>
      <c r="ALX558"/>
      <c r="ALY558"/>
      <c r="ALZ558"/>
      <c r="AMA558"/>
      <c r="AMB558"/>
      <c r="AMC558"/>
      <c r="AMD558"/>
      <c r="AME558"/>
      <c r="AMF558"/>
      <c r="AMG558"/>
      <c r="AMH558"/>
      <c r="AMI558"/>
      <c r="AMJ558"/>
    </row>
    <row r="559" spans="2:1024" s="103" customFormat="1">
      <c r="B559" s="121"/>
      <c r="C559" s="39" t="s">
        <v>145</v>
      </c>
      <c r="D559" s="39">
        <v>953</v>
      </c>
      <c r="E559" s="143" t="s">
        <v>40</v>
      </c>
      <c r="F559" s="143" t="s">
        <v>24</v>
      </c>
      <c r="G559" s="81">
        <v>5410069100</v>
      </c>
      <c r="H559" s="86">
        <v>300</v>
      </c>
      <c r="I559" s="141">
        <f t="shared" si="429"/>
        <v>54038200</v>
      </c>
      <c r="J559" s="141">
        <v>54038200</v>
      </c>
      <c r="K559" s="76"/>
      <c r="L559" s="76"/>
      <c r="M559" s="76"/>
      <c r="N559" s="76"/>
      <c r="O559" s="142"/>
      <c r="P559" s="141">
        <f t="shared" si="445"/>
        <v>56200400</v>
      </c>
      <c r="Q559" s="141">
        <v>56200400</v>
      </c>
      <c r="R559" s="76"/>
      <c r="S559" s="76"/>
      <c r="T559" s="76"/>
      <c r="U559" s="76"/>
      <c r="V559" s="142"/>
      <c r="ALV559"/>
      <c r="ALW559"/>
      <c r="ALX559"/>
      <c r="ALY559"/>
      <c r="ALZ559"/>
      <c r="AMA559"/>
      <c r="AMB559"/>
      <c r="AMC559"/>
      <c r="AMD559"/>
      <c r="AME559"/>
      <c r="AMF559"/>
      <c r="AMG559"/>
      <c r="AMH559"/>
      <c r="AMI559"/>
      <c r="AMJ559"/>
    </row>
    <row r="560" spans="2:1024" s="103" customFormat="1" ht="75">
      <c r="B560" s="121"/>
      <c r="C560" s="39" t="s">
        <v>146</v>
      </c>
      <c r="D560" s="39">
        <v>953</v>
      </c>
      <c r="E560" s="143" t="s">
        <v>40</v>
      </c>
      <c r="F560" s="143" t="s">
        <v>24</v>
      </c>
      <c r="G560" s="81">
        <v>5410069110</v>
      </c>
      <c r="H560" s="86"/>
      <c r="I560" s="141">
        <f t="shared" si="429"/>
        <v>393600</v>
      </c>
      <c r="J560" s="141">
        <f t="shared" ref="J560:O560" si="459">J561</f>
        <v>393600</v>
      </c>
      <c r="K560" s="76">
        <f t="shared" si="459"/>
        <v>0</v>
      </c>
      <c r="L560" s="76">
        <f t="shared" si="459"/>
        <v>0</v>
      </c>
      <c r="M560" s="76">
        <f t="shared" si="459"/>
        <v>0</v>
      </c>
      <c r="N560" s="76">
        <f t="shared" si="459"/>
        <v>0</v>
      </c>
      <c r="O560" s="142">
        <f t="shared" si="459"/>
        <v>0</v>
      </c>
      <c r="P560" s="141">
        <f t="shared" si="445"/>
        <v>409300</v>
      </c>
      <c r="Q560" s="141">
        <f t="shared" ref="Q560:V560" si="460">Q561</f>
        <v>409300</v>
      </c>
      <c r="R560" s="76">
        <f t="shared" si="460"/>
        <v>0</v>
      </c>
      <c r="S560" s="76">
        <f t="shared" si="460"/>
        <v>0</v>
      </c>
      <c r="T560" s="76">
        <f t="shared" si="460"/>
        <v>0</v>
      </c>
      <c r="U560" s="76">
        <f t="shared" si="460"/>
        <v>0</v>
      </c>
      <c r="V560" s="142">
        <f t="shared" si="460"/>
        <v>0</v>
      </c>
      <c r="ALV560"/>
      <c r="ALW560"/>
      <c r="ALX560"/>
      <c r="ALY560"/>
      <c r="ALZ560"/>
      <c r="AMA560"/>
      <c r="AMB560"/>
      <c r="AMC560"/>
      <c r="AMD560"/>
      <c r="AME560"/>
      <c r="AMF560"/>
      <c r="AMG560"/>
      <c r="AMH560"/>
      <c r="AMI560"/>
      <c r="AMJ560"/>
    </row>
    <row r="561" spans="1:1024" s="103" customFormat="1">
      <c r="B561" s="121"/>
      <c r="C561" s="39" t="s">
        <v>145</v>
      </c>
      <c r="D561" s="39">
        <v>953</v>
      </c>
      <c r="E561" s="143" t="s">
        <v>40</v>
      </c>
      <c r="F561" s="143" t="s">
        <v>24</v>
      </c>
      <c r="G561" s="81">
        <v>5410069110</v>
      </c>
      <c r="H561" s="86">
        <v>300</v>
      </c>
      <c r="I561" s="141">
        <f t="shared" si="429"/>
        <v>393600</v>
      </c>
      <c r="J561" s="141">
        <v>393600</v>
      </c>
      <c r="K561" s="76"/>
      <c r="L561" s="76"/>
      <c r="M561" s="76"/>
      <c r="N561" s="76"/>
      <c r="O561" s="142"/>
      <c r="P561" s="141">
        <f t="shared" si="445"/>
        <v>409300</v>
      </c>
      <c r="Q561" s="141">
        <v>409300</v>
      </c>
      <c r="R561" s="76"/>
      <c r="S561" s="76"/>
      <c r="T561" s="76"/>
      <c r="U561" s="76"/>
      <c r="V561" s="142"/>
      <c r="ALV561"/>
      <c r="ALW561"/>
      <c r="ALX561"/>
      <c r="ALY561"/>
      <c r="ALZ561"/>
      <c r="AMA561"/>
      <c r="AMB561"/>
      <c r="AMC561"/>
      <c r="AMD561"/>
      <c r="AME561"/>
      <c r="AMF561"/>
      <c r="AMG561"/>
      <c r="AMH561"/>
      <c r="AMI561"/>
      <c r="AMJ561"/>
    </row>
    <row r="562" spans="1:1024" s="103" customFormat="1" ht="75">
      <c r="B562" s="121"/>
      <c r="C562" s="39" t="s">
        <v>148</v>
      </c>
      <c r="D562" s="39">
        <v>953</v>
      </c>
      <c r="E562" s="143" t="s">
        <v>40</v>
      </c>
      <c r="F562" s="143" t="s">
        <v>24</v>
      </c>
      <c r="G562" s="81">
        <v>5410069130</v>
      </c>
      <c r="H562" s="86"/>
      <c r="I562" s="141">
        <f t="shared" si="429"/>
        <v>40961100</v>
      </c>
      <c r="J562" s="141">
        <f t="shared" ref="J562:O562" si="461">J563</f>
        <v>40961100</v>
      </c>
      <c r="K562" s="76">
        <f t="shared" si="461"/>
        <v>0</v>
      </c>
      <c r="L562" s="76">
        <f t="shared" si="461"/>
        <v>0</v>
      </c>
      <c r="M562" s="76">
        <f t="shared" si="461"/>
        <v>0</v>
      </c>
      <c r="N562" s="76">
        <f t="shared" si="461"/>
        <v>0</v>
      </c>
      <c r="O562" s="142">
        <f t="shared" si="461"/>
        <v>0</v>
      </c>
      <c r="P562" s="141">
        <f t="shared" si="445"/>
        <v>40961100</v>
      </c>
      <c r="Q562" s="141">
        <f t="shared" ref="Q562:V562" si="462">Q563</f>
        <v>40961100</v>
      </c>
      <c r="R562" s="76">
        <f t="shared" si="462"/>
        <v>0</v>
      </c>
      <c r="S562" s="76">
        <f t="shared" si="462"/>
        <v>0</v>
      </c>
      <c r="T562" s="76">
        <f t="shared" si="462"/>
        <v>0</v>
      </c>
      <c r="U562" s="76">
        <f t="shared" si="462"/>
        <v>0</v>
      </c>
      <c r="V562" s="142">
        <f t="shared" si="462"/>
        <v>0</v>
      </c>
      <c r="ALV562"/>
      <c r="ALW562"/>
      <c r="ALX562"/>
      <c r="ALY562"/>
      <c r="ALZ562"/>
      <c r="AMA562"/>
      <c r="AMB562"/>
      <c r="AMC562"/>
      <c r="AMD562"/>
      <c r="AME562"/>
      <c r="AMF562"/>
      <c r="AMG562"/>
      <c r="AMH562"/>
      <c r="AMI562"/>
      <c r="AMJ562"/>
    </row>
    <row r="563" spans="1:1024" s="103" customFormat="1">
      <c r="B563" s="121"/>
      <c r="C563" s="39" t="s">
        <v>145</v>
      </c>
      <c r="D563" s="39">
        <v>953</v>
      </c>
      <c r="E563" s="143" t="s">
        <v>40</v>
      </c>
      <c r="F563" s="143" t="s">
        <v>24</v>
      </c>
      <c r="G563" s="81">
        <v>5410069130</v>
      </c>
      <c r="H563" s="86">
        <v>300</v>
      </c>
      <c r="I563" s="141">
        <f t="shared" si="429"/>
        <v>40961100</v>
      </c>
      <c r="J563" s="141">
        <v>40961100</v>
      </c>
      <c r="K563" s="76"/>
      <c r="L563" s="76"/>
      <c r="M563" s="76"/>
      <c r="N563" s="76"/>
      <c r="O563" s="142"/>
      <c r="P563" s="141">
        <f t="shared" si="445"/>
        <v>40961100</v>
      </c>
      <c r="Q563" s="141">
        <v>40961100</v>
      </c>
      <c r="R563" s="76"/>
      <c r="S563" s="76"/>
      <c r="T563" s="76"/>
      <c r="U563" s="76"/>
      <c r="V563" s="142"/>
      <c r="ALV563"/>
      <c r="ALW563"/>
      <c r="ALX563"/>
      <c r="ALY563"/>
      <c r="ALZ563"/>
      <c r="AMA563"/>
      <c r="AMB563"/>
      <c r="AMC563"/>
      <c r="AMD563"/>
      <c r="AME563"/>
      <c r="AMF563"/>
      <c r="AMG563"/>
      <c r="AMH563"/>
      <c r="AMI563"/>
      <c r="AMJ563"/>
    </row>
    <row r="564" spans="1:1024" s="103" customFormat="1" ht="93.75">
      <c r="B564" s="121"/>
      <c r="C564" s="39" t="s">
        <v>149</v>
      </c>
      <c r="D564" s="39">
        <v>953</v>
      </c>
      <c r="E564" s="143" t="s">
        <v>40</v>
      </c>
      <c r="F564" s="143" t="s">
        <v>24</v>
      </c>
      <c r="G564" s="81">
        <v>5410069140</v>
      </c>
      <c r="H564" s="86"/>
      <c r="I564" s="141">
        <f t="shared" si="429"/>
        <v>408000</v>
      </c>
      <c r="J564" s="141">
        <f t="shared" ref="J564:O564" si="463">J565</f>
        <v>408000</v>
      </c>
      <c r="K564" s="76">
        <f t="shared" si="463"/>
        <v>0</v>
      </c>
      <c r="L564" s="76">
        <f t="shared" si="463"/>
        <v>0</v>
      </c>
      <c r="M564" s="76">
        <f t="shared" si="463"/>
        <v>0</v>
      </c>
      <c r="N564" s="76">
        <f t="shared" si="463"/>
        <v>0</v>
      </c>
      <c r="O564" s="142">
        <f t="shared" si="463"/>
        <v>0</v>
      </c>
      <c r="P564" s="141">
        <f t="shared" si="445"/>
        <v>408000</v>
      </c>
      <c r="Q564" s="141">
        <f t="shared" ref="Q564:V564" si="464">Q565</f>
        <v>408000</v>
      </c>
      <c r="R564" s="76">
        <f t="shared" si="464"/>
        <v>0</v>
      </c>
      <c r="S564" s="76">
        <f t="shared" si="464"/>
        <v>0</v>
      </c>
      <c r="T564" s="76">
        <f t="shared" si="464"/>
        <v>0</v>
      </c>
      <c r="U564" s="76">
        <f t="shared" si="464"/>
        <v>0</v>
      </c>
      <c r="V564" s="142">
        <f t="shared" si="464"/>
        <v>0</v>
      </c>
      <c r="ALV564"/>
      <c r="ALW564"/>
      <c r="ALX564"/>
      <c r="ALY564"/>
      <c r="ALZ564"/>
      <c r="AMA564"/>
      <c r="AMB564"/>
      <c r="AMC564"/>
      <c r="AMD564"/>
      <c r="AME564"/>
      <c r="AMF564"/>
      <c r="AMG564"/>
      <c r="AMH564"/>
      <c r="AMI564"/>
      <c r="AMJ564"/>
    </row>
    <row r="565" spans="1:1024" s="103" customFormat="1">
      <c r="B565" s="121"/>
      <c r="C565" s="39" t="s">
        <v>145</v>
      </c>
      <c r="D565" s="39">
        <v>953</v>
      </c>
      <c r="E565" s="143" t="s">
        <v>40</v>
      </c>
      <c r="F565" s="143" t="s">
        <v>24</v>
      </c>
      <c r="G565" s="81">
        <v>5410069140</v>
      </c>
      <c r="H565" s="86">
        <v>300</v>
      </c>
      <c r="I565" s="141">
        <f t="shared" si="429"/>
        <v>408000</v>
      </c>
      <c r="J565" s="141">
        <v>408000</v>
      </c>
      <c r="K565" s="76"/>
      <c r="L565" s="76"/>
      <c r="M565" s="76"/>
      <c r="N565" s="76"/>
      <c r="O565" s="142"/>
      <c r="P565" s="141">
        <f t="shared" si="445"/>
        <v>408000</v>
      </c>
      <c r="Q565" s="141">
        <v>408000</v>
      </c>
      <c r="R565" s="76"/>
      <c r="S565" s="76"/>
      <c r="T565" s="76"/>
      <c r="U565" s="76"/>
      <c r="V565" s="142"/>
      <c r="ALV565"/>
      <c r="ALW565"/>
      <c r="ALX565"/>
      <c r="ALY565"/>
      <c r="ALZ565"/>
      <c r="AMA565"/>
      <c r="AMB565"/>
      <c r="AMC565"/>
      <c r="AMD565"/>
      <c r="AME565"/>
      <c r="AMF565"/>
      <c r="AMG565"/>
      <c r="AMH565"/>
      <c r="AMI565"/>
      <c r="AMJ565"/>
    </row>
    <row r="566" spans="1:1024" s="103" customFormat="1">
      <c r="B566" s="140"/>
      <c r="C566" s="39" t="s">
        <v>72</v>
      </c>
      <c r="D566" s="39">
        <v>953</v>
      </c>
      <c r="E566" s="143" t="s">
        <v>40</v>
      </c>
      <c r="F566" s="143" t="s">
        <v>28</v>
      </c>
      <c r="G566" s="81"/>
      <c r="H566" s="82"/>
      <c r="I566" s="141">
        <f t="shared" si="429"/>
        <v>14285600</v>
      </c>
      <c r="J566" s="141">
        <f t="shared" ref="J566:O567" si="465">J567</f>
        <v>14285600</v>
      </c>
      <c r="K566" s="76">
        <f t="shared" si="465"/>
        <v>0</v>
      </c>
      <c r="L566" s="76">
        <f t="shared" si="465"/>
        <v>0</v>
      </c>
      <c r="M566" s="76">
        <f t="shared" si="465"/>
        <v>0</v>
      </c>
      <c r="N566" s="76">
        <f t="shared" si="465"/>
        <v>0</v>
      </c>
      <c r="O566" s="142">
        <f t="shared" si="465"/>
        <v>0</v>
      </c>
      <c r="P566" s="141">
        <f t="shared" si="445"/>
        <v>14285600</v>
      </c>
      <c r="Q566" s="141">
        <f t="shared" ref="Q566:V567" si="466">Q567</f>
        <v>14285600</v>
      </c>
      <c r="R566" s="76">
        <f t="shared" si="466"/>
        <v>0</v>
      </c>
      <c r="S566" s="76">
        <f t="shared" si="466"/>
        <v>0</v>
      </c>
      <c r="T566" s="76">
        <f t="shared" si="466"/>
        <v>0</v>
      </c>
      <c r="U566" s="76">
        <f t="shared" si="466"/>
        <v>0</v>
      </c>
      <c r="V566" s="142">
        <f t="shared" si="466"/>
        <v>0</v>
      </c>
      <c r="ALV566"/>
      <c r="ALW566"/>
      <c r="ALX566"/>
      <c r="ALY566"/>
      <c r="ALZ566"/>
      <c r="AMA566"/>
      <c r="AMB566"/>
      <c r="AMC566"/>
      <c r="AMD566"/>
      <c r="AME566"/>
      <c r="AMF566"/>
      <c r="AMG566"/>
      <c r="AMH566"/>
      <c r="AMI566"/>
      <c r="AMJ566"/>
    </row>
    <row r="567" spans="1:1024" s="103" customFormat="1" ht="37.5">
      <c r="B567" s="121"/>
      <c r="C567" s="39" t="s">
        <v>97</v>
      </c>
      <c r="D567" s="39">
        <v>953</v>
      </c>
      <c r="E567" s="143" t="s">
        <v>40</v>
      </c>
      <c r="F567" s="143" t="s">
        <v>28</v>
      </c>
      <c r="G567" s="81">
        <v>5000000000</v>
      </c>
      <c r="H567" s="86"/>
      <c r="I567" s="141">
        <f t="shared" si="429"/>
        <v>14285600</v>
      </c>
      <c r="J567" s="141">
        <f t="shared" si="465"/>
        <v>14285600</v>
      </c>
      <c r="K567" s="76">
        <f t="shared" si="465"/>
        <v>0</v>
      </c>
      <c r="L567" s="76">
        <f t="shared" si="465"/>
        <v>0</v>
      </c>
      <c r="M567" s="76">
        <f t="shared" si="465"/>
        <v>0</v>
      </c>
      <c r="N567" s="76">
        <f t="shared" si="465"/>
        <v>0</v>
      </c>
      <c r="O567" s="142">
        <f t="shared" si="465"/>
        <v>0</v>
      </c>
      <c r="P567" s="141">
        <f t="shared" si="445"/>
        <v>14285600</v>
      </c>
      <c r="Q567" s="141">
        <f t="shared" si="466"/>
        <v>14285600</v>
      </c>
      <c r="R567" s="76">
        <f t="shared" si="466"/>
        <v>0</v>
      </c>
      <c r="S567" s="76">
        <f t="shared" si="466"/>
        <v>0</v>
      </c>
      <c r="T567" s="76">
        <f t="shared" si="466"/>
        <v>0</v>
      </c>
      <c r="U567" s="76">
        <f t="shared" si="466"/>
        <v>0</v>
      </c>
      <c r="V567" s="142">
        <f t="shared" si="466"/>
        <v>0</v>
      </c>
      <c r="ALV567"/>
      <c r="ALW567"/>
      <c r="ALX567"/>
      <c r="ALY567"/>
      <c r="ALZ567"/>
      <c r="AMA567"/>
      <c r="AMB567"/>
      <c r="AMC567"/>
      <c r="AMD567"/>
      <c r="AME567"/>
      <c r="AMF567"/>
      <c r="AMG567"/>
      <c r="AMH567"/>
      <c r="AMI567"/>
      <c r="AMJ567"/>
    </row>
    <row r="568" spans="1:1024" s="103" customFormat="1" ht="37.5">
      <c r="B568" s="121"/>
      <c r="C568" s="39" t="s">
        <v>105</v>
      </c>
      <c r="D568" s="39">
        <v>953</v>
      </c>
      <c r="E568" s="143" t="s">
        <v>40</v>
      </c>
      <c r="F568" s="143" t="s">
        <v>28</v>
      </c>
      <c r="G568" s="81">
        <v>5020000000</v>
      </c>
      <c r="H568" s="86"/>
      <c r="I568" s="141">
        <f t="shared" si="429"/>
        <v>14285600</v>
      </c>
      <c r="J568" s="141">
        <f t="shared" ref="J568:O568" si="467">J569+J577+J573</f>
        <v>14285600</v>
      </c>
      <c r="K568" s="76">
        <f t="shared" si="467"/>
        <v>0</v>
      </c>
      <c r="L568" s="76">
        <f t="shared" si="467"/>
        <v>0</v>
      </c>
      <c r="M568" s="76">
        <f t="shared" si="467"/>
        <v>0</v>
      </c>
      <c r="N568" s="76">
        <f t="shared" si="467"/>
        <v>0</v>
      </c>
      <c r="O568" s="142">
        <f t="shared" si="467"/>
        <v>0</v>
      </c>
      <c r="P568" s="141">
        <f t="shared" si="445"/>
        <v>14285600</v>
      </c>
      <c r="Q568" s="141">
        <f t="shared" ref="Q568:V568" si="468">Q569+Q577+Q573</f>
        <v>14285600</v>
      </c>
      <c r="R568" s="76">
        <f t="shared" si="468"/>
        <v>0</v>
      </c>
      <c r="S568" s="76">
        <f t="shared" si="468"/>
        <v>0</v>
      </c>
      <c r="T568" s="76">
        <f t="shared" si="468"/>
        <v>0</v>
      </c>
      <c r="U568" s="76">
        <f t="shared" si="468"/>
        <v>0</v>
      </c>
      <c r="V568" s="142">
        <f t="shared" si="468"/>
        <v>0</v>
      </c>
      <c r="ALV568"/>
      <c r="ALW568"/>
      <c r="ALX568"/>
      <c r="ALY568"/>
      <c r="ALZ568"/>
      <c r="AMA568"/>
      <c r="AMB568"/>
      <c r="AMC568"/>
      <c r="AMD568"/>
      <c r="AME568"/>
      <c r="AMF568"/>
      <c r="AMG568"/>
      <c r="AMH568"/>
      <c r="AMI568"/>
      <c r="AMJ568"/>
    </row>
    <row r="569" spans="1:1024" ht="165.2" customHeight="1">
      <c r="A569" s="103"/>
      <c r="C569" s="39" t="s">
        <v>110</v>
      </c>
      <c r="D569" s="39">
        <v>953</v>
      </c>
      <c r="E569" s="143" t="s">
        <v>40</v>
      </c>
      <c r="F569" s="143" t="s">
        <v>28</v>
      </c>
      <c r="G569" s="81">
        <v>5020069170</v>
      </c>
      <c r="H569" s="35"/>
      <c r="I569" s="141">
        <f t="shared" si="429"/>
        <v>1314600</v>
      </c>
      <c r="J569" s="141">
        <f t="shared" ref="J569:O569" si="469">J570+J571+J572</f>
        <v>1314600</v>
      </c>
      <c r="K569" s="76">
        <f t="shared" si="469"/>
        <v>0</v>
      </c>
      <c r="L569" s="76">
        <f t="shared" si="469"/>
        <v>0</v>
      </c>
      <c r="M569" s="76">
        <f t="shared" si="469"/>
        <v>0</v>
      </c>
      <c r="N569" s="76">
        <f t="shared" si="469"/>
        <v>0</v>
      </c>
      <c r="O569" s="142">
        <f t="shared" si="469"/>
        <v>0</v>
      </c>
      <c r="P569" s="141">
        <f t="shared" si="445"/>
        <v>1314600</v>
      </c>
      <c r="Q569" s="141">
        <f t="shared" ref="Q569:V569" si="470">Q570+Q571+Q572</f>
        <v>1314600</v>
      </c>
      <c r="R569" s="76">
        <f t="shared" si="470"/>
        <v>0</v>
      </c>
      <c r="S569" s="76">
        <f t="shared" si="470"/>
        <v>0</v>
      </c>
      <c r="T569" s="76">
        <f t="shared" si="470"/>
        <v>0</v>
      </c>
      <c r="U569" s="76">
        <f t="shared" si="470"/>
        <v>0</v>
      </c>
      <c r="V569" s="142">
        <f t="shared" si="470"/>
        <v>0</v>
      </c>
    </row>
    <row r="570" spans="1:1024" ht="75">
      <c r="A570" s="103"/>
      <c r="C570" s="39" t="s">
        <v>111</v>
      </c>
      <c r="D570" s="39">
        <v>953</v>
      </c>
      <c r="E570" s="143" t="s">
        <v>40</v>
      </c>
      <c r="F570" s="143" t="s">
        <v>28</v>
      </c>
      <c r="G570" s="81">
        <v>5020069170</v>
      </c>
      <c r="H570" s="35">
        <v>100</v>
      </c>
      <c r="I570" s="141">
        <f t="shared" si="429"/>
        <v>1314600</v>
      </c>
      <c r="J570" s="141">
        <v>1314600</v>
      </c>
      <c r="K570" s="76"/>
      <c r="L570" s="76"/>
      <c r="M570" s="76"/>
      <c r="N570" s="76"/>
      <c r="O570" s="142"/>
      <c r="P570" s="141">
        <f t="shared" si="445"/>
        <v>1314600</v>
      </c>
      <c r="Q570" s="141">
        <v>1314600</v>
      </c>
      <c r="R570" s="76"/>
      <c r="S570" s="76"/>
      <c r="T570" s="76"/>
      <c r="U570" s="76"/>
      <c r="V570" s="142"/>
    </row>
    <row r="571" spans="1:1024" ht="37.5" hidden="1">
      <c r="A571" s="103"/>
      <c r="C571" s="39" t="s">
        <v>103</v>
      </c>
      <c r="D571" s="39">
        <v>953</v>
      </c>
      <c r="E571" s="143" t="s">
        <v>40</v>
      </c>
      <c r="F571" s="143" t="s">
        <v>28</v>
      </c>
      <c r="G571" s="81">
        <v>5020069170</v>
      </c>
      <c r="H571" s="35">
        <v>200</v>
      </c>
      <c r="I571" s="141">
        <f t="shared" si="429"/>
        <v>0</v>
      </c>
      <c r="J571" s="141"/>
      <c r="K571" s="76"/>
      <c r="L571" s="76"/>
      <c r="M571" s="76"/>
      <c r="N571" s="76"/>
      <c r="O571" s="142"/>
      <c r="P571" s="141">
        <f t="shared" si="445"/>
        <v>0</v>
      </c>
      <c r="Q571" s="141"/>
      <c r="R571" s="76"/>
      <c r="S571" s="76"/>
      <c r="T571" s="76"/>
      <c r="U571" s="76"/>
      <c r="V571" s="142"/>
    </row>
    <row r="572" spans="1:1024" hidden="1">
      <c r="A572" s="103"/>
      <c r="C572" s="39" t="s">
        <v>106</v>
      </c>
      <c r="D572" s="39">
        <v>953</v>
      </c>
      <c r="E572" s="143" t="s">
        <v>40</v>
      </c>
      <c r="F572" s="143" t="s">
        <v>28</v>
      </c>
      <c r="G572" s="81">
        <v>5020069170</v>
      </c>
      <c r="H572" s="86">
        <v>800</v>
      </c>
      <c r="I572" s="141">
        <f t="shared" si="429"/>
        <v>0</v>
      </c>
      <c r="J572" s="150"/>
      <c r="K572" s="151"/>
      <c r="L572" s="151"/>
      <c r="M572" s="151"/>
      <c r="N572" s="151"/>
      <c r="O572" s="152"/>
      <c r="P572" s="141">
        <f t="shared" si="445"/>
        <v>0</v>
      </c>
      <c r="Q572" s="150"/>
      <c r="R572" s="151"/>
      <c r="S572" s="151"/>
      <c r="T572" s="151"/>
      <c r="U572" s="151"/>
      <c r="V572" s="152"/>
    </row>
    <row r="573" spans="1:1024" ht="72.95" customHeight="1">
      <c r="A573" s="103"/>
      <c r="C573" s="39" t="s">
        <v>112</v>
      </c>
      <c r="D573" s="39">
        <v>953</v>
      </c>
      <c r="E573" s="143" t="s">
        <v>40</v>
      </c>
      <c r="F573" s="143" t="s">
        <v>28</v>
      </c>
      <c r="G573" s="81">
        <v>5020069180</v>
      </c>
      <c r="H573" s="86"/>
      <c r="I573" s="141">
        <f t="shared" si="429"/>
        <v>979900</v>
      </c>
      <c r="J573" s="150">
        <f t="shared" ref="J573:O573" si="471">J574+J575+J576</f>
        <v>979900</v>
      </c>
      <c r="K573" s="151">
        <f t="shared" si="471"/>
        <v>0</v>
      </c>
      <c r="L573" s="151">
        <f t="shared" si="471"/>
        <v>0</v>
      </c>
      <c r="M573" s="151">
        <f t="shared" si="471"/>
        <v>0</v>
      </c>
      <c r="N573" s="151">
        <f t="shared" si="471"/>
        <v>0</v>
      </c>
      <c r="O573" s="152">
        <f t="shared" si="471"/>
        <v>0</v>
      </c>
      <c r="P573" s="141">
        <f t="shared" si="445"/>
        <v>979900</v>
      </c>
      <c r="Q573" s="150">
        <f t="shared" ref="Q573:V573" si="472">Q574+Q575+Q576</f>
        <v>979900</v>
      </c>
      <c r="R573" s="151">
        <f t="shared" si="472"/>
        <v>0</v>
      </c>
      <c r="S573" s="151">
        <f t="shared" si="472"/>
        <v>0</v>
      </c>
      <c r="T573" s="151">
        <f t="shared" si="472"/>
        <v>0</v>
      </c>
      <c r="U573" s="151">
        <f t="shared" si="472"/>
        <v>0</v>
      </c>
      <c r="V573" s="152">
        <f t="shared" si="472"/>
        <v>0</v>
      </c>
    </row>
    <row r="574" spans="1:1024" ht="75">
      <c r="A574" s="103"/>
      <c r="C574" s="39" t="s">
        <v>111</v>
      </c>
      <c r="D574" s="39">
        <v>953</v>
      </c>
      <c r="E574" s="143" t="s">
        <v>40</v>
      </c>
      <c r="F574" s="143" t="s">
        <v>28</v>
      </c>
      <c r="G574" s="81">
        <v>5020069180</v>
      </c>
      <c r="H574" s="86">
        <v>100</v>
      </c>
      <c r="I574" s="141">
        <f t="shared" si="429"/>
        <v>979900</v>
      </c>
      <c r="J574" s="150">
        <v>979900</v>
      </c>
      <c r="K574" s="151"/>
      <c r="L574" s="151"/>
      <c r="M574" s="151"/>
      <c r="N574" s="151"/>
      <c r="O574" s="152"/>
      <c r="P574" s="141">
        <f t="shared" si="445"/>
        <v>979900</v>
      </c>
      <c r="Q574" s="150">
        <v>979900</v>
      </c>
      <c r="R574" s="151"/>
      <c r="S574" s="151"/>
      <c r="T574" s="151"/>
      <c r="U574" s="151"/>
      <c r="V574" s="152"/>
    </row>
    <row r="575" spans="1:1024" ht="37.5" hidden="1">
      <c r="A575" s="103"/>
      <c r="C575" s="39" t="s">
        <v>103</v>
      </c>
      <c r="D575" s="39">
        <v>953</v>
      </c>
      <c r="E575" s="143" t="s">
        <v>40</v>
      </c>
      <c r="F575" s="143" t="s">
        <v>28</v>
      </c>
      <c r="G575" s="81">
        <v>5020069180</v>
      </c>
      <c r="H575" s="86">
        <v>200</v>
      </c>
      <c r="I575" s="141">
        <f t="shared" si="429"/>
        <v>0</v>
      </c>
      <c r="J575" s="150"/>
      <c r="K575" s="151"/>
      <c r="L575" s="151"/>
      <c r="M575" s="151"/>
      <c r="N575" s="151"/>
      <c r="O575" s="152"/>
      <c r="P575" s="141">
        <f t="shared" si="445"/>
        <v>0</v>
      </c>
      <c r="Q575" s="150"/>
      <c r="R575" s="151"/>
      <c r="S575" s="151"/>
      <c r="T575" s="151"/>
      <c r="U575" s="151"/>
      <c r="V575" s="152"/>
    </row>
    <row r="576" spans="1:1024" hidden="1">
      <c r="A576" s="103"/>
      <c r="C576" s="39" t="s">
        <v>106</v>
      </c>
      <c r="D576" s="39">
        <v>953</v>
      </c>
      <c r="E576" s="143" t="s">
        <v>40</v>
      </c>
      <c r="F576" s="143" t="s">
        <v>28</v>
      </c>
      <c r="G576" s="81">
        <v>5020069180</v>
      </c>
      <c r="H576" s="86">
        <v>800</v>
      </c>
      <c r="I576" s="141">
        <f t="shared" si="429"/>
        <v>0</v>
      </c>
      <c r="J576" s="150"/>
      <c r="K576" s="151"/>
      <c r="L576" s="151"/>
      <c r="M576" s="151"/>
      <c r="N576" s="151"/>
      <c r="O576" s="152"/>
      <c r="P576" s="141">
        <f t="shared" si="445"/>
        <v>0</v>
      </c>
      <c r="Q576" s="150"/>
      <c r="R576" s="151"/>
      <c r="S576" s="151"/>
      <c r="T576" s="151"/>
      <c r="U576" s="151"/>
      <c r="V576" s="152"/>
    </row>
    <row r="577" spans="1:22" ht="56.25">
      <c r="A577" s="103"/>
      <c r="C577" s="39" t="s">
        <v>113</v>
      </c>
      <c r="D577" s="39">
        <v>953</v>
      </c>
      <c r="E577" s="143" t="s">
        <v>40</v>
      </c>
      <c r="F577" s="143" t="s">
        <v>28</v>
      </c>
      <c r="G577" s="81">
        <v>5020069190</v>
      </c>
      <c r="H577" s="86"/>
      <c r="I577" s="141">
        <f t="shared" si="429"/>
        <v>11991100</v>
      </c>
      <c r="J577" s="150">
        <f t="shared" ref="J577:O577" si="473">J578+J579+J580</f>
        <v>11991100</v>
      </c>
      <c r="K577" s="151">
        <f t="shared" si="473"/>
        <v>0</v>
      </c>
      <c r="L577" s="151">
        <f t="shared" si="473"/>
        <v>0</v>
      </c>
      <c r="M577" s="151">
        <f t="shared" si="473"/>
        <v>0</v>
      </c>
      <c r="N577" s="151">
        <f t="shared" si="473"/>
        <v>0</v>
      </c>
      <c r="O577" s="152">
        <f t="shared" si="473"/>
        <v>0</v>
      </c>
      <c r="P577" s="141">
        <f t="shared" si="445"/>
        <v>11991100</v>
      </c>
      <c r="Q577" s="150">
        <f t="shared" ref="Q577:V577" si="474">Q578+Q579+Q580</f>
        <v>11991100</v>
      </c>
      <c r="R577" s="151">
        <f t="shared" si="474"/>
        <v>0</v>
      </c>
      <c r="S577" s="151">
        <f t="shared" si="474"/>
        <v>0</v>
      </c>
      <c r="T577" s="151">
        <f t="shared" si="474"/>
        <v>0</v>
      </c>
      <c r="U577" s="151">
        <f t="shared" si="474"/>
        <v>0</v>
      </c>
      <c r="V577" s="152">
        <f t="shared" si="474"/>
        <v>0</v>
      </c>
    </row>
    <row r="578" spans="1:22" ht="75">
      <c r="A578" s="103"/>
      <c r="C578" s="39" t="s">
        <v>111</v>
      </c>
      <c r="D578" s="39">
        <v>953</v>
      </c>
      <c r="E578" s="143" t="s">
        <v>40</v>
      </c>
      <c r="F578" s="143" t="s">
        <v>28</v>
      </c>
      <c r="G578" s="81">
        <v>5020069190</v>
      </c>
      <c r="H578" s="86">
        <v>100</v>
      </c>
      <c r="I578" s="141">
        <f t="shared" si="429"/>
        <v>11290600</v>
      </c>
      <c r="J578" s="150">
        <v>11290600</v>
      </c>
      <c r="K578" s="151"/>
      <c r="L578" s="151"/>
      <c r="M578" s="151"/>
      <c r="N578" s="151"/>
      <c r="O578" s="152"/>
      <c r="P578" s="141">
        <f t="shared" si="445"/>
        <v>11290600</v>
      </c>
      <c r="Q578" s="150">
        <v>11290600</v>
      </c>
      <c r="R578" s="151"/>
      <c r="S578" s="151"/>
      <c r="T578" s="151"/>
      <c r="U578" s="151"/>
      <c r="V578" s="152"/>
    </row>
    <row r="579" spans="1:22" ht="37.5">
      <c r="A579" s="103"/>
      <c r="C579" s="39" t="s">
        <v>103</v>
      </c>
      <c r="D579" s="39">
        <v>953</v>
      </c>
      <c r="E579" s="143" t="s">
        <v>40</v>
      </c>
      <c r="F579" s="143" t="s">
        <v>28</v>
      </c>
      <c r="G579" s="81">
        <v>5020069190</v>
      </c>
      <c r="H579" s="86">
        <v>200</v>
      </c>
      <c r="I579" s="141">
        <f t="shared" si="429"/>
        <v>700000</v>
      </c>
      <c r="J579" s="150">
        <v>700000</v>
      </c>
      <c r="K579" s="151"/>
      <c r="L579" s="151"/>
      <c r="M579" s="151"/>
      <c r="N579" s="151"/>
      <c r="O579" s="152"/>
      <c r="P579" s="141">
        <f t="shared" si="445"/>
        <v>700000</v>
      </c>
      <c r="Q579" s="150">
        <v>700000</v>
      </c>
      <c r="R579" s="151"/>
      <c r="S579" s="151"/>
      <c r="T579" s="151"/>
      <c r="U579" s="151"/>
      <c r="V579" s="152"/>
    </row>
    <row r="580" spans="1:22">
      <c r="A580" s="103"/>
      <c r="C580" s="39" t="s">
        <v>106</v>
      </c>
      <c r="D580" s="39">
        <v>953</v>
      </c>
      <c r="E580" s="143" t="s">
        <v>40</v>
      </c>
      <c r="F580" s="143" t="s">
        <v>28</v>
      </c>
      <c r="G580" s="81">
        <v>5020069190</v>
      </c>
      <c r="H580" s="86">
        <v>800</v>
      </c>
      <c r="I580" s="141">
        <f t="shared" si="429"/>
        <v>500</v>
      </c>
      <c r="J580" s="150">
        <v>500</v>
      </c>
      <c r="K580" s="151"/>
      <c r="L580" s="151"/>
      <c r="M580" s="151"/>
      <c r="N580" s="151"/>
      <c r="O580" s="152"/>
      <c r="P580" s="141">
        <f t="shared" si="445"/>
        <v>500</v>
      </c>
      <c r="Q580" s="150">
        <v>500</v>
      </c>
      <c r="R580" s="151"/>
      <c r="S580" s="151"/>
      <c r="T580" s="151"/>
      <c r="U580" s="151"/>
      <c r="V580" s="152"/>
    </row>
    <row r="581" spans="1:22">
      <c r="A581" s="103"/>
      <c r="D581" s="18"/>
      <c r="E581" s="37"/>
      <c r="F581" s="37"/>
      <c r="G581" s="123"/>
      <c r="H581" s="124"/>
      <c r="I581" s="153"/>
      <c r="P581" s="154"/>
      <c r="Q581" s="155"/>
      <c r="R581" s="155"/>
      <c r="S581" s="156"/>
      <c r="U581" s="156"/>
      <c r="V581" s="157"/>
    </row>
    <row r="582" spans="1:22">
      <c r="D582" s="110"/>
      <c r="E582" s="158"/>
      <c r="F582" s="15"/>
      <c r="G582" s="123"/>
      <c r="H582" s="110"/>
      <c r="I582" s="20"/>
    </row>
    <row r="583" spans="1:22">
      <c r="C583" s="15" t="s">
        <v>85</v>
      </c>
      <c r="D583" s="36"/>
      <c r="E583"/>
      <c r="F583"/>
      <c r="G583"/>
      <c r="H583"/>
      <c r="I583" s="20"/>
    </row>
    <row r="584" spans="1:22" ht="17.649999999999999" customHeight="1">
      <c r="C584" s="6" t="s">
        <v>86</v>
      </c>
      <c r="D584" s="6"/>
      <c r="E584"/>
      <c r="F584"/>
      <c r="G584"/>
      <c r="H584"/>
      <c r="I584" s="20"/>
    </row>
    <row r="585" spans="1:22" ht="17.649999999999999" customHeight="1">
      <c r="C585" s="6" t="s">
        <v>87</v>
      </c>
      <c r="D585" s="6"/>
      <c r="E585"/>
      <c r="F585"/>
      <c r="G585" s="50"/>
      <c r="H585" s="20"/>
      <c r="I585" s="20"/>
    </row>
    <row r="586" spans="1:22">
      <c r="C586" s="39" t="s">
        <v>88</v>
      </c>
      <c r="G586" s="50" t="s">
        <v>89</v>
      </c>
    </row>
  </sheetData>
  <mergeCells count="21">
    <mergeCell ref="V5:V7"/>
    <mergeCell ref="C584:D584"/>
    <mergeCell ref="C585:D585"/>
    <mergeCell ref="Q5:Q7"/>
    <mergeCell ref="R5:R7"/>
    <mergeCell ref="S5:S7"/>
    <mergeCell ref="T5:T7"/>
    <mergeCell ref="U5:U7"/>
    <mergeCell ref="H2:P2"/>
    <mergeCell ref="C3:P3"/>
    <mergeCell ref="B5:B6"/>
    <mergeCell ref="C5:C6"/>
    <mergeCell ref="D5:H5"/>
    <mergeCell ref="I5:I6"/>
    <mergeCell ref="J5:J7"/>
    <mergeCell ref="K5:K7"/>
    <mergeCell ref="L5:L7"/>
    <mergeCell ref="M5:M7"/>
    <mergeCell ref="N5:N7"/>
    <mergeCell ref="O5:O7"/>
    <mergeCell ref="P5:P6"/>
  </mergeCells>
  <pageMargins left="0.196527777777778" right="0.196527777777778" top="0.78749999999999998" bottom="0.196527777777778" header="0.51180555555555496" footer="0.51180555555555496"/>
  <pageSetup paperSize="9" scale="80" firstPageNumber="0" orientation="landscape" horizontalDpi="300" verticalDpi="300" r:id="rId1"/>
  <colBreaks count="1" manualBreakCount="1">
    <brk id="18" max="1048575" man="1"/>
  </colBreaks>
</worksheet>
</file>

<file path=docProps/app.xml><?xml version="1.0" encoding="utf-8"?>
<Properties xmlns="http://schemas.openxmlformats.org/officeDocument/2006/extended-properties" xmlns:vt="http://schemas.openxmlformats.org/officeDocument/2006/docPropsVTypes">
  <Template>Normal.dotm</Template>
  <TotalTime>859</TotalTime>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17</vt:i4>
      </vt:variant>
    </vt:vector>
  </HeadingPairs>
  <TitlesOfParts>
    <vt:vector size="20" baseType="lpstr">
      <vt:lpstr>приложение 7</vt:lpstr>
      <vt:lpstr>приложение 9</vt:lpstr>
      <vt:lpstr>приложение 11</vt:lpstr>
      <vt:lpstr>'приложение 11'!_ФильтрБазыДанных</vt:lpstr>
      <vt:lpstr>'приложение 9'!Excel_BuiltIn__FilterDatabase</vt:lpstr>
      <vt:lpstr>'приложение 11'!Excel_BuiltIn_Print_Area</vt:lpstr>
      <vt:lpstr>'приложение 7'!Excel_BuiltIn_Print_Area</vt:lpstr>
      <vt:lpstr>'приложение 9'!Excel_BuiltIn_Print_Area</vt:lpstr>
      <vt:lpstr>'приложение 9'!Print_Area_0</vt:lpstr>
      <vt:lpstr>'приложение 11'!Print_Area_0_0</vt:lpstr>
      <vt:lpstr>'приложение 7'!Print_Area_0_0</vt:lpstr>
      <vt:lpstr>'приложение 11'!Print_Area_0_0_0</vt:lpstr>
      <vt:lpstr>'приложение 11'!Print_Area_0_0_0_0</vt:lpstr>
      <vt:lpstr>'приложение 11'!Print_Area_0_0_0_0_0</vt:lpstr>
      <vt:lpstr>'приложение 11'!Print_Area_0_0_0_0_0_0</vt:lpstr>
      <vt:lpstr>'приложение 11'!Print_Area_0_0_0_0_0_0_0</vt:lpstr>
      <vt:lpstr>'приложение 11'!Z_EF5A4981_C8E4_11D8_A2FC_006098EF8BA8__wvu_PrintArea</vt:lpstr>
      <vt:lpstr>'приложение 11'!Область_печати</vt:lpstr>
      <vt:lpstr>'приложение 7'!Область_печати</vt:lpstr>
      <vt:lpstr>'приложение 9'!Область_печати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RePack by Diakov</cp:lastModifiedBy>
  <cp:revision>354</cp:revision>
  <cp:lastPrinted>2025-03-28T07:58:32Z</cp:lastPrinted>
  <dcterms:modified xsi:type="dcterms:W3CDTF">2025-03-31T08:17:36Z</dcterms:modified>
  <dc:language>ru-RU</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15.0000</vt:lpwstr>
  </property>
  <property fmtid="{D5CDD505-2E9C-101B-9397-08002B2CF9AE}" pid="3" name="ScaleCrop">
    <vt:bool>false</vt:bool>
  </property>
</Properties>
</file>