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приложение 6" sheetId="1" state="visible" r:id="rId2"/>
    <sheet name="приложение 8" sheetId="2" state="visible" r:id="rId3"/>
    <sheet name="приложение 10" sheetId="3" state="visible" r:id="rId4"/>
  </sheets>
  <definedNames>
    <definedName function="false" hidden="false" localSheetId="2" name="_xlnm.Print_Area" vbProcedure="false">'приложение 10'!$B$1:$M$667</definedName>
    <definedName function="false" hidden="false" localSheetId="0" name="_xlnm.Print_Area" vbProcedure="false">'приложение 6'!$A$1:$G$55</definedName>
    <definedName function="false" hidden="false" localSheetId="1" name="_xlnm.Print_Area" vbProcedure="false">'приложение 8'!$A$2:$E$374</definedName>
    <definedName function="false" hidden="false" localSheetId="0" name="Excel_BuiltIn_Print_Area" vbProcedure="false">'приложение 6'!$A$1:$G$58</definedName>
    <definedName function="false" hidden="false" localSheetId="0" name="_xlnm.Print_Area" vbProcedure="false">'приложение 6'!$A$1:$G$54</definedName>
    <definedName function="false" hidden="false" localSheetId="0" name="_xlnm.Print_Area_0_0" vbProcedure="false">'приложение 6'!$A$1:$G$53</definedName>
    <definedName function="false" hidden="false" localSheetId="1" name="Excel_BuiltIn_Print_Area" vbProcedure="false">'приложение 8'!$A$2:$E$370</definedName>
    <definedName function="false" hidden="false" localSheetId="1" name="Excel_BuiltIn__FilterDatabase" vbProcedure="false">'приложение 8'!$C$2:$C$365</definedName>
    <definedName function="false" hidden="false" localSheetId="1" name="_xlnm.Print_Area_0" vbProcedure="false">'приложение 8'!$A$2:$E$372</definedName>
    <definedName function="false" hidden="false" localSheetId="2" name="Excel_BuiltIn_Print_Area" vbProcedure="false">'приложение 10'!$B$1:$L$663</definedName>
    <definedName function="false" hidden="false" localSheetId="2" name="Z_4F3F96C3_7B8B_440F_A7C0_DFFBDC784942__wvu_FilterData" vbProcedure="false">#REF!</definedName>
    <definedName function="false" hidden="false" localSheetId="2" name="Z_6CB88F76_ADF1_43EB_B8FB_32CF6D2656A6__wvu_Cols" vbProcedure="false">#REF!</definedName>
    <definedName function="false" hidden="false" localSheetId="2" name="Z_6CB88F76_ADF1_43EB_B8FB_32CF6D2656A6__wvu_FilterData" vbProcedure="false">#REF!</definedName>
    <definedName function="false" hidden="false" localSheetId="2" name="Z_6CB88F76_ADF1_43EB_B8FB_32CF6D2656A6__wvu_PrintArea" vbProcedure="false">#REF!</definedName>
    <definedName function="false" hidden="false" localSheetId="2" name="Z_7BCFB845_C80C_48FE_B4FE_79B4B69115F3__wvu_FilterData" vbProcedure="false">#REF!</definedName>
    <definedName function="false" hidden="false" localSheetId="2" name="Z_7D67130F_5829_47C5_93DE_738E8D41F162__wvu_FilterData" vbProcedure="false">#REF!</definedName>
    <definedName function="false" hidden="false" localSheetId="2" name="Z_8E2E7D81_C767_11D8_A2FD_006098EF8B30__wvu_Cols" vbProcedure="false">#REF!</definedName>
    <definedName function="false" hidden="false" localSheetId="2" name="Z_8E2E7D81_C767_11D8_A2FD_006098EF8B30__wvu_FilterData" vbProcedure="false">#REF!</definedName>
    <definedName function="false" hidden="false" localSheetId="2" name="Z_8E2E7D81_C767_11D8_A2FD_006098EF8B30__wvu_PrintArea" vbProcedure="false">#REF!</definedName>
    <definedName function="false" hidden="false" localSheetId="2" name="Z_AAB63AD1_4FE4_4C7A_A62E_5A604C03BF55__wvu_FilterData" vbProcedure="false">#REF!</definedName>
    <definedName function="false" hidden="false" localSheetId="2" name="Z_C231806E_9211_4D8F_9EB3_1A15C537C808__wvu_FilterData" vbProcedure="false">#REF!</definedName>
    <definedName function="false" hidden="false" localSheetId="2" name="Z_D05021AF_1DB5_4AD7_B085_4CD71612CDB6__wvu_FilterData" vbProcedure="false">#REF!</definedName>
    <definedName function="false" hidden="false" localSheetId="2" name="Z_D5E1AF6B_71F1_4B33_880B_72787157ADA9__wvu_FilterData" vbProcedure="false">#REF!</definedName>
    <definedName function="false" hidden="false" localSheetId="2" name="Z_D5E1AF6B_71F1_4B33_880B_72787157ADA9__wvu_PrintArea" vbProcedure="false">#REF!</definedName>
    <definedName function="false" hidden="false" localSheetId="2" name="Z_E2E14CAC_FED5_4087_B580_6F7DEE9C9BA1__wvu_FilterData" vbProcedure="false">#REF!</definedName>
    <definedName function="false" hidden="false" localSheetId="2" name="Z_EF5A4981_C8E4_11D8_A2FC_006098EF8BA8__wvu_Cols" vbProcedure="false">#REF!</definedName>
    <definedName function="false" hidden="false" localSheetId="2" name="Z_EF5A4981_C8E4_11D8_A2FC_006098EF8BA8__wvu_PrintArea" vbProcedure="false">'приложение 10'!$A$3</definedName>
    <definedName function="false" hidden="false" localSheetId="2" name="Z_EF5A4981_C8E4_11D8_A2FC_006098EF8BA8__wvu_PrintTitles" vbProcedure="false">#REF!</definedName>
    <definedName function="false" hidden="false" localSheetId="2" name="Z_EFA5B1DC_5497_4E2C_A2B5_ED756C88CC7C__wvu_Cols" vbProcedure="false">#REF!</definedName>
    <definedName function="false" hidden="false" localSheetId="2" name="Z_EFA5B1DC_5497_4E2C_A2B5_ED756C88CC7C__wvu_FilterData" vbProcedure="false">#REF!</definedName>
    <definedName function="false" hidden="false" localSheetId="2" name="_xlnm.Print_Area" vbProcedure="false">'приложение 10'!$A$1:$M$667</definedName>
    <definedName function="false" hidden="false" localSheetId="2" name="_xlnm.Print_Area_0_0" vbProcedure="false">'приложение 10'!$A$1:$L$667</definedName>
    <definedName function="false" hidden="false" localSheetId="2" name="_xlnm.Print_Area_0_0_0" vbProcedure="false">'приложение 10'!$B$1:$L$667</definedName>
    <definedName function="false" hidden="false" localSheetId="2" name="_xlnm.Print_Area_0_0_0_0" vbProcedure="false">'приложение 10'!$B$1:$L$666</definedName>
    <definedName function="false" hidden="false" localSheetId="2" name="_xlnm.Print_Area_0_0_0_0_0" vbProcedure="false">'приложение 10'!$A$1:$L$666</definedName>
    <definedName function="false" hidden="false" localSheetId="2" name="_xlnm.Print_Area_0_0_0_0_0_0" vbProcedure="false">'приложение 10'!$A$1:$L$666</definedName>
    <definedName function="false" hidden="false" localSheetId="2" name="_xlnm.Print_Area_0_0_0_0_0_0_0" vbProcedure="false">'приложение 10'!$B$1:$L$666</definedName>
    <definedName function="false" hidden="false" localSheetId="2" name="_xlnm.Print_Area_0_0_0_0_0_0_0_0" vbProcedure="false">'приложение 10'!$A$1:$L$666</definedName>
    <definedName function="false" hidden="false" localSheetId="2" name="_xlnm.Print_Area_0_0_0_0_0_0_0_0_0" vbProcedure="false">'приложение 10'!$A$1:$L$666</definedName>
    <definedName function="false" hidden="false" localSheetId="2" name="_xlnm._FilterDatabase" vbProcedure="false">'приложение 10'!$G:$G</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<sst xmlns="http://schemas.openxmlformats.org/spreadsheetml/2006/main" count="3075" uniqueCount="374">
  <si>
    <t xml:space="preserve">Приложение 6</t>
  </si>
  <si>
    <t xml:space="preserve">к  решению Совета муниципального образования Белореченский район от  декабря 2025 года №  «О бюджете муниципального образования Белореченский район на 2026 год и на плановый период 2027 и 2028 годов»</t>
  </si>
  <si>
    <t xml:space="preserve">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год</t>
  </si>
  <si>
    <t xml:space="preserve">№ п/п</t>
  </si>
  <si>
    <t xml:space="preserve">Наименование</t>
  </si>
  <si>
    <t xml:space="preserve">Коды бюджетной классификации</t>
  </si>
  <si>
    <t xml:space="preserve">2026 год</t>
  </si>
  <si>
    <t xml:space="preserve">Раздел</t>
  </si>
  <si>
    <t xml:space="preserve">Подраздел</t>
  </si>
  <si>
    <t xml:space="preserve">Целевая статья</t>
  </si>
  <si>
    <t xml:space="preserve">Вид расхода</t>
  </si>
  <si>
    <t xml:space="preserve">5</t>
  </si>
  <si>
    <t xml:space="preserve">6</t>
  </si>
  <si>
    <t xml:space="preserve">Всего расходов </t>
  </si>
  <si>
    <t xml:space="preserve">1.</t>
  </si>
  <si>
    <t xml:space="preserve">Общегосударственные вопросы</t>
  </si>
  <si>
    <t xml:space="preserve">01</t>
  </si>
  <si>
    <t xml:space="preserve">Функционирование высшего должностного лица субъекта Российской Федерации и муниципального образования</t>
  </si>
  <si>
    <t xml:space="preserve">02</t>
  </si>
  <si>
    <t xml:space="preserve">Функционирование законодательных (представительных) органов государственной власти и и представительных органов муниципальных образований</t>
  </si>
  <si>
    <t xml:space="preserve">03</t>
  </si>
  <si>
    <t xml:space="preserve">0020000</t>
  </si>
  <si>
    <t xml:space="preserve">Функционирование Правительства Российской Федерации, высших органов исполнительной власти субъектов Российской Федерации, местных администраций</t>
  </si>
  <si>
    <t xml:space="preserve">04</t>
  </si>
  <si>
    <t xml:space="preserve">Судебная система</t>
  </si>
  <si>
    <t xml:space="preserve">05</t>
  </si>
  <si>
    <t xml:space="preserve">Обеспечение деятельности финансовых, налоговых и таможенных органов и органов финансового (финансово-бюджетного) надзора</t>
  </si>
  <si>
    <t xml:space="preserve">06</t>
  </si>
  <si>
    <t xml:space="preserve">Резервные фонды</t>
  </si>
  <si>
    <t xml:space="preserve">11</t>
  </si>
  <si>
    <t xml:space="preserve">0020400</t>
  </si>
  <si>
    <t xml:space="preserve">Другие общегосударственные вопросы</t>
  </si>
  <si>
    <t xml:space="preserve">13</t>
  </si>
  <si>
    <t xml:space="preserve">012</t>
  </si>
  <si>
    <t xml:space="preserve">2.</t>
  </si>
  <si>
    <t xml:space="preserve">Национальная безопасность и правоохранительная деятельность</t>
  </si>
  <si>
    <t xml:space="preserve">Гражданская оборона</t>
  </si>
  <si>
    <t xml:space="preserve">09</t>
  </si>
  <si>
    <t xml:space="preserve">Защита населения и территории от чрезвычайных ситуаций природного и техногенного характера, пожарная безопасность</t>
  </si>
  <si>
    <t xml:space="preserve">10</t>
  </si>
  <si>
    <t xml:space="preserve">Другие вопросы в области национальной безопасности и правоохранительной деятельности</t>
  </si>
  <si>
    <t xml:space="preserve">14</t>
  </si>
  <si>
    <t xml:space="preserve">3.</t>
  </si>
  <si>
    <t xml:space="preserve">Национальная экономика</t>
  </si>
  <si>
    <t xml:space="preserve">Сельское хозяйство и рыболовство</t>
  </si>
  <si>
    <t xml:space="preserve">Транспорт</t>
  </si>
  <si>
    <t xml:space="preserve">08</t>
  </si>
  <si>
    <t xml:space="preserve">Дорожное хозяйство(дорожные фонды)</t>
  </si>
  <si>
    <t xml:space="preserve">Другие вопросы в области национальной экономики</t>
  </si>
  <si>
    <t xml:space="preserve">12</t>
  </si>
  <si>
    <t xml:space="preserve">4.</t>
  </si>
  <si>
    <t xml:space="preserve">Жилищно-коммунальное хозяйство</t>
  </si>
  <si>
    <t xml:space="preserve">Жилищное хозяйство</t>
  </si>
  <si>
    <t xml:space="preserve">Коммунальное хозяйство</t>
  </si>
  <si>
    <t xml:space="preserve">5.</t>
  </si>
  <si>
    <t xml:space="preserve">Образование</t>
  </si>
  <si>
    <t xml:space="preserve">07</t>
  </si>
  <si>
    <t xml:space="preserve">Дошкольное образование</t>
  </si>
  <si>
    <t xml:space="preserve">Общее образование</t>
  </si>
  <si>
    <t xml:space="preserve">Дополнительное образование детей</t>
  </si>
  <si>
    <t xml:space="preserve">Молодежная политика </t>
  </si>
  <si>
    <t xml:space="preserve">Другие вопросы в области образования</t>
  </si>
  <si>
    <t xml:space="preserve">6.</t>
  </si>
  <si>
    <t xml:space="preserve">Культура и кинематография</t>
  </si>
  <si>
    <t xml:space="preserve">Культура</t>
  </si>
  <si>
    <t xml:space="preserve">Другие вопросы в области культуры, кинематографии</t>
  </si>
  <si>
    <t xml:space="preserve">4429900</t>
  </si>
  <si>
    <t xml:space="preserve">001</t>
  </si>
  <si>
    <t xml:space="preserve">7.</t>
  </si>
  <si>
    <t xml:space="preserve">Социальная политика</t>
  </si>
  <si>
    <t xml:space="preserve">Социальное обеспечение населения</t>
  </si>
  <si>
    <t xml:space="preserve">Охрана семьи и детства</t>
  </si>
  <si>
    <t xml:space="preserve">Другие вопросы в области социальной политики</t>
  </si>
  <si>
    <t xml:space="preserve">8.</t>
  </si>
  <si>
    <t xml:space="preserve">Физическая культура и спорт </t>
  </si>
  <si>
    <t xml:space="preserve">Физическая культура</t>
  </si>
  <si>
    <t xml:space="preserve">Массовый спорт</t>
  </si>
  <si>
    <t xml:space="preserve">Спорт высших достижений</t>
  </si>
  <si>
    <t xml:space="preserve">Другие вопросы в области физической культуры и спорта</t>
  </si>
  <si>
    <t xml:space="preserve">5200000</t>
  </si>
  <si>
    <t xml:space="preserve">9.</t>
  </si>
  <si>
    <t xml:space="preserve">Межбюджетные трансферты общего характера бюджетам субъектов Российской Федерации</t>
  </si>
  <si>
    <t xml:space="preserve">00</t>
  </si>
  <si>
    <t xml:space="preserve">Дотации на выравнивание бюджетной обеспеченности субъектов Российской Федерации и муниципальных образований</t>
  </si>
  <si>
    <t xml:space="preserve">Начальник финансового управления</t>
  </si>
  <si>
    <t xml:space="preserve">администрации муниципального образования</t>
  </si>
  <si>
    <t xml:space="preserve">Белореченский муниципальный район</t>
  </si>
  <si>
    <t xml:space="preserve">Краснодарского края</t>
  </si>
  <si>
    <t xml:space="preserve">Е.А. Греков</t>
  </si>
  <si>
    <t xml:space="preserve">Приложение 8</t>
  </si>
  <si>
    <t xml:space="preserve">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год</t>
  </si>
  <si>
    <t xml:space="preserve">КЦСР</t>
  </si>
  <si>
    <t xml:space="preserve">КВР</t>
  </si>
  <si>
    <t xml:space="preserve">3</t>
  </si>
  <si>
    <t xml:space="preserve">4</t>
  </si>
  <si>
    <t xml:space="preserve">ВСЕГО</t>
  </si>
  <si>
    <t xml:space="preserve">Муниципальная программа "Обеспечение деятельности органов местного самоуправления"</t>
  </si>
  <si>
    <t xml:space="preserve">Обеспечение деятельности высшего должностного лица муниципального образования</t>
  </si>
  <si>
    <t xml:space="preserve">Расходы на обеспечение функций органов местного самоуправления</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</si>
  <si>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</si>
  <si>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100</t>
  </si>
  <si>
    <t xml:space="preserve">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</si>
  <si>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 xml:space="preserve">Закупка товаров, работ и услуг для обеспечения государственных (муниципальных) нужд</t>
  </si>
  <si>
    <t xml:space="preserve">200</t>
  </si>
  <si>
    <t xml:space="preserve">Обеспечение деятельности администрации муниципального образования</t>
  </si>
  <si>
    <t xml:space="preserve">Иные бюджетные ассигнования</t>
  </si>
  <si>
    <t xml:space="preserve">800</t>
  </si>
  <si>
    <t xml:space="preserve">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</si>
  <si>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 xml:space="preserve">Осуществление отдельных государственных полномочий Краснодарского края по поддержке сельскохозяйственного производства</t>
  </si>
  <si>
    <t xml:space="preserve">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</si>
  <si>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 xml:space="preserve">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</si>
  <si>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</si>
  <si>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 xml:space="preserve">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</si>
  <si>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 xml:space="preserve">Осуществление отдельных государственных полномочий по созданию и организации деятельности комиссий по делам несовершеннолетних и защите их прав</t>
  </si>
  <si>
    <t xml:space="preserve">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</si>
  <si>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Укрепление материально-технической базы органов местного самоуправления</t>
  </si>
  <si>
    <t xml:space="preserve">Укрепление материально-технического оснащения для бесперебойного обеспечения бюджетного процесса</t>
  </si>
  <si>
    <t xml:space="preserve">Повышение информированности населения о деятельности органов власти</t>
  </si>
  <si>
    <t xml:space="preserve">Обеспечение информационной открытости органов власти</t>
  </si>
  <si>
    <t xml:space="preserve">Создание информационно-технической инфраструктуры администрации</t>
  </si>
  <si>
    <t xml:space="preserve">Информатизация администрации муниципального образования</t>
  </si>
  <si>
    <t xml:space="preserve">Муниципальная программа "Управление муниципальными финансами"</t>
  </si>
  <si>
    <t xml:space="preserve">Повышение уровня бюджетной обеспеченности муниципальных образований Белореченского района</t>
  </si>
  <si>
    <t xml:space="preserve">Дотации на выравнивание бюджетной обеспеченности поселений</t>
  </si>
  <si>
    <t xml:space="preserve">51100A0030</t>
  </si>
  <si>
    <t xml:space="preserve">Межбюджетные трансферты</t>
  </si>
  <si>
    <t xml:space="preserve">500</t>
  </si>
  <si>
    <t xml:space="preserve">Муниципальная программа "Обеспечение деятельности казенных учреждений"</t>
  </si>
  <si>
    <t xml:space="preserve">Централизованная бухгалтерия</t>
  </si>
  <si>
    <t xml:space="preserve">Расходы на обеспечение деятельности (оказание услуг) муниципальных учреждений</t>
  </si>
  <si>
    <t xml:space="preserve">Управление по обеспечению деятельности администрации</t>
  </si>
  <si>
    <t xml:space="preserve">Архитектура и градостроительство</t>
  </si>
  <si>
    <t xml:space="preserve">Служба ГО и ЧС</t>
  </si>
  <si>
    <t xml:space="preserve">ЦРО и МСКО</t>
  </si>
  <si>
    <t xml:space="preserve">Служба заказчика</t>
  </si>
  <si>
    <t xml:space="preserve">Новое поколение</t>
  </si>
  <si>
    <t xml:space="preserve">Центр военно-патриотического воспитания подростков и молодежи имени Героя Советского Союза С.Т.Голенева</t>
  </si>
  <si>
    <t xml:space="preserve">Расходы на обеспечение деятельности (оказания услуг) муниципальных учреждений</t>
  </si>
  <si>
    <t xml:space="preserve">Муниципальная программа "Молодежная политика, оздоровление, занятость детей и подростков"</t>
  </si>
  <si>
    <t xml:space="preserve">Мероприятия в области молодежной политики</t>
  </si>
  <si>
    <t xml:space="preserve">Реализация мероприятий для детей и молодежи</t>
  </si>
  <si>
    <t xml:space="preserve">Муниципальная программа "Социальное обеспечение и иные выплаты гражданам"</t>
  </si>
  <si>
    <t xml:space="preserve">Социальная поддержка семьи и детей</t>
  </si>
  <si>
    <t xml:space="preserve">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</si>
  <si>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 xml:space="preserve">Социальное обеспечение и иные выплаты населению</t>
  </si>
  <si>
    <t xml:space="preserve">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</si>
  <si>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 xml:space="preserve">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</si>
  <si>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</si>
  <si>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 xml:space="preserve">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</si>
  <si>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</si>
  <si>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 xml:space="preserve">Развитие малых форм хозяйствования</t>
  </si>
  <si>
    <t xml:space="preserve">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</si>
  <si>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 xml:space="preserve">Предупреждение возникновения биолого-социальных чрезвычайных ситуаций</t>
  </si>
  <si>
    <t xml:space="preserve">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</si>
  <si>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 xml:space="preserve">Муниципальная программа "Улучшение инвестиционного климата"</t>
  </si>
  <si>
    <t xml:space="preserve">Создание благоприятного инвестиционного климата, увеличение притока инвестиций в экономику Белореченского района</t>
  </si>
  <si>
    <t xml:space="preserve">Реализация мероприятий, направленных на улучшение инвестиционного климата</t>
  </si>
  <si>
    <t xml:space="preserve">Муниципальная программа "Содействие развитию малого и среднего предпринимательства"</t>
  </si>
  <si>
    <t xml:space="preserve">Создание условий для развития малого и среднего предпринимательства</t>
  </si>
  <si>
    <t xml:space="preserve">Реализация мероприятий, направленных на поддержку малого и среднего предпринимательства</t>
  </si>
  <si>
    <t xml:space="preserve">Муниципальная программа "Развитие образования"</t>
  </si>
  <si>
    <t xml:space="preserve">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</si>
  <si>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</si>
  <si>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 xml:space="preserve">Осуществление капитального ремонта</t>
  </si>
  <si>
    <t xml:space="preserve">Предоставление субсидий бюджетным, автономным учреждениям и иным некоммерческим организациям</t>
  </si>
  <si>
    <t xml:space="preserve">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</si>
  <si>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 xml:space="preserve">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</si>
  <si>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</si>
  <si>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</si>
  <si>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</si>
  <si>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</si>
  <si>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 xml:space="preserve">58100S0100</t>
  </si>
  <si>
    <t xml:space="preserve">Реализация мероприятий муниципальной целевой программы "Развитие образования"</t>
  </si>
  <si>
    <t xml:space="preserve">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</si>
  <si>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 xml:space="preserve">Расходы на обеспечение деятельности (оказание услуг) муниципальных учреждений (организация бесплатного питания детей участников СВО)</t>
  </si>
  <si>
    <t xml:space="preserve">Расходы на обеспечение деятельности (оказание услуг) муниципальных учреждений (доплата за питание детей из малообеспеченных семей)</t>
  </si>
  <si>
    <t xml:space="preserve">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</si>
  <si>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</si>
  <si>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58101L3040</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</si>
  <si>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</si>
  <si>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58101L3042</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</si>
  <si>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</si>
  <si>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 xml:space="preserve">58101R3032</t>
  </si>
  <si>
    <t xml:space="preserve">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</si>
  <si>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 xml:space="preserve">58101S3550</t>
  </si>
  <si>
    <t xml:space="preserve">58101W3042</t>
  </si>
  <si>
    <t xml:space="preserve">58101W3550</t>
  </si>
  <si>
    <t xml:space="preserve">Федеральный проект "Педагоги и наставники"</t>
  </si>
  <si>
    <t xml:space="preserve">581Ю600000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</si>
  <si>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</si>
  <si>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581Ю650500</t>
  </si>
  <si>
    <t xml:space="preserve">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</si>
  <si>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581Ю651790</t>
  </si>
  <si>
    <t xml:space="preserve">581Ю653032</t>
  </si>
  <si>
    <t xml:space="preserve">Развитие дополнительного образования</t>
  </si>
  <si>
    <t xml:space="preserve">Персонифицированное финансирование дополнительного образования детей</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</si>
  <si>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</si>
  <si>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 xml:space="preserve">600</t>
  </si>
  <si>
    <t xml:space="preserve">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</si>
  <si>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 xml:space="preserve">Другие мероприятия в области образования</t>
  </si>
  <si>
    <t xml:space="preserve">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</si>
  <si>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 xml:space="preserve">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</si>
  <si>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 xml:space="preserve">58300S2470</t>
  </si>
  <si>
    <t xml:space="preserve">Реализация мероприятий муниципальной программы "Развитие образования"</t>
  </si>
  <si>
    <t xml:space="preserve">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</si>
  <si>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 xml:space="preserve">Развитие культурно-досуговой деятельности</t>
  </si>
  <si>
    <t xml:space="preserve">Развитие библиотечного обслуживания населения</t>
  </si>
  <si>
    <t xml:space="preserve">Государственная поддержка отрасли культуры</t>
  </si>
  <si>
    <t xml:space="preserve">59300L5190</t>
  </si>
  <si>
    <t xml:space="preserve">Муниципальная программа "Обеспечение жильем молодых семей на территории поселений Белореченского района"</t>
  </si>
  <si>
    <t xml:space="preserve">Улучшение жилищных условий молодых семей</t>
  </si>
  <si>
    <t xml:space="preserve">Реализация мероприятий по обеспечению жильем молодых семей </t>
  </si>
  <si>
    <t xml:space="preserve">300</t>
  </si>
  <si>
    <t xml:space="preserve">Реализация мероприятий по обеспечению жильем молодых семей</t>
  </si>
  <si>
    <t xml:space="preserve">60100L4970</t>
  </si>
  <si>
    <t xml:space="preserve">10.</t>
  </si>
  <si>
    <t xml:space="preserve">Муниципальная программа "Развитие физической культуры и спорта"</t>
  </si>
  <si>
    <t xml:space="preserve">Основные мероприятия муниципальной программы</t>
  </si>
  <si>
    <t xml:space="preserve">Оснащение объектов спортивной инфраструктуры спортивно-технологическим оборудованием</t>
  </si>
  <si>
    <t xml:space="preserve">61100L2280</t>
  </si>
  <si>
    <t xml:space="preserve">Обеспечение условий для развития физической культуры и массового спорта в части оплаты труда инструкторов по спорту</t>
  </si>
  <si>
    <t xml:space="preserve">61100S2820</t>
  </si>
  <si>
    <t xml:space="preserve">Мероприятия, связанные с участием спортсменов в спартакиадах, первенствах и других соревнованиях</t>
  </si>
  <si>
    <t xml:space="preserve">Мероприятия в области спорта и физической культуры</t>
  </si>
  <si>
    <t xml:space="preserve">Реализация мероприятий в области спорта и физической культуры</t>
  </si>
  <si>
    <t xml:space="preserve">11.</t>
  </si>
  <si>
    <t xml:space="preserve">Муниципальная программа "Развитие жилищно-коммунального хозяйства и транспорта"</t>
  </si>
  <si>
    <t xml:space="preserve">Повышение доступности транспортных услуг для жителей удаленных населенных пунктов</t>
  </si>
  <si>
    <t xml:space="preserve">Осуществление пассажирских перевозок автомобильным транспортом по муниципальным пригородным маршрутам Белореченского района</t>
  </si>
  <si>
    <t xml:space="preserve">12.</t>
  </si>
  <si>
    <t xml:space="preserve">Муниципальная программа "Поддержка социально ориентированных некоммерческих организаций"</t>
  </si>
  <si>
    <t xml:space="preserve">Формирование благоприятных условий для осуществления деятельности социально ориентированных некоммерческих организаций</t>
  </si>
  <si>
    <t xml:space="preserve">Реализация мероприятий по поддержке социально ориентированных некоммерческих организаций</t>
  </si>
  <si>
    <t xml:space="preserve">13.</t>
  </si>
  <si>
    <t xml:space="preserve">Муниципальная программа "Дорожная деятельность в отношении автомобильных дорог общего пользования местного значения"</t>
  </si>
  <si>
    <t xml:space="preserve">Поддержка надлежащего технического состояния автомобильных дорог общего пользования местного значения</t>
  </si>
  <si>
    <t xml:space="preserve">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</si>
  <si>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 xml:space="preserve">641009Д000</t>
  </si>
  <si>
    <t xml:space="preserve">14.</t>
  </si>
  <si>
    <t xml:space="preserve">Муниципальная программа "Капитальные вложения (бюджетные инвестиции) в объекты муниципальной собственности"</t>
  </si>
  <si>
    <t xml:space="preserve">Капитальные вложения в области жилищного хозяйства</t>
  </si>
  <si>
    <t xml:space="preserve">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</si>
  <si>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65200R0820</t>
  </si>
  <si>
    <t xml:space="preserve">Капитальные вложения в объекты государственной (муниципальной) собственности</t>
  </si>
  <si>
    <t xml:space="preserve">400</t>
  </si>
  <si>
    <t xml:space="preserve">65200A0820</t>
  </si>
  <si>
    <t xml:space="preserve">Капитальные вложения в области коммунального хозяйства</t>
  </si>
  <si>
    <t xml:space="preserve">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</si>
  <si>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 xml:space="preserve">65400W2640</t>
  </si>
  <si>
    <t xml:space="preserve">Капитальные вложения в области газификации</t>
  </si>
  <si>
    <t xml:space="preserve">Организация газоснабжения населения (поселений) (строительство подводящих газопроводов, распределительных газопроводов)</t>
  </si>
  <si>
    <t xml:space="preserve">65500S0620</t>
  </si>
  <si>
    <t xml:space="preserve">Капитальные вложения в области образования</t>
  </si>
  <si>
    <t xml:space="preserve">Проектирование общеобразовательной организации на 550 мест в микрорайоне Северный города Белореченска</t>
  </si>
  <si>
    <t xml:space="preserve">Проектирование дошкольной образовательной организации на 80 мест в с. Великовечное</t>
  </si>
  <si>
    <t xml:space="preserve">Проектирование общеобразовательной организации на 550 мест в п. Заречный</t>
  </si>
  <si>
    <t xml:space="preserve">Проектирование спортивного зала МБОУ СОШ №1</t>
  </si>
  <si>
    <t xml:space="preserve">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</si>
  <si>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 xml:space="preserve">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</si>
  <si>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 xml:space="preserve">65700ST000</t>
  </si>
  <si>
    <t xml:space="preserve">15.</t>
  </si>
  <si>
    <t xml:space="preserve">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</si>
  <si>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Предупреждение и ликвидация чрезвычайных ситуаций, стихийных бедствий и их последствий</t>
  </si>
  <si>
    <t xml:space="preserve">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</si>
  <si>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16.</t>
  </si>
  <si>
    <t xml:space="preserve">Муниципальная программа "Профилактика терроризма, экстремизма и правонарушений, укрепление правопорядка, усиление борьбы с преступностью"</t>
  </si>
  <si>
    <t xml:space="preserve">Профилактика террористических и экстремистских проявлений на территории муниципального образования</t>
  </si>
  <si>
    <t xml:space="preserve">Мероприятия по профилактике терроризма и экстремизма</t>
  </si>
  <si>
    <t xml:space="preserve">Создание условий для укрепления правопорядка, обеспечения общественной безопасности и профилактике правонарушений</t>
  </si>
  <si>
    <t xml:space="preserve">Мероприятия по укреплению правопорядка, профилактике правонарушений, усилению борьбы с преступностью</t>
  </si>
  <si>
    <t xml:space="preserve">17.</t>
  </si>
  <si>
    <t xml:space="preserve">Муниципальная программа "Противодействие коррупции"</t>
  </si>
  <si>
    <t xml:space="preserve">Повышение эффективности системы противодействия коррупции</t>
  </si>
  <si>
    <t xml:space="preserve">Мероприятия по противодействию коррупции</t>
  </si>
  <si>
    <t xml:space="preserve">18.</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</si>
  <si>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</si>
  <si>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Сохранение стабильной общественно-политической обстановки на территории Белореченского района</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</si>
  <si>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</si>
  <si>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19.</t>
  </si>
  <si>
    <t xml:space="preserve">Муниципальная программа "Дети Кубани"</t>
  </si>
  <si>
    <t xml:space="preserve">Обеспечение отдыха и оздоровления детей в Краснодарском крае</t>
  </si>
  <si>
    <t xml:space="preserve">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</si>
  <si>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Обеспечение организации отдыха детей-инвалидов и детей с ограниченными возможностями здоровья в каникулярное время</t>
  </si>
  <si>
    <t xml:space="preserve">70100S0280</t>
  </si>
  <si>
    <t xml:space="preserve">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</si>
  <si>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 xml:space="preserve">70100S0590</t>
  </si>
  <si>
    <t xml:space="preserve">Организация занятости детей и подростков</t>
  </si>
  <si>
    <t xml:space="preserve">Выплата грантов одаренным детям, обучающимся в муниципальных бюджетных образовательных учреждений дополнительного образования</t>
  </si>
  <si>
    <t xml:space="preserve">20.</t>
  </si>
  <si>
    <t xml:space="preserve">Муниципальная программа "Патриотическое воспитание населения"</t>
  </si>
  <si>
    <t xml:space="preserve">Создание условий для повышения гражданской ответственности и формирования высокого патриотического сознания населения</t>
  </si>
  <si>
    <t xml:space="preserve">Реализация мероприятий муниципальной программы "Патриотическое воспитание населения"</t>
  </si>
  <si>
    <t xml:space="preserve">21.</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</si>
  <si>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</si>
  <si>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Внесение изменений в документы территориального планирования поселений Белореченского района</t>
  </si>
  <si>
    <t xml:space="preserve">Подготовка правил землепользования и застройки</t>
  </si>
  <si>
    <t xml:space="preserve">Подготовка изменений в генеральные планы муниципальных образований Краснодарского края</t>
  </si>
  <si>
    <t xml:space="preserve">72100S2560</t>
  </si>
  <si>
    <t xml:space="preserve">Проведение комплексных кадастровых работ</t>
  </si>
  <si>
    <t xml:space="preserve">72100А5110</t>
  </si>
  <si>
    <t xml:space="preserve">22.</t>
  </si>
  <si>
    <t xml:space="preserve">Муниципальная программа "Охрана окружающей среды"</t>
  </si>
  <si>
    <t xml:space="preserve">Создание системы обращения с твердыми коммунальными отходами</t>
  </si>
  <si>
    <t xml:space="preserve">Приобретение контейнеров и обустройство контейнерных площадок на территории сельских поселений</t>
  </si>
  <si>
    <t xml:space="preserve">Содержание контейнерных площадок на территории сельских поселений</t>
  </si>
  <si>
    <t xml:space="preserve">Экологическое просвещение и формирование экологической культуры</t>
  </si>
  <si>
    <t xml:space="preserve">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</si>
  <si>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 xml:space="preserve">Повышение экологической безопасности в сфере обращения с отходами производства и потребления</t>
  </si>
  <si>
    <t xml:space="preserve">Рекультивация свалки, расположенной  на территории Родниковского сельского поселения</t>
  </si>
  <si>
    <t xml:space="preserve">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</si>
  <si>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 xml:space="preserve">73300S3150</t>
  </si>
  <si>
    <t xml:space="preserve">23.</t>
  </si>
  <si>
    <t xml:space="preserve">Муниципальная программа "Переселение граждан из аварийного жилищного фонда"</t>
  </si>
  <si>
    <t xml:space="preserve">Выполнение мероприятий по ликвидации аварийного жилищного фонда</t>
  </si>
  <si>
    <t xml:space="preserve">Мероприятия по сносу или демонтажу объектов капитального строительства</t>
  </si>
  <si>
    <t xml:space="preserve">24.</t>
  </si>
  <si>
    <t xml:space="preserve">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</si>
  <si>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</si>
  <si>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 xml:space="preserve">Реализация мероприятий по выполнению наказов избирателей депутатам представительного органа</t>
  </si>
  <si>
    <t xml:space="preserve">Выплата пенсий за выслугу лет лицам, замещавшим муниципальные должности и должности муниципальной службы в органах местного самоуправления</t>
  </si>
  <si>
    <t xml:space="preserve">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</si>
  <si>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</si>
  <si>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Мероприятия по предупреждению и ликвидации чрезвычайных ситуаций, стихийных бедствий и их последствий, выполняемые в рамках специальных решений</t>
  </si>
  <si>
    <t xml:space="preserve">Подготовка населения и организаций к действиям в чрезвычайной ситуации в мирное и военное время</t>
  </si>
  <si>
    <t xml:space="preserve">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</si>
  <si>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 xml:space="preserve">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</si>
  <si>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 xml:space="preserve">Финансовое обеспечение непредвиденных расходов</t>
  </si>
  <si>
    <t xml:space="preserve">Резервные фонды администрации</t>
  </si>
  <si>
    <t xml:space="preserve">Непрограммные мероприятия в области архитектуры и управления муниципальным имуществом</t>
  </si>
  <si>
    <t xml:space="preserve">Мероприятия в области подготовительных работ и ввода в эксплуатацию объектов строительства</t>
  </si>
  <si>
    <t xml:space="preserve">Белореченский район</t>
  </si>
  <si>
    <t xml:space="preserve">Приложение 10</t>
  </si>
  <si>
    <t xml:space="preserve"> </t>
  </si>
  <si>
    <t xml:space="preserve">Ведомственная структура расходов   бюджета муниципального образования Белореченский муниципальный район Краснодарского края  на 2026  год</t>
  </si>
  <si>
    <t xml:space="preserve">№ п\п</t>
  </si>
  <si>
    <t xml:space="preserve">Первоначальный бюджет</t>
  </si>
  <si>
    <t xml:space="preserve">Изменения (+;-)</t>
  </si>
  <si>
    <t xml:space="preserve">Формулы не заполнять</t>
  </si>
  <si>
    <t xml:space="preserve">Вед</t>
  </si>
  <si>
    <t xml:space="preserve">7</t>
  </si>
  <si>
    <t xml:space="preserve">8</t>
  </si>
  <si>
    <t xml:space="preserve">ВСЕГО </t>
  </si>
  <si>
    <t xml:space="preserve">Совет муниципального образования Белореченский муниципальный район Краснодарского края</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</si>
  <si>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</si>
  <si>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t>
  </si>
  <si>
    <t xml:space="preserve">01 </t>
  </si>
  <si>
    <t xml:space="preserve">Администрация муниципального образования Белореченский муниципальный район Краснодарского края</t>
  </si>
  <si>
    <t xml:space="preserve">902</t>
  </si>
  <si>
    <t xml:space="preserve">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</si>
  <si>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</si>
  <si>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Обеспечение деятельности лиц, замещающих муниципальные должности</t>
  </si>
  <si>
    <t xml:space="preserve">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</si>
  <si>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Капитальные вложения в области жилишного хозяйства</t>
  </si>
  <si>
    <t xml:space="preserve">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</si>
  <si>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</si>
  <si>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 xml:space="preserve">Условно утвержденные расходы</t>
  </si>
  <si>
    <t xml:space="preserve">Контрольно-счетная палата  муниципального образования Белореченский муниципальный район Краснодарского края</t>
  </si>
  <si>
    <t xml:space="preserve">Управление сельского хозяйства администрации муниципального образования Белореченский муниципальный район Краснодарского края</t>
  </si>
  <si>
    <t xml:space="preserve">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</si>
  <si>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</si>
  <si>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</si>
  <si>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</si>
  <si>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</si>
  <si>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 xml:space="preserve">Реализация мероприятий по социальному обеспечению и иным выплатам гражданам</t>
  </si>
  <si>
    <t xml:space="preserve">Физическая культура и спорт</t>
  </si>
  <si>
    <t xml:space="preserve">Физическая культура </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</si>
  <si>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</si>
  <si>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 xml:space="preserve">Управление культуры администрации муниципального образования Белореченский муниципальный район Краснодарского края</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</si>
  <si>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</si>
  <si>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</si>
  <si>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</si>
  <si>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</si>
  <si>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 xml:space="preserve">Управление по делам молодежи администрации  муниципального образования Белореченский муниципальный район Краснодарского края</t>
  </si>
  <si>
    <t xml:space="preserve">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</si>
</sst>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numFmts count="12">
    <numFmt numFmtId="164" formatCode="General"/>
    <numFmt numFmtId="165" formatCode="@"/>
    <numFmt numFmtId="166" formatCode="#,##0.00"/>
    <numFmt numFmtId="167" formatCode="#,##0.0"/>
    <numFmt numFmtId="168" formatCode="000"/>
    <numFmt numFmtId="169" formatCode="#,##0,000,000,000"/>
    <numFmt numFmtId="170" formatCode="0000000"/>
    <numFmt numFmtId="171" formatCode="0"/>
    <numFmt numFmtId="172" formatCode="#,##0.00;[RED]\-#,##0.00;0.00"/>
    <numFmt numFmtId="173" formatCode="0.00"/>
    <numFmt numFmtId="174" formatCode="dd/mm/yy"/>
    <numFmt numFmtId="175" formatCode="#,###.00"/>
  </numFmts>
  <fonts count="26">
    <font>
      <sz val="10"/>
      <name val="Arial Cyr"/>
      <family val="0"/>
      <charset val="1"/>
    </font>
    <font>
      <sz val="10"/>
      <name val="Arial"/>
      <family val="0"/>
      <charset val="204"/>
    </font>
    <font>
      <sz val="10"/>
      <name val="Arial"/>
      <family val="0"/>
      <charset val="204"/>
    </font>
    <font>
      <sz val="10"/>
      <name val="Arial"/>
      <family val="0"/>
      <charset val="204"/>
    </font>
    <font>
      <sz val="14"/>
      <name val="Times New Roman"/>
      <family val="0"/>
      <charset val="1"/>
    </font>
    <font>
      <sz val="14"/>
      <color rgb="FF000000"/>
      <name val="Times New Roman"/>
      <family val="0"/>
      <charset val="1"/>
    </font>
    <font>
      <sz val="14"/>
      <name val="Arial Cyr"/>
      <family val="0"/>
      <charset val="1"/>
    </font>
    <font>
      <sz val="13"/>
      <name val="Times New Roman"/>
      <family val="0"/>
      <charset val="1"/>
    </font>
    <font>
      <b val="true"/>
      <sz val="14"/>
      <name val="Times New Roman"/>
      <family val="0"/>
      <charset val="1"/>
    </font>
    <font>
      <b val="true"/>
      <sz val="14"/>
      <color rgb="FFFF0000"/>
      <name val="Times New Roman"/>
      <family val="0"/>
      <charset val="1"/>
    </font>
    <font>
      <b val="true"/>
      <sz val="10"/>
      <name val="Arial Cyr"/>
      <family val="0"/>
      <charset val="1"/>
    </font>
    <font>
      <sz val="14"/>
      <name val="Times New Roman"/>
      <family val="1"/>
      <charset val="1"/>
    </font>
    <font>
      <sz val="12"/>
      <color rgb="FF000000"/>
      <name val="Arial Cyr"/>
      <family val="0"/>
      <charset val="1"/>
    </font>
    <font>
      <sz val="14"/>
      <color rgb="FF000000"/>
      <name val="Arial Cyr"/>
      <family val="0"/>
      <charset val="1"/>
    </font>
    <font>
      <sz val="10"/>
      <color rgb="FF000000"/>
      <name val="Arial Cyr"/>
      <family val="0"/>
      <charset val="1"/>
    </font>
    <font>
      <b val="true"/>
      <sz val="14"/>
      <color rgb="FF000000"/>
      <name val="Times New Roman"/>
      <family val="0"/>
      <charset val="1"/>
    </font>
    <font>
      <b val="true"/>
      <sz val="10"/>
      <color rgb="FF000000"/>
      <name val="Arial Cyr"/>
      <family val="0"/>
      <charset val="1"/>
    </font>
    <font>
      <sz val="12"/>
      <name val="Times New Roman"/>
      <family val="0"/>
      <charset val="1"/>
    </font>
    <font>
      <sz val="10"/>
      <color rgb="FFCE181E"/>
      <name val="Arial Cyr"/>
      <family val="0"/>
      <charset val="1"/>
    </font>
    <font>
      <b val="true"/>
      <sz val="12"/>
      <name val="Times New Roman"/>
      <family val="0"/>
      <charset val="1"/>
    </font>
    <font>
      <u val="single"/>
      <sz val="12"/>
      <color rgb="FF000000"/>
      <name val="Times New Roman"/>
      <family val="0"/>
      <charset val="1"/>
    </font>
    <font>
      <b val="true"/>
      <u val="single"/>
      <sz val="12"/>
      <color rgb="FFCE181E"/>
      <name val="Times New Roman"/>
      <family val="0"/>
      <charset val="1"/>
    </font>
    <font>
      <b val="true"/>
      <sz val="14"/>
      <color rgb="FFCE181E"/>
      <name val="Times New Roman"/>
      <family val="0"/>
      <charset val="1"/>
    </font>
    <font>
      <sz val="14"/>
      <color rgb="FFCE181E"/>
      <name val="Times New Roman"/>
      <family val="0"/>
      <charset val="1"/>
    </font>
    <font>
      <sz val="12"/>
      <color rgb="FF000000"/>
      <name val="Times New Roman"/>
      <family val="0"/>
      <charset val="1"/>
    </font>
    <font>
      <sz val="12"/>
      <color rgb="FFCE181E"/>
      <name val="Times New Roman"/>
      <family val="0"/>
      <charset val="1"/>
    </font>
  </fonts>
  <fills count="2">
    <fill>
      <patternFill patternType="none"/>
    </fill>
    <fill>
      <patternFill patternType="gray125"/>
    </fill>
  </fills>
  <borders count="4">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right" vertical="bottom" textRotation="0" wrapText="false" indent="0" shrinkToFit="false"/>
      <protection locked="true" hidden="false"/>
    </xf>
    <xf numFmtId="164" fontId="4" fillId="0"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5" fontId="4" fillId="0" borderId="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8" fillId="0" borderId="0" xfId="0" applyFont="true" applyBorder="fals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5" fontId="8" fillId="0" borderId="0" xfId="0" applyFont="true" applyBorder="false" applyAlignment="true" applyProtection="false">
      <alignment horizontal="center" vertical="center" textRotation="0" wrapText="true" indent="0" shrinkToFit="false"/>
      <protection locked="true" hidden="false"/>
    </xf>
    <xf numFmtId="166" fontId="8" fillId="0"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5" fontId="8" fillId="0" borderId="0" xfId="0" applyFont="true" applyBorder="false" applyAlignment="true" applyProtection="false">
      <alignment horizontal="center"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false" applyAlignment="true" applyProtection="false">
      <alignment horizontal="left" vertical="bottom" textRotation="0" wrapText="true" indent="0" shrinkToFit="false"/>
      <protection locked="true" hidden="false"/>
    </xf>
    <xf numFmtId="165" fontId="4" fillId="0" borderId="0" xfId="0" applyFont="true" applyBorder="false" applyAlignment="true" applyProtection="false">
      <alignment horizontal="center" vertical="bottom" textRotation="0" wrapText="false" indent="0" shrinkToFit="false"/>
      <protection locked="true" hidden="false"/>
    </xf>
    <xf numFmtId="166"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bottom" textRotation="0" wrapText="true" indent="0" shrinkToFit="false"/>
      <protection locked="true" hidden="false"/>
    </xf>
    <xf numFmtId="165" fontId="8"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5" fontId="5"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8" fontId="8" fillId="0" borderId="0" xfId="0" applyFont="true" applyBorder="false" applyAlignment="true" applyProtection="false">
      <alignment horizontal="left" vertical="center" textRotation="0" wrapText="true" indent="0" shrinkToFit="false"/>
      <protection locked="true" hidden="false"/>
    </xf>
    <xf numFmtId="168" fontId="4" fillId="0" borderId="0" xfId="0" applyFont="true" applyBorder="false" applyAlignment="true" applyProtection="false">
      <alignment horizontal="left" vertical="center" textRotation="0" wrapText="true" indent="0" shrinkToFit="false"/>
      <protection locked="true" hidden="false"/>
    </xf>
    <xf numFmtId="168" fontId="5" fillId="0" borderId="0" xfId="0" applyFont="true" applyBorder="false" applyAlignment="true" applyProtection="false">
      <alignment horizontal="left" vertical="bottom" textRotation="0" wrapText="true" indent="0" shrinkToFit="false"/>
      <protection locked="true" hidden="false"/>
    </xf>
    <xf numFmtId="164" fontId="4" fillId="0" borderId="0" xfId="0" applyFont="true" applyBorder="true" applyAlignment="true" applyProtection="false">
      <alignment horizontal="left" vertical="bottom" textRotation="0" wrapText="true" indent="0" shrinkToFit="false"/>
      <protection locked="true" hidden="false"/>
    </xf>
    <xf numFmtId="164" fontId="4" fillId="0" borderId="0" xfId="0" applyFont="true" applyBorder="false" applyAlignment="true" applyProtection="false">
      <alignment horizontal="right"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left" vertical="top"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true" applyBorder="false" applyAlignment="true" applyProtection="false">
      <alignment horizontal="left" vertical="top" textRotation="0" wrapText="true" indent="0" shrinkToFit="false"/>
      <protection locked="true" hidden="false"/>
    </xf>
    <xf numFmtId="164" fontId="14"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tru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4" fontId="5" fillId="0" borderId="2" xfId="0" applyFont="true" applyBorder="true" applyAlignment="true" applyProtection="false">
      <alignment horizontal="center" vertical="top" textRotation="0" wrapText="true" indent="0" shrinkToFit="false"/>
      <protection locked="true" hidden="false"/>
    </xf>
    <xf numFmtId="169" fontId="5" fillId="0" borderId="2" xfId="0" applyFont="true" applyBorder="true" applyAlignment="true" applyProtection="false">
      <alignment horizontal="left" vertical="top"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5" fontId="5" fillId="0" borderId="2"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left" vertical="top" textRotation="0" wrapText="true" indent="0" shrinkToFit="false"/>
      <protection locked="true" hidden="false"/>
    </xf>
    <xf numFmtId="169" fontId="15" fillId="0" borderId="0" xfId="0" applyFont="true" applyBorder="false" applyAlignment="true" applyProtection="false">
      <alignment horizontal="left" vertical="top" textRotation="0" wrapText="true" indent="0" shrinkToFit="false"/>
      <protection locked="true" hidden="false"/>
    </xf>
    <xf numFmtId="165" fontId="15" fillId="0" borderId="0" xfId="0" applyFont="true" applyBorder="false" applyAlignment="true" applyProtection="false">
      <alignment horizontal="center" vertical="bottom" textRotation="0" wrapText="true" indent="0" shrinkToFit="false"/>
      <protection locked="true" hidden="false"/>
    </xf>
    <xf numFmtId="166" fontId="15" fillId="0" borderId="0" xfId="0" applyFont="true" applyBorder="false" applyAlignment="true" applyProtection="false">
      <alignment horizontal="right" vertical="bottom"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top" textRotation="0" wrapText="false" indent="0" shrinkToFit="false"/>
      <protection locked="true" hidden="false"/>
    </xf>
    <xf numFmtId="164" fontId="15" fillId="0" borderId="0" xfId="0" applyFont="true" applyBorder="false" applyAlignment="true" applyProtection="false">
      <alignment horizontal="center" vertical="top" textRotation="0" wrapText="false" indent="0" shrinkToFit="false"/>
      <protection locked="true" hidden="false"/>
    </xf>
    <xf numFmtId="166" fontId="15" fillId="0" borderId="0" xfId="0" applyFont="true" applyBorder="false" applyAlignment="true" applyProtection="false">
      <alignment horizontal="right" vertical="top" textRotation="0" wrapText="false" indent="0" shrinkToFit="false"/>
      <protection locked="true" hidden="false"/>
    </xf>
    <xf numFmtId="165" fontId="5" fillId="0" borderId="0" xfId="0" applyFont="true" applyBorder="false" applyAlignment="true" applyProtection="false">
      <alignment horizontal="center" vertical="top" textRotation="0" wrapText="false" indent="0" shrinkToFit="false"/>
      <protection locked="true" hidden="false"/>
    </xf>
    <xf numFmtId="166" fontId="5" fillId="0" borderId="0" xfId="0" applyFont="true" applyBorder="false" applyAlignment="true" applyProtection="false">
      <alignment horizontal="right" vertical="top" textRotation="0" wrapText="false" indent="0" shrinkToFit="false"/>
      <protection locked="true" hidden="false"/>
    </xf>
    <xf numFmtId="170" fontId="5" fillId="0" borderId="0" xfId="0" applyFont="true" applyBorder="false" applyAlignment="true" applyProtection="false">
      <alignment horizontal="left" vertical="top" textRotation="0" wrapText="true" indent="0" shrinkToFit="false"/>
      <protection locked="true" hidden="false"/>
    </xf>
    <xf numFmtId="165" fontId="5" fillId="0" borderId="0" xfId="0" applyFont="true" applyBorder="false" applyAlignment="true" applyProtection="false">
      <alignment horizontal="left" vertical="top" textRotation="0" wrapText="true" indent="0" shrinkToFit="false"/>
      <protection locked="true" hidden="false"/>
    </xf>
    <xf numFmtId="171" fontId="5" fillId="0" borderId="0" xfId="0" applyFont="true" applyBorder="fals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false" applyAlignment="true" applyProtection="false">
      <alignment horizontal="left" vertical="top" textRotation="0" wrapText="false" indent="0" shrinkToFit="false"/>
      <protection locked="true" hidden="false"/>
    </xf>
    <xf numFmtId="165" fontId="4" fillId="0" borderId="0" xfId="0" applyFont="true" applyBorder="false" applyAlignment="true" applyProtection="false">
      <alignment horizontal="center" vertical="top" textRotation="0" wrapText="false" indent="0" shrinkToFit="false"/>
      <protection locked="true" hidden="false"/>
    </xf>
    <xf numFmtId="165" fontId="15" fillId="0" borderId="0" xfId="0" applyFont="true" applyBorder="false" applyAlignment="true" applyProtection="false">
      <alignment horizontal="center" vertical="top" textRotation="0" wrapText="false" indent="0" shrinkToFit="false"/>
      <protection locked="true" hidden="false"/>
    </xf>
    <xf numFmtId="172" fontId="5" fillId="0" borderId="0" xfId="0" applyFont="true" applyBorder="false" applyAlignment="true" applyProtection="false">
      <alignment horizontal="left" vertical="top" textRotation="0" wrapText="true" indent="0" shrinkToFit="false"/>
      <protection locked="true" hidden="false"/>
    </xf>
    <xf numFmtId="171" fontId="15" fillId="0" borderId="0" xfId="0" applyFont="true" applyBorder="false" applyAlignment="true" applyProtection="false">
      <alignment horizontal="center" vertical="top" textRotation="0" wrapText="false" indent="0" shrinkToFit="false"/>
      <protection locked="true" hidden="false"/>
    </xf>
    <xf numFmtId="171" fontId="4" fillId="0" borderId="0" xfId="0" applyFont="true" applyBorder="fals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5" fontId="8" fillId="0" borderId="0" xfId="0" applyFont="true" applyBorder="false" applyAlignment="true" applyProtection="false">
      <alignment horizontal="center" vertical="top" textRotation="0" wrapText="false" indent="0" shrinkToFit="false"/>
      <protection locked="true" hidden="false"/>
    </xf>
    <xf numFmtId="170" fontId="15" fillId="0" borderId="0" xfId="0" applyFont="true" applyBorder="false" applyAlignment="true" applyProtection="false">
      <alignment horizontal="left" vertical="top" textRotation="0" wrapText="true" indent="0" shrinkToFit="false"/>
      <protection locked="true" hidden="false"/>
    </xf>
    <xf numFmtId="170" fontId="4" fillId="0"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9" fontId="5" fillId="0" borderId="0" xfId="0" applyFont="true" applyBorder="false" applyAlignment="true" applyProtection="false">
      <alignment horizontal="left" vertical="top" textRotation="0" wrapText="false" indent="0" shrinkToFit="false"/>
      <protection locked="true" hidden="false"/>
    </xf>
    <xf numFmtId="166" fontId="5"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left" vertical="top" textRotation="0" wrapText="true" indent="0" shrinkToFit="false"/>
      <protection locked="true" hidden="false"/>
    </xf>
    <xf numFmtId="164" fontId="14" fillId="0" borderId="0" xfId="0" applyFont="true" applyBorder="false" applyAlignment="true" applyProtection="false">
      <alignment horizontal="left" vertical="top" textRotation="0" wrapText="fals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73" fontId="14"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center" vertical="top" textRotation="0" wrapText="false" indent="0" shrinkToFit="false"/>
      <protection locked="true" hidden="false"/>
    </xf>
    <xf numFmtId="164" fontId="17" fillId="0" borderId="0" xfId="0" applyFont="true" applyBorder="false" applyAlignment="true" applyProtection="false">
      <alignment horizontal="center" vertical="bottom" textRotation="0" wrapText="false" indent="0" shrinkToFit="false"/>
      <protection locked="true" hidden="false"/>
    </xf>
    <xf numFmtId="167" fontId="17" fillId="0" borderId="0" xfId="0" applyFont="true" applyBorder="false" applyAlignment="true" applyProtection="false">
      <alignment horizontal="center" vertical="bottom" textRotation="0" wrapText="tru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9" fontId="17"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right" vertical="top" textRotation="0" wrapText="tru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9" fontId="0"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left" vertical="top"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17" fillId="0" borderId="0" xfId="0" applyFont="true" applyBorder="false" applyAlignment="true" applyProtection="false">
      <alignment horizontal="left" vertical="bottom" textRotation="0" wrapText="false" indent="0" shrinkToFit="false"/>
      <protection locked="true" hidden="false"/>
    </xf>
    <xf numFmtId="164" fontId="19"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false" applyAlignment="true" applyProtection="false">
      <alignment horizontal="right" vertical="top" textRotation="0" wrapText="tru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center" vertical="top" textRotation="0" wrapText="true" indent="0" shrinkToFit="false"/>
      <protection locked="true" hidden="false"/>
    </xf>
    <xf numFmtId="170" fontId="4" fillId="0" borderId="0" xfId="0" applyFont="true" applyBorder="false" applyAlignment="true" applyProtection="false">
      <alignment horizontal="general" vertical="bottom" textRotation="0" wrapText="true" indent="0" shrinkToFit="false"/>
      <protection locked="true" hidden="false"/>
    </xf>
    <xf numFmtId="169" fontId="4" fillId="0" borderId="0" xfId="0" applyFont="true" applyBorder="false" applyAlignment="true" applyProtection="false">
      <alignment horizontal="right" vertical="bottom" textRotation="0" wrapText="false" indent="0" shrinkToFit="false"/>
      <protection locked="true" hidden="false"/>
    </xf>
    <xf numFmtId="171" fontId="4" fillId="0" borderId="0" xfId="0" applyFont="true" applyBorder="false" applyAlignment="true" applyProtection="false">
      <alignment horizontal="center"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5" fontId="19" fillId="0" borderId="2" xfId="0" applyFont="true" applyBorder="true" applyAlignment="true" applyProtection="false">
      <alignment horizontal="center" vertical="top" textRotation="0" wrapText="true" indent="0" shrinkToFit="false"/>
      <protection locked="true" hidden="false"/>
    </xf>
    <xf numFmtId="170" fontId="17" fillId="0" borderId="2" xfId="0" applyFont="true" applyBorder="true" applyAlignment="true" applyProtection="false">
      <alignment horizontal="center" vertical="top" textRotation="0" wrapText="true" indent="0" shrinkToFit="false"/>
      <protection locked="true" hidden="false"/>
    </xf>
    <xf numFmtId="164" fontId="17" fillId="0" borderId="2" xfId="0" applyFont="true" applyBorder="true" applyAlignment="true" applyProtection="false">
      <alignment horizontal="center" vertical="top" textRotation="0" wrapText="true" indent="0" shrinkToFit="false"/>
      <protection locked="true" hidden="false"/>
    </xf>
    <xf numFmtId="165" fontId="4" fillId="0" borderId="2" xfId="0" applyFont="true" applyBorder="true" applyAlignment="true" applyProtection="false">
      <alignment horizontal="center" vertical="center" textRotation="0" wrapText="false" indent="0" shrinkToFit="false"/>
      <protection locked="true" hidden="false"/>
    </xf>
    <xf numFmtId="174" fontId="20" fillId="0" borderId="2" xfId="0" applyFont="true" applyBorder="true" applyAlignment="true" applyProtection="false">
      <alignment horizontal="center" vertical="center" textRotation="0" wrapText="true" indent="0" shrinkToFit="false"/>
      <protection locked="true" hidden="false"/>
    </xf>
    <xf numFmtId="164" fontId="20" fillId="0" borderId="2" xfId="0" applyFont="true" applyBorder="true" applyAlignment="true" applyProtection="false">
      <alignment horizontal="center" vertical="center" textRotation="0" wrapText="true" indent="0" shrinkToFit="false"/>
      <protection locked="true" hidden="false"/>
    </xf>
    <xf numFmtId="164" fontId="21" fillId="0" borderId="2" xfId="0" applyFont="true" applyBorder="true" applyAlignment="true" applyProtection="false">
      <alignment horizontal="center"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5" fontId="17" fillId="0" borderId="2" xfId="0" applyFont="true" applyBorder="true" applyAlignment="true" applyProtection="false">
      <alignment horizontal="center" vertical="top" textRotation="0" wrapText="true" indent="0" shrinkToFit="false"/>
      <protection locked="true" hidden="false"/>
    </xf>
    <xf numFmtId="169" fontId="17" fillId="0" borderId="2" xfId="0" applyFont="true" applyBorder="true" applyAlignment="true" applyProtection="false">
      <alignment horizontal="right" vertical="top" textRotation="0" wrapText="true" indent="0" shrinkToFit="false"/>
      <protection locked="true" hidden="false"/>
    </xf>
    <xf numFmtId="171" fontId="17" fillId="0" borderId="2" xfId="0" applyFont="true" applyBorder="true" applyAlignment="true" applyProtection="false">
      <alignment horizontal="center" vertical="top" textRotation="0" wrapText="true" indent="0" shrinkToFit="false"/>
      <protection locked="true" hidden="false"/>
    </xf>
    <xf numFmtId="164" fontId="17" fillId="0" borderId="2" xfId="0" applyFont="true" applyBorder="true" applyAlignment="true" applyProtection="false">
      <alignment horizontal="center" vertical="center" textRotation="0" wrapText="true" indent="0" shrinkToFit="false"/>
      <protection locked="true" hidden="false"/>
    </xf>
    <xf numFmtId="169" fontId="17" fillId="0" borderId="2" xfId="0" applyFont="true" applyBorder="true" applyAlignment="true" applyProtection="false">
      <alignment horizontal="center" vertical="center" textRotation="0" wrapText="true" indent="0" shrinkToFit="false"/>
      <protection locked="true" hidden="false"/>
    </xf>
    <xf numFmtId="165" fontId="17" fillId="0" borderId="2" xfId="0" applyFont="true" applyBorder="true" applyAlignment="true" applyProtection="false">
      <alignment horizontal="center" vertical="center" textRotation="0" wrapText="true" indent="0" shrinkToFit="false"/>
      <protection locked="true" hidden="false"/>
    </xf>
    <xf numFmtId="164" fontId="17" fillId="0" borderId="3" xfId="0" applyFont="true" applyBorder="true" applyAlignment="true" applyProtection="false">
      <alignment horizontal="right" vertical="top" textRotation="0" wrapText="true" indent="0" shrinkToFit="false"/>
      <protection locked="true" hidden="false"/>
    </xf>
    <xf numFmtId="164" fontId="8" fillId="0" borderId="0" xfId="0" applyFont="true" applyBorder="false" applyAlignment="true" applyProtection="false">
      <alignment horizontal="center" vertical="top" textRotation="0" wrapText="true" indent="0" shrinkToFit="false"/>
      <protection locked="true" hidden="false"/>
    </xf>
    <xf numFmtId="169" fontId="8" fillId="0" borderId="0" xfId="0" applyFont="true" applyBorder="false" applyAlignment="true" applyProtection="false">
      <alignment horizontal="left" vertical="top" textRotation="0" wrapText="true" indent="0" shrinkToFit="false"/>
      <protection locked="true" hidden="false"/>
    </xf>
    <xf numFmtId="166" fontId="8" fillId="0" borderId="0" xfId="0" applyFont="true" applyBorder="false" applyAlignment="true" applyProtection="false">
      <alignment horizontal="right" vertical="top" textRotation="0" wrapText="false" indent="0" shrinkToFit="false"/>
      <protection locked="true" hidden="false"/>
    </xf>
    <xf numFmtId="166" fontId="22" fillId="0" borderId="0" xfId="0" applyFont="true" applyBorder="false" applyAlignment="true" applyProtection="false">
      <alignment horizontal="right" vertical="top" textRotation="0" wrapText="false" indent="0" shrinkToFit="false"/>
      <protection locked="true" hidden="false"/>
    </xf>
    <xf numFmtId="166" fontId="19" fillId="0" borderId="0" xfId="0" applyFont="true" applyBorder="false" applyAlignment="true" applyProtection="false">
      <alignment horizontal="right" vertical="top" textRotation="0" wrapText="true" indent="0" shrinkToFit="false"/>
      <protection locked="true" hidden="false"/>
    </xf>
    <xf numFmtId="166" fontId="8" fillId="0" borderId="0" xfId="0" applyFont="true" applyBorder="false" applyAlignment="true" applyProtection="false">
      <alignment horizontal="right" vertical="top" textRotation="0" wrapText="true" indent="0" shrinkToFit="false"/>
      <protection locked="true" hidden="false"/>
    </xf>
    <xf numFmtId="165" fontId="4" fillId="0" borderId="0" xfId="0" applyFont="true" applyBorder="false" applyAlignment="true" applyProtection="false">
      <alignment horizontal="left" vertical="top" textRotation="0" wrapText="true" indent="0" shrinkToFit="false"/>
      <protection locked="true" hidden="false"/>
    </xf>
    <xf numFmtId="169" fontId="4" fillId="0" borderId="0" xfId="0" applyFont="true" applyBorder="false" applyAlignment="true" applyProtection="false">
      <alignment horizontal="left" vertical="top" textRotation="0" wrapText="true" indent="0" shrinkToFit="false"/>
      <protection locked="true" hidden="false"/>
    </xf>
    <xf numFmtId="165" fontId="4" fillId="0" borderId="0" xfId="0" applyFont="true" applyBorder="false" applyAlignment="true" applyProtection="false">
      <alignment horizontal="center" vertical="top" textRotation="0" wrapText="true" indent="0" shrinkToFit="false"/>
      <protection locked="true" hidden="false"/>
    </xf>
    <xf numFmtId="166" fontId="4" fillId="0" borderId="0" xfId="0" applyFont="true" applyBorder="false" applyAlignment="true" applyProtection="false">
      <alignment horizontal="right" vertical="top" textRotation="0" wrapText="false" indent="0" shrinkToFit="false"/>
      <protection locked="true" hidden="false"/>
    </xf>
    <xf numFmtId="166" fontId="23" fillId="0" borderId="0" xfId="0" applyFont="true" applyBorder="false" applyAlignment="true" applyProtection="false">
      <alignment horizontal="right" vertical="top" textRotation="0" wrapText="false" indent="0" shrinkToFit="false"/>
      <protection locked="true" hidden="false"/>
    </xf>
    <xf numFmtId="166" fontId="4" fillId="0" borderId="0" xfId="0" applyFont="true" applyBorder="false" applyAlignment="true" applyProtection="false">
      <alignment horizontal="right" vertical="top" textRotation="0" wrapText="true" indent="0" shrinkToFit="false"/>
      <protection locked="true" hidden="false"/>
    </xf>
    <xf numFmtId="165" fontId="4" fillId="0" borderId="0" xfId="0" applyFont="true" applyBorder="false" applyAlignment="true" applyProtection="false">
      <alignment horizontal="left" vertical="top" textRotation="0" wrapText="false" indent="0" shrinkToFit="false"/>
      <protection locked="true" hidden="false"/>
    </xf>
    <xf numFmtId="169" fontId="4" fillId="0" borderId="0" xfId="0" applyFont="true" applyBorder="false" applyAlignment="true" applyProtection="false">
      <alignment horizontal="left" vertical="top" textRotation="0" wrapText="false" indent="0" shrinkToFit="false"/>
      <protection locked="true" hidden="false"/>
    </xf>
    <xf numFmtId="166" fontId="1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left" vertical="top" textRotation="0" wrapText="true" indent="0" shrinkToFit="false"/>
      <protection locked="true" hidden="false"/>
    </xf>
    <xf numFmtId="165" fontId="8" fillId="0" borderId="0" xfId="0" applyFont="true" applyBorder="false" applyAlignment="true" applyProtection="false">
      <alignment horizontal="left" vertical="top" textRotation="0" wrapText="false" indent="0" shrinkToFit="false"/>
      <protection locked="true" hidden="false"/>
    </xf>
    <xf numFmtId="175" fontId="7" fillId="0" borderId="0" xfId="0" applyFont="true" applyBorder="false" applyAlignment="true" applyProtection="false">
      <alignment horizontal="general" vertical="bottom" textRotation="0" wrapText="false" indent="0" shrinkToFit="false"/>
      <protection locked="true" hidden="false"/>
    </xf>
    <xf numFmtId="172" fontId="4" fillId="0" borderId="0" xfId="0" applyFont="true" applyBorder="false" applyAlignment="true" applyProtection="false">
      <alignment horizontal="left" vertical="top" textRotation="0" wrapText="true" indent="0" shrinkToFit="false"/>
      <protection locked="true" hidden="false"/>
    </xf>
    <xf numFmtId="166" fontId="17" fillId="0" borderId="0" xfId="0" applyFont="true" applyBorder="false" applyAlignment="true" applyProtection="false">
      <alignment horizontal="right" vertical="top" textRotation="0" wrapText="false" indent="0" shrinkToFit="false"/>
      <protection locked="true" hidden="false"/>
    </xf>
    <xf numFmtId="166" fontId="24" fillId="0" borderId="0" xfId="0" applyFont="true" applyBorder="false" applyAlignment="true" applyProtection="false">
      <alignment horizontal="right" vertical="top" textRotation="0" wrapText="false" indent="0" shrinkToFit="false"/>
      <protection locked="true" hidden="false"/>
    </xf>
    <xf numFmtId="166" fontId="25" fillId="0" borderId="0" xfId="0" applyFont="true" applyBorder="false" applyAlignment="true" applyProtection="false">
      <alignment horizontal="right" vertical="top" textRotation="0" wrapText="false" indent="0" shrinkToFit="false"/>
      <protection locked="true" hidden="false"/>
    </xf>
    <xf numFmtId="166" fontId="4"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142"/>
  <sheetViews>
    <sheetView showFormulas="false" showGridLines="true" showRowColHeaders="true" showZeros="true" rightToLeft="false" tabSelected="false" showOutlineSymbols="true" defaultGridColor="true" view="pageBreakPreview" topLeftCell="A1" colorId="64" zoomScale="85" zoomScaleNormal="60" zoomScalePageLayoutView="85" workbookViewId="0">
      <selection pane="topLeft" activeCell="A22" activeCellId="0" sqref="A22"/>
    </sheetView>
  </sheetViews>
  <sheetFormatPr defaultColWidth="7.2265625" defaultRowHeight="12.8" zeroHeight="false" outlineLevelRow="0" outlineLevelCol="0"/>
  <cols>
    <col collapsed="false" customWidth="true" hidden="false" outlineLevel="0" max="1" min="1" style="1" width="4.44"/>
    <col collapsed="false" customWidth="true" hidden="false" outlineLevel="0" max="2" min="2" style="1" width="61.04"/>
    <col collapsed="false" customWidth="true" hidden="false" outlineLevel="0" max="3" min="3" style="1" width="4.44"/>
    <col collapsed="false" customWidth="false" hidden="false" outlineLevel="0" max="4" min="4" style="1" width="7.22"/>
    <col collapsed="false" customWidth="true" hidden="true" outlineLevel="0" max="5" min="5" style="1" width="8.21"/>
    <col collapsed="false" customWidth="true" hidden="true" outlineLevel="0" max="6" min="6" style="1" width="5.28"/>
    <col collapsed="false" customWidth="true" hidden="false" outlineLevel="0" max="7" min="7" style="1" width="20.7"/>
    <col collapsed="false" customWidth="false" hidden="false" outlineLevel="0" max="1023" min="8" style="1" width="7.22"/>
  </cols>
  <sheetData>
    <row r="1" customFormat="false" ht="31.35" hidden="false" customHeight="true" outlineLevel="0" collapsed="false">
      <c r="A1" s="2"/>
      <c r="B1" s="2"/>
      <c r="C1" s="3" t="s">
        <v>0</v>
      </c>
      <c r="D1" s="3"/>
      <c r="E1" s="3"/>
      <c r="F1" s="3"/>
      <c r="G1" s="3"/>
    </row>
    <row r="2" customFormat="false" ht="149.5" hidden="false" customHeight="true" outlineLevel="0" collapsed="false">
      <c r="A2" s="2"/>
      <c r="B2" s="2"/>
      <c r="C2" s="4" t="s">
        <v>1</v>
      </c>
      <c r="D2" s="4"/>
      <c r="E2" s="4"/>
      <c r="F2" s="4"/>
      <c r="G2" s="4"/>
    </row>
    <row r="3" customFormat="false" ht="60.8" hidden="false" customHeight="true" outlineLevel="0" collapsed="false">
      <c r="A3" s="2"/>
      <c r="B3" s="5" t="s">
        <v>2</v>
      </c>
      <c r="C3" s="5"/>
      <c r="D3" s="5"/>
      <c r="E3" s="5"/>
      <c r="F3" s="5"/>
      <c r="G3" s="5"/>
    </row>
    <row r="4" customFormat="false" ht="22.35" hidden="false" customHeight="true" outlineLevel="0" collapsed="false">
      <c r="A4" s="6"/>
      <c r="B4" s="6"/>
      <c r="C4" s="6"/>
      <c r="D4" s="7"/>
      <c r="E4" s="7"/>
      <c r="F4" s="7"/>
      <c r="G4" s="7"/>
      <c r="H4" s="2"/>
      <c r="I4" s="2"/>
    </row>
    <row r="5" customFormat="false" ht="72.2" hidden="false" customHeight="true" outlineLevel="0" collapsed="false">
      <c r="A5" s="8" t="s">
        <v>3</v>
      </c>
      <c r="B5" s="8" t="s">
        <v>4</v>
      </c>
      <c r="C5" s="9" t="s">
        <v>5</v>
      </c>
      <c r="D5" s="9"/>
      <c r="E5" s="9"/>
      <c r="F5" s="9"/>
      <c r="G5" s="10" t="s">
        <v>6</v>
      </c>
    </row>
    <row r="6" customFormat="false" ht="36" hidden="false" customHeight="true" outlineLevel="0" collapsed="false">
      <c r="A6" s="8"/>
      <c r="B6" s="8"/>
      <c r="C6" s="8" t="s">
        <v>7</v>
      </c>
      <c r="D6" s="8" t="s">
        <v>8</v>
      </c>
      <c r="E6" s="11" t="s">
        <v>9</v>
      </c>
      <c r="F6" s="11" t="s">
        <v>10</v>
      </c>
      <c r="G6" s="10"/>
    </row>
    <row r="7" customFormat="false" ht="17.35" hidden="false" customHeight="false" outlineLevel="0" collapsed="false">
      <c r="A7" s="12" t="n">
        <v>1</v>
      </c>
      <c r="B7" s="8" t="n">
        <v>2</v>
      </c>
      <c r="C7" s="8" t="n">
        <v>3</v>
      </c>
      <c r="D7" s="8" t="n">
        <v>4</v>
      </c>
      <c r="E7" s="11" t="s">
        <v>11</v>
      </c>
      <c r="F7" s="11" t="s">
        <v>12</v>
      </c>
      <c r="G7" s="10" t="n">
        <v>5</v>
      </c>
    </row>
    <row r="8" customFormat="false" ht="17.35" hidden="false" customHeight="false" outlineLevel="0" collapsed="false">
      <c r="A8" s="13"/>
      <c r="B8" s="14" t="s">
        <v>13</v>
      </c>
      <c r="C8" s="15"/>
      <c r="D8" s="15"/>
      <c r="E8" s="16"/>
      <c r="F8" s="16"/>
      <c r="G8" s="17" t="n">
        <f aca="false">G9+G17+G21+G26+G29+G35+G38+G42+G47+G49</f>
        <v>4432932200</v>
      </c>
    </row>
    <row r="9" customFormat="false" ht="17.35" hidden="false" customHeight="false" outlineLevel="0" collapsed="false">
      <c r="A9" s="18" t="s">
        <v>14</v>
      </c>
      <c r="B9" s="19" t="s">
        <v>15</v>
      </c>
      <c r="C9" s="20" t="s">
        <v>16</v>
      </c>
      <c r="D9" s="21"/>
      <c r="E9" s="22"/>
      <c r="F9" s="22"/>
      <c r="G9" s="23" t="n">
        <f aca="false">G10+G11+G12+G14+G15+G16+G13</f>
        <v>442535800</v>
      </c>
    </row>
    <row r="10" customFormat="false" ht="46.35" hidden="false" customHeight="false" outlineLevel="0" collapsed="false">
      <c r="A10" s="24"/>
      <c r="B10" s="25" t="s">
        <v>17</v>
      </c>
      <c r="C10" s="26" t="s">
        <v>16</v>
      </c>
      <c r="D10" s="26" t="s">
        <v>18</v>
      </c>
      <c r="E10" s="26"/>
      <c r="F10" s="26"/>
      <c r="G10" s="27" t="n">
        <f aca="false">'приложение 10'!I27</f>
        <v>3342000</v>
      </c>
    </row>
    <row r="11" customFormat="false" ht="46.35" hidden="false" customHeight="false" outlineLevel="0" collapsed="false">
      <c r="A11" s="24"/>
      <c r="B11" s="25" t="s">
        <v>19</v>
      </c>
      <c r="C11" s="26" t="s">
        <v>16</v>
      </c>
      <c r="D11" s="26" t="s">
        <v>20</v>
      </c>
      <c r="E11" s="26" t="s">
        <v>21</v>
      </c>
      <c r="F11" s="26"/>
      <c r="G11" s="27" t="n">
        <f aca="false">'приложение 10'!I11</f>
        <v>9212600</v>
      </c>
    </row>
    <row r="12" customFormat="false" ht="61.4" hidden="false" customHeight="false" outlineLevel="0" collapsed="false">
      <c r="A12" s="24"/>
      <c r="B12" s="25" t="s">
        <v>22</v>
      </c>
      <c r="C12" s="26" t="s">
        <v>16</v>
      </c>
      <c r="D12" s="26" t="s">
        <v>23</v>
      </c>
      <c r="E12" s="26"/>
      <c r="F12" s="26"/>
      <c r="G12" s="27" t="n">
        <f aca="false">'приложение 10'!I32</f>
        <v>105951400</v>
      </c>
    </row>
    <row r="13" customFormat="false" ht="17.35" hidden="false" customHeight="false" outlineLevel="0" collapsed="false">
      <c r="A13" s="24"/>
      <c r="B13" s="28" t="s">
        <v>24</v>
      </c>
      <c r="C13" s="26" t="s">
        <v>16</v>
      </c>
      <c r="D13" s="26" t="s">
        <v>25</v>
      </c>
      <c r="E13" s="26"/>
      <c r="F13" s="26"/>
      <c r="G13" s="27" t="n">
        <f aca="false">'приложение 10'!I46</f>
        <v>83300</v>
      </c>
    </row>
    <row r="14" customFormat="false" ht="46.35" hidden="false" customHeight="false" outlineLevel="0" collapsed="false">
      <c r="A14" s="24"/>
      <c r="B14" s="25" t="s">
        <v>26</v>
      </c>
      <c r="C14" s="26" t="s">
        <v>16</v>
      </c>
      <c r="D14" s="26" t="s">
        <v>27</v>
      </c>
      <c r="E14" s="26" t="s">
        <v>21</v>
      </c>
      <c r="F14" s="26"/>
      <c r="G14" s="27" t="n">
        <f aca="false">'приложение 10'!I242+'приложение 10'!I262</f>
        <v>41343800</v>
      </c>
    </row>
    <row r="15" customFormat="false" ht="17.35" hidden="false" customHeight="false" outlineLevel="0" collapsed="false">
      <c r="A15" s="24"/>
      <c r="B15" s="25" t="s">
        <v>28</v>
      </c>
      <c r="C15" s="26" t="s">
        <v>16</v>
      </c>
      <c r="D15" s="26" t="s">
        <v>29</v>
      </c>
      <c r="E15" s="26" t="s">
        <v>30</v>
      </c>
      <c r="F15" s="26"/>
      <c r="G15" s="27" t="n">
        <f aca="false">'приложение 10'!I50</f>
        <v>3000000</v>
      </c>
    </row>
    <row r="16" customFormat="false" ht="17.35" hidden="false" customHeight="false" outlineLevel="0" collapsed="false">
      <c r="A16" s="24"/>
      <c r="B16" s="25" t="s">
        <v>31</v>
      </c>
      <c r="C16" s="26" t="s">
        <v>16</v>
      </c>
      <c r="D16" s="26" t="s">
        <v>32</v>
      </c>
      <c r="E16" s="26" t="s">
        <v>30</v>
      </c>
      <c r="F16" s="26" t="s">
        <v>33</v>
      </c>
      <c r="G16" s="27" t="n">
        <f aca="false">'приложение 10'!I55+'приложение 10'!I302+'приложение 10'!I248+'приложение 10'!I547+'приложение 10'!I323+'приложение 10'!I488+'приложение 10'!I271+'приложение 10'!I20+'приложение 10'!I278+'приложение 10'!I585</f>
        <v>279602700</v>
      </c>
    </row>
    <row r="17" s="31" customFormat="true" ht="31.3" hidden="false" customHeight="false" outlineLevel="0" collapsed="false">
      <c r="A17" s="18" t="s">
        <v>34</v>
      </c>
      <c r="B17" s="29" t="s">
        <v>35</v>
      </c>
      <c r="C17" s="30" t="s">
        <v>20</v>
      </c>
      <c r="D17" s="30"/>
      <c r="E17" s="30"/>
      <c r="F17" s="30"/>
      <c r="G17" s="23" t="n">
        <f aca="false">G18+G20+G19</f>
        <v>45861600</v>
      </c>
      <c r="AMJ17" s="0"/>
    </row>
    <row r="18" customFormat="false" ht="17.35" hidden="false" customHeight="false" outlineLevel="0" collapsed="false">
      <c r="A18" s="24"/>
      <c r="B18" s="25" t="s">
        <v>36</v>
      </c>
      <c r="C18" s="26" t="s">
        <v>20</v>
      </c>
      <c r="D18" s="26" t="s">
        <v>37</v>
      </c>
      <c r="E18" s="26"/>
      <c r="F18" s="26"/>
      <c r="G18" s="27" t="n">
        <f aca="false">'приложение 10'!I101</f>
        <v>42958600</v>
      </c>
    </row>
    <row r="19" customFormat="false" ht="46.35" hidden="false" customHeight="false" outlineLevel="0" collapsed="false">
      <c r="A19" s="24"/>
      <c r="B19" s="32" t="s">
        <v>38</v>
      </c>
      <c r="C19" s="33" t="s">
        <v>20</v>
      </c>
      <c r="D19" s="33" t="s">
        <v>39</v>
      </c>
      <c r="E19" s="26"/>
      <c r="F19" s="26"/>
      <c r="G19" s="27" t="n">
        <f aca="false">'приложение 10'!I115</f>
        <v>252000</v>
      </c>
    </row>
    <row r="20" customFormat="false" ht="31.3" hidden="false" customHeight="false" outlineLevel="0" collapsed="false">
      <c r="A20" s="24"/>
      <c r="B20" s="25" t="s">
        <v>40</v>
      </c>
      <c r="C20" s="26" t="s">
        <v>20</v>
      </c>
      <c r="D20" s="26" t="s">
        <v>41</v>
      </c>
      <c r="E20" s="26"/>
      <c r="F20" s="26"/>
      <c r="G20" s="27" t="n">
        <f aca="false">'приложение 10'!I120</f>
        <v>2651000</v>
      </c>
    </row>
    <row r="21" s="31" customFormat="true" ht="17.35" hidden="false" customHeight="false" outlineLevel="0" collapsed="false">
      <c r="A21" s="18" t="s">
        <v>42</v>
      </c>
      <c r="B21" s="29" t="s">
        <v>43</v>
      </c>
      <c r="C21" s="30" t="s">
        <v>23</v>
      </c>
      <c r="D21" s="30"/>
      <c r="E21" s="30"/>
      <c r="F21" s="30"/>
      <c r="G21" s="23" t="n">
        <f aca="false">G22+G24+G25+G23</f>
        <v>44762000</v>
      </c>
      <c r="AMJ21" s="0"/>
    </row>
    <row r="22" customFormat="false" ht="17.35" hidden="false" customHeight="false" outlineLevel="0" collapsed="false">
      <c r="A22" s="24"/>
      <c r="B22" s="25" t="s">
        <v>44</v>
      </c>
      <c r="C22" s="26" t="s">
        <v>23</v>
      </c>
      <c r="D22" s="26" t="s">
        <v>25</v>
      </c>
      <c r="E22" s="26"/>
      <c r="F22" s="26"/>
      <c r="G22" s="27" t="n">
        <f aca="false">'приложение 10'!I284</f>
        <v>33101400</v>
      </c>
    </row>
    <row r="23" customFormat="false" ht="17.35" hidden="false" customHeight="false" outlineLevel="0" collapsed="false">
      <c r="A23" s="24"/>
      <c r="B23" s="28" t="s">
        <v>45</v>
      </c>
      <c r="C23" s="26" t="s">
        <v>23</v>
      </c>
      <c r="D23" s="26" t="s">
        <v>46</v>
      </c>
      <c r="E23" s="26"/>
      <c r="F23" s="26"/>
      <c r="G23" s="27" t="n">
        <f aca="false">'приложение 10'!I141</f>
        <v>1375000</v>
      </c>
    </row>
    <row r="24" customFormat="false" ht="17.35" hidden="false" customHeight="false" outlineLevel="0" collapsed="false">
      <c r="A24" s="24"/>
      <c r="B24" s="25" t="s">
        <v>47</v>
      </c>
      <c r="C24" s="26" t="s">
        <v>23</v>
      </c>
      <c r="D24" s="26" t="s">
        <v>37</v>
      </c>
      <c r="E24" s="26"/>
      <c r="F24" s="26"/>
      <c r="G24" s="27" t="n">
        <f aca="false">'приложение 10'!I146</f>
        <v>9013600</v>
      </c>
    </row>
    <row r="25" customFormat="false" ht="17.35" hidden="false" customHeight="false" outlineLevel="0" collapsed="false">
      <c r="A25" s="24"/>
      <c r="B25" s="28" t="s">
        <v>48</v>
      </c>
      <c r="C25" s="26" t="s">
        <v>23</v>
      </c>
      <c r="D25" s="26" t="s">
        <v>49</v>
      </c>
      <c r="E25" s="26"/>
      <c r="F25" s="26"/>
      <c r="G25" s="27" t="n">
        <f aca="false">'приложение 10'!I151+'приложение 10'!I316</f>
        <v>1272000</v>
      </c>
    </row>
    <row r="26" s="31" customFormat="true" ht="17.35" hidden="false" customHeight="false" outlineLevel="0" collapsed="false">
      <c r="A26" s="18" t="s">
        <v>50</v>
      </c>
      <c r="B26" s="29" t="s">
        <v>51</v>
      </c>
      <c r="C26" s="30" t="s">
        <v>25</v>
      </c>
      <c r="D26" s="30"/>
      <c r="E26" s="30"/>
      <c r="F26" s="30"/>
      <c r="G26" s="23" t="n">
        <f aca="false">G28+G27</f>
        <v>35298700</v>
      </c>
      <c r="AMJ26" s="0"/>
    </row>
    <row r="27" customFormat="false" ht="17.35" hidden="false" customHeight="false" outlineLevel="0" collapsed="false">
      <c r="A27" s="24"/>
      <c r="B27" s="25" t="s">
        <v>52</v>
      </c>
      <c r="C27" s="26" t="s">
        <v>25</v>
      </c>
      <c r="D27" s="26" t="s">
        <v>16</v>
      </c>
      <c r="E27" s="26"/>
      <c r="F27" s="26"/>
      <c r="G27" s="27" t="n">
        <f aca="false">'приложение 10'!I167</f>
        <v>1320000</v>
      </c>
      <c r="AMJ27" s="34"/>
    </row>
    <row r="28" customFormat="false" ht="17.35" hidden="false" customHeight="false" outlineLevel="0" collapsed="false">
      <c r="A28" s="18"/>
      <c r="B28" s="25" t="s">
        <v>53</v>
      </c>
      <c r="C28" s="26" t="s">
        <v>25</v>
      </c>
      <c r="D28" s="26" t="s">
        <v>18</v>
      </c>
      <c r="E28" s="30"/>
      <c r="F28" s="30"/>
      <c r="G28" s="27" t="n">
        <f aca="false">'приложение 10'!I172</f>
        <v>33978700</v>
      </c>
    </row>
    <row r="29" s="31" customFormat="true" ht="17.35" hidden="false" customHeight="false" outlineLevel="0" collapsed="false">
      <c r="A29" s="18" t="s">
        <v>54</v>
      </c>
      <c r="B29" s="29" t="s">
        <v>55</v>
      </c>
      <c r="C29" s="30" t="s">
        <v>56</v>
      </c>
      <c r="D29" s="30"/>
      <c r="E29" s="30"/>
      <c r="F29" s="30"/>
      <c r="G29" s="23" t="n">
        <f aca="false">G30+G31+G33+G34+G32</f>
        <v>3177813800</v>
      </c>
      <c r="AMJ29" s="0"/>
    </row>
    <row r="30" customFormat="false" ht="17.35" hidden="false" customHeight="false" outlineLevel="0" collapsed="false">
      <c r="A30" s="24"/>
      <c r="B30" s="25" t="s">
        <v>57</v>
      </c>
      <c r="C30" s="26" t="s">
        <v>56</v>
      </c>
      <c r="D30" s="26" t="s">
        <v>16</v>
      </c>
      <c r="E30" s="26"/>
      <c r="F30" s="26"/>
      <c r="G30" s="27" t="n">
        <f aca="false">'приложение 10'!I330+'приложение 10'!I197</f>
        <v>1027238800</v>
      </c>
    </row>
    <row r="31" customFormat="false" ht="17.35" hidden="false" customHeight="false" outlineLevel="0" collapsed="false">
      <c r="A31" s="24"/>
      <c r="B31" s="25" t="s">
        <v>58</v>
      </c>
      <c r="C31" s="26" t="s">
        <v>56</v>
      </c>
      <c r="D31" s="26" t="s">
        <v>18</v>
      </c>
      <c r="E31" s="26"/>
      <c r="F31" s="26"/>
      <c r="G31" s="27" t="n">
        <f aca="false">'приложение 10'!I353+'приложение 10'!I202</f>
        <v>1834680300</v>
      </c>
    </row>
    <row r="32" customFormat="false" ht="17.35" hidden="false" customHeight="false" outlineLevel="0" collapsed="false">
      <c r="A32" s="24"/>
      <c r="B32" s="32" t="s">
        <v>59</v>
      </c>
      <c r="C32" s="26" t="s">
        <v>56</v>
      </c>
      <c r="D32" s="26" t="s">
        <v>20</v>
      </c>
      <c r="E32" s="26"/>
      <c r="F32" s="26"/>
      <c r="G32" s="27" t="n">
        <f aca="false">'приложение 10'!I409+'приложение 10'!I494</f>
        <v>192724500</v>
      </c>
    </row>
    <row r="33" customFormat="false" ht="17.35" hidden="false" customHeight="false" outlineLevel="0" collapsed="false">
      <c r="A33" s="24"/>
      <c r="B33" s="25" t="s">
        <v>60</v>
      </c>
      <c r="C33" s="26" t="s">
        <v>56</v>
      </c>
      <c r="D33" s="26" t="s">
        <v>56</v>
      </c>
      <c r="E33" s="26"/>
      <c r="F33" s="26"/>
      <c r="G33" s="27" t="n">
        <f aca="false">'приложение 10'!I591+'приложение 10'!I628+'приложение 10'!I209</f>
        <v>24771200</v>
      </c>
    </row>
    <row r="34" customFormat="false" ht="17.35" hidden="false" customHeight="false" outlineLevel="0" collapsed="false">
      <c r="A34" s="24"/>
      <c r="B34" s="25" t="s">
        <v>61</v>
      </c>
      <c r="C34" s="26" t="s">
        <v>56</v>
      </c>
      <c r="D34" s="26" t="s">
        <v>37</v>
      </c>
      <c r="E34" s="26"/>
      <c r="F34" s="26"/>
      <c r="G34" s="27" t="n">
        <f aca="false">'приложение 10'!I425+'приложение 10'!I214+'приложение 10'!I620+'приложение 10'!I501+'приложение 10'!I633</f>
        <v>98399000</v>
      </c>
    </row>
    <row r="35" s="31" customFormat="true" ht="17.35" hidden="false" customHeight="false" outlineLevel="0" collapsed="false">
      <c r="A35" s="18" t="s">
        <v>62</v>
      </c>
      <c r="B35" s="29" t="s">
        <v>63</v>
      </c>
      <c r="C35" s="30" t="s">
        <v>46</v>
      </c>
      <c r="D35" s="30"/>
      <c r="E35" s="30"/>
      <c r="F35" s="30"/>
      <c r="G35" s="23" t="n">
        <f aca="false">G36+G37</f>
        <v>93080500</v>
      </c>
      <c r="AMJ35" s="0"/>
    </row>
    <row r="36" customFormat="false" ht="17.35" hidden="false" customHeight="false" outlineLevel="0" collapsed="false">
      <c r="A36" s="24"/>
      <c r="B36" s="25" t="s">
        <v>64</v>
      </c>
      <c r="C36" s="26" t="s">
        <v>46</v>
      </c>
      <c r="D36" s="26" t="s">
        <v>16</v>
      </c>
      <c r="E36" s="26"/>
      <c r="F36" s="26"/>
      <c r="G36" s="27" t="n">
        <f aca="false">'приложение 10'!I511</f>
        <v>76776600</v>
      </c>
    </row>
    <row r="37" customFormat="false" ht="17.35" hidden="false" customHeight="false" outlineLevel="0" collapsed="false">
      <c r="A37" s="24"/>
      <c r="B37" s="25" t="s">
        <v>65</v>
      </c>
      <c r="C37" s="26" t="s">
        <v>46</v>
      </c>
      <c r="D37" s="26" t="s">
        <v>23</v>
      </c>
      <c r="E37" s="26" t="s">
        <v>66</v>
      </c>
      <c r="F37" s="26" t="s">
        <v>67</v>
      </c>
      <c r="G37" s="27" t="n">
        <f aca="false">'приложение 10'!I521</f>
        <v>16303900</v>
      </c>
    </row>
    <row r="38" s="31" customFormat="true" ht="17.35" hidden="false" customHeight="false" outlineLevel="0" collapsed="false">
      <c r="A38" s="18" t="s">
        <v>68</v>
      </c>
      <c r="B38" s="29" t="s">
        <v>69</v>
      </c>
      <c r="C38" s="30" t="s">
        <v>39</v>
      </c>
      <c r="D38" s="30"/>
      <c r="E38" s="30"/>
      <c r="F38" s="30"/>
      <c r="G38" s="23" t="n">
        <f aca="false">G39+G40+G41</f>
        <v>216075500</v>
      </c>
      <c r="AMJ38" s="0"/>
    </row>
    <row r="39" customFormat="false" ht="17.35" hidden="false" customHeight="false" outlineLevel="0" collapsed="false">
      <c r="A39" s="24"/>
      <c r="B39" s="25" t="s">
        <v>70</v>
      </c>
      <c r="C39" s="26" t="s">
        <v>39</v>
      </c>
      <c r="D39" s="26" t="s">
        <v>20</v>
      </c>
      <c r="E39" s="26"/>
      <c r="F39" s="26"/>
      <c r="G39" s="27" t="n">
        <f aca="false">'приложение 10'!I222</f>
        <v>5115000</v>
      </c>
    </row>
    <row r="40" customFormat="false" ht="17.35" hidden="false" customHeight="false" outlineLevel="0" collapsed="false">
      <c r="A40" s="24"/>
      <c r="B40" s="25" t="s">
        <v>71</v>
      </c>
      <c r="C40" s="26" t="s">
        <v>39</v>
      </c>
      <c r="D40" s="26" t="s">
        <v>23</v>
      </c>
      <c r="E40" s="26"/>
      <c r="F40" s="26"/>
      <c r="G40" s="27" t="n">
        <f aca="false">'приложение 10'!I466+'приложение 10'!I639+'приложение 10'!I226</f>
        <v>196630700</v>
      </c>
    </row>
    <row r="41" customFormat="false" ht="17.35" hidden="false" customHeight="false" outlineLevel="0" collapsed="false">
      <c r="A41" s="24"/>
      <c r="B41" s="25" t="s">
        <v>72</v>
      </c>
      <c r="C41" s="26" t="s">
        <v>39</v>
      </c>
      <c r="D41" s="26" t="s">
        <v>27</v>
      </c>
      <c r="E41" s="26"/>
      <c r="F41" s="26"/>
      <c r="G41" s="27" t="n">
        <f aca="false">'приложение 10'!I650</f>
        <v>14329800</v>
      </c>
    </row>
    <row r="42" s="31" customFormat="true" ht="17.35" hidden="false" customHeight="false" outlineLevel="0" collapsed="false">
      <c r="A42" s="18" t="s">
        <v>73</v>
      </c>
      <c r="B42" s="29" t="s">
        <v>74</v>
      </c>
      <c r="C42" s="30" t="s">
        <v>29</v>
      </c>
      <c r="D42" s="30"/>
      <c r="E42" s="30"/>
      <c r="F42" s="30"/>
      <c r="G42" s="23" t="n">
        <f aca="false">G43+G46+G45+G44</f>
        <v>352504300</v>
      </c>
      <c r="AMJ42" s="0"/>
    </row>
    <row r="43" customFormat="false" ht="17.35" hidden="false" customHeight="false" outlineLevel="0" collapsed="false">
      <c r="A43" s="24"/>
      <c r="B43" s="25" t="s">
        <v>75</v>
      </c>
      <c r="C43" s="26" t="s">
        <v>29</v>
      </c>
      <c r="D43" s="26" t="s">
        <v>16</v>
      </c>
      <c r="E43" s="26"/>
      <c r="F43" s="26"/>
      <c r="G43" s="27" t="n">
        <f aca="false">'приложение 10'!I553+'приложение 10'!I472</f>
        <v>195443800</v>
      </c>
    </row>
    <row r="44" customFormat="false" ht="17.35" hidden="false" customHeight="false" outlineLevel="0" collapsed="false">
      <c r="A44" s="24"/>
      <c r="B44" s="28" t="s">
        <v>76</v>
      </c>
      <c r="C44" s="26" t="s">
        <v>29</v>
      </c>
      <c r="D44" s="26" t="s">
        <v>18</v>
      </c>
      <c r="E44" s="26"/>
      <c r="F44" s="26"/>
      <c r="G44" s="27" t="n">
        <f aca="false">'приложение 10'!I560</f>
        <v>30100</v>
      </c>
    </row>
    <row r="45" customFormat="false" ht="17.35" hidden="false" customHeight="false" outlineLevel="0" collapsed="false">
      <c r="A45" s="24"/>
      <c r="B45" s="35" t="s">
        <v>77</v>
      </c>
      <c r="C45" s="26" t="s">
        <v>29</v>
      </c>
      <c r="D45" s="26" t="s">
        <v>20</v>
      </c>
      <c r="E45" s="26"/>
      <c r="F45" s="26"/>
      <c r="G45" s="27" t="n">
        <f aca="false">'приложение 10'!I565</f>
        <v>152505000</v>
      </c>
    </row>
    <row r="46" customFormat="false" ht="31.3" hidden="false" customHeight="false" outlineLevel="0" collapsed="false">
      <c r="A46" s="24"/>
      <c r="B46" s="25" t="s">
        <v>78</v>
      </c>
      <c r="C46" s="26" t="s">
        <v>29</v>
      </c>
      <c r="D46" s="26" t="s">
        <v>25</v>
      </c>
      <c r="E46" s="26" t="s">
        <v>79</v>
      </c>
      <c r="F46" s="26"/>
      <c r="G46" s="27" t="n">
        <f aca="false">'приложение 10'!I577</f>
        <v>4525400</v>
      </c>
    </row>
    <row r="47" s="31" customFormat="true" ht="31.3" hidden="false" customHeight="false" outlineLevel="0" collapsed="false">
      <c r="A47" s="18" t="s">
        <v>80</v>
      </c>
      <c r="B47" s="36" t="s">
        <v>81</v>
      </c>
      <c r="C47" s="30" t="s">
        <v>41</v>
      </c>
      <c r="D47" s="30" t="s">
        <v>82</v>
      </c>
      <c r="E47" s="30"/>
      <c r="F47" s="30"/>
      <c r="G47" s="23" t="n">
        <f aca="false">G48</f>
        <v>25000000</v>
      </c>
      <c r="AMJ47" s="0"/>
    </row>
    <row r="48" customFormat="false" ht="46.35" hidden="false" customHeight="false" outlineLevel="0" collapsed="false">
      <c r="A48" s="18"/>
      <c r="B48" s="37" t="s">
        <v>83</v>
      </c>
      <c r="C48" s="26" t="s">
        <v>41</v>
      </c>
      <c r="D48" s="26" t="s">
        <v>16</v>
      </c>
      <c r="E48" s="30"/>
      <c r="F48" s="30"/>
      <c r="G48" s="27" t="n">
        <f aca="false">'приложение 10'!I254</f>
        <v>25000000</v>
      </c>
    </row>
    <row r="49" customFormat="false" ht="17.35" hidden="false" customHeight="false" outlineLevel="0" collapsed="false">
      <c r="A49" s="18"/>
      <c r="B49" s="37"/>
      <c r="C49" s="26"/>
      <c r="D49" s="26"/>
      <c r="E49" s="30"/>
      <c r="F49" s="30"/>
      <c r="G49" s="27"/>
    </row>
    <row r="50" customFormat="false" ht="17.35" hidden="false" customHeight="false" outlineLevel="0" collapsed="false">
      <c r="A50" s="18"/>
      <c r="B50" s="38"/>
      <c r="C50" s="26"/>
      <c r="D50" s="26"/>
      <c r="E50" s="30"/>
      <c r="F50" s="30"/>
      <c r="G50" s="27"/>
    </row>
    <row r="51" customFormat="false" ht="17.35" hidden="false" customHeight="false" outlineLevel="0" collapsed="false">
      <c r="B51" s="2" t="s">
        <v>84</v>
      </c>
      <c r="C51" s="25"/>
    </row>
    <row r="52" customFormat="false" ht="19.35" hidden="false" customHeight="true" outlineLevel="0" collapsed="false">
      <c r="B52" s="39" t="s">
        <v>85</v>
      </c>
      <c r="C52" s="39"/>
    </row>
    <row r="53" customFormat="false" ht="19.35" hidden="false" customHeight="true" outlineLevel="0" collapsed="false">
      <c r="B53" s="39" t="s">
        <v>86</v>
      </c>
      <c r="C53" s="39"/>
      <c r="G53" s="40"/>
    </row>
    <row r="54" customFormat="false" ht="17.35" hidden="false" customHeight="false" outlineLevel="0" collapsed="false">
      <c r="B54" s="41" t="s">
        <v>87</v>
      </c>
      <c r="G54" s="40" t="s">
        <v>88</v>
      </c>
    </row>
    <row r="103" customFormat="false" ht="47.25" hidden="false" customHeight="true" outlineLevel="0" collapsed="false"/>
    <row r="142" customFormat="false" ht="70.5" hidden="false" customHeight="true" outlineLevel="0" collapsed="false"/>
  </sheetData>
  <mergeCells count="10">
    <mergeCell ref="C1:G1"/>
    <mergeCell ref="C2:G2"/>
    <mergeCell ref="B3:G3"/>
    <mergeCell ref="D4:G4"/>
    <mergeCell ref="A5:A6"/>
    <mergeCell ref="B5:B6"/>
    <mergeCell ref="C5:F5"/>
    <mergeCell ref="G5:G6"/>
    <mergeCell ref="B52:C52"/>
    <mergeCell ref="B53:C53"/>
  </mergeCells>
  <printOptions headings="false" gridLines="false" gridLinesSet="true" horizontalCentered="false" verticalCentered="false"/>
  <pageMargins left="0.7875" right="0.196527777777778" top="0.7875" bottom="0.447222222222222" header="0.511811023622047" footer="0.511811023622047"/>
  <pageSetup paperSize="9" scale="89"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595"/>
  <sheetViews>
    <sheetView showFormulas="false" showGridLines="true" showRowColHeaders="true" showZeros="true" rightToLeft="false" tabSelected="false" showOutlineSymbols="true" defaultGridColor="true" view="pageBreakPreview" topLeftCell="A21" colorId="64" zoomScale="85" zoomScaleNormal="60" zoomScalePageLayoutView="85" workbookViewId="0">
      <selection pane="topLeft" activeCell="G24" activeCellId="0" sqref="G24"/>
    </sheetView>
  </sheetViews>
  <sheetFormatPr defaultColWidth="7.2265625" defaultRowHeight="17.35" zeroHeight="false" outlineLevelRow="0" outlineLevelCol="0"/>
  <cols>
    <col collapsed="false" customWidth="true" hidden="false" outlineLevel="0" max="1" min="1" style="42" width="4.44"/>
    <col collapsed="false" customWidth="true" hidden="false" outlineLevel="0" max="2" min="2" style="32" width="58.12"/>
    <col collapsed="false" customWidth="true" hidden="false" outlineLevel="0" max="3" min="3" style="43" width="16.83"/>
    <col collapsed="false" customWidth="true" hidden="false" outlineLevel="0" max="4" min="4" style="44" width="11.11"/>
    <col collapsed="false" customWidth="true" hidden="false" outlineLevel="0" max="5" min="5" style="45" width="20.7"/>
    <col collapsed="false" customWidth="true" hidden="false" outlineLevel="0" max="6" min="6" style="46" width="0.4"/>
    <col collapsed="false" customWidth="true" hidden="false" outlineLevel="0" max="7" min="7" style="46" width="10.15"/>
    <col collapsed="false" customWidth="true" hidden="false" outlineLevel="0" max="8" min="8" style="46" width="11.11"/>
    <col collapsed="false" customWidth="false" hidden="false" outlineLevel="0" max="1023" min="9" style="46" width="7.22"/>
  </cols>
  <sheetData>
    <row r="1" customFormat="false" ht="17.35" hidden="false" customHeight="false" outlineLevel="0" collapsed="false">
      <c r="A1" s="47"/>
      <c r="C1" s="48"/>
      <c r="D1" s="49"/>
      <c r="E1" s="50"/>
    </row>
    <row r="2" customFormat="false" ht="27.95" hidden="false" customHeight="true" outlineLevel="0" collapsed="false">
      <c r="A2" s="47"/>
      <c r="C2" s="51" t="s">
        <v>89</v>
      </c>
      <c r="D2" s="51"/>
      <c r="E2" s="51"/>
    </row>
    <row r="3" s="54" customFormat="true" ht="91.35" hidden="false" customHeight="true" outlineLevel="0" collapsed="false">
      <c r="A3" s="52"/>
      <c r="B3" s="32"/>
      <c r="C3" s="4" t="s">
        <v>1</v>
      </c>
      <c r="D3" s="4"/>
      <c r="E3" s="4"/>
      <c r="F3" s="53"/>
      <c r="AMJ3" s="55"/>
    </row>
    <row r="4" customFormat="false" ht="61.8" hidden="false" customHeight="true" outlineLevel="0" collapsed="false">
      <c r="A4" s="32"/>
      <c r="B4" s="56" t="s">
        <v>90</v>
      </c>
      <c r="C4" s="56"/>
      <c r="D4" s="56"/>
      <c r="E4" s="56"/>
    </row>
    <row r="5" customFormat="false" ht="19.35" hidden="false" customHeight="true" outlineLevel="0" collapsed="false">
      <c r="A5" s="32"/>
      <c r="C5" s="48"/>
      <c r="D5" s="49"/>
      <c r="E5" s="50"/>
      <c r="F5" s="57"/>
    </row>
    <row r="6" customFormat="false" ht="17.35" hidden="false" customHeight="false" outlineLevel="0" collapsed="false">
      <c r="A6" s="58"/>
      <c r="B6" s="58" t="s">
        <v>4</v>
      </c>
      <c r="C6" s="59" t="s">
        <v>91</v>
      </c>
      <c r="D6" s="60" t="s">
        <v>92</v>
      </c>
      <c r="E6" s="60" t="s">
        <v>6</v>
      </c>
    </row>
    <row r="7" customFormat="false" ht="17.35" hidden="false" customHeight="false" outlineLevel="0" collapsed="false">
      <c r="A7" s="61" t="n">
        <v>1</v>
      </c>
      <c r="B7" s="58" t="n">
        <v>2</v>
      </c>
      <c r="C7" s="59" t="s">
        <v>93</v>
      </c>
      <c r="D7" s="62" t="s">
        <v>94</v>
      </c>
      <c r="E7" s="61" t="n">
        <v>5</v>
      </c>
    </row>
    <row r="8" s="67" customFormat="true" ht="17.35" hidden="false" customHeight="false" outlineLevel="0" collapsed="false">
      <c r="A8" s="63"/>
      <c r="B8" s="63" t="s">
        <v>95</v>
      </c>
      <c r="C8" s="64"/>
      <c r="D8" s="65"/>
      <c r="E8" s="66" t="n">
        <f aca="false">E9+E51+E55+E97+E102+E114+E129+E204+E219+E244+E248+E340+E294+E369+E240+E278+E290+E308+E274+E286+E320+E213+E236+E121+E125+E312+E336</f>
        <v>4432932200</v>
      </c>
      <c r="AMJ8" s="0"/>
    </row>
    <row r="9" s="67" customFormat="true" ht="46.15" hidden="false" customHeight="false" outlineLevel="0" collapsed="false">
      <c r="A9" s="63" t="s">
        <v>14</v>
      </c>
      <c r="B9" s="63" t="s">
        <v>96</v>
      </c>
      <c r="C9" s="68" t="n">
        <v>5000000000</v>
      </c>
      <c r="D9" s="69"/>
      <c r="E9" s="70" t="n">
        <f aca="false">E10+E15+E41+E45+E48</f>
        <v>235916200</v>
      </c>
      <c r="AMJ9" s="0"/>
    </row>
    <row r="10" customFormat="false" ht="31.35" hidden="false" customHeight="false" outlineLevel="0" collapsed="false">
      <c r="A10" s="32"/>
      <c r="B10" s="32" t="s">
        <v>97</v>
      </c>
      <c r="C10" s="48" t="n">
        <v>5010000000</v>
      </c>
      <c r="D10" s="71"/>
      <c r="E10" s="72" t="n">
        <f aca="false">E11+E13</f>
        <v>3594000</v>
      </c>
    </row>
    <row r="11" customFormat="false" ht="31.35" hidden="false" customHeight="false" outlineLevel="0" collapsed="false">
      <c r="A11" s="32"/>
      <c r="B11" s="73" t="s">
        <v>98</v>
      </c>
      <c r="C11" s="48" t="n">
        <v>5010000190</v>
      </c>
      <c r="D11" s="71"/>
      <c r="E11" s="72" t="n">
        <f aca="false">E12</f>
        <v>3342000</v>
      </c>
    </row>
    <row r="12" customFormat="false" ht="76.6" hidden="false" customHeight="false" outlineLevel="0" collapsed="false">
      <c r="A12" s="32"/>
      <c r="B12" s="32" t="s">
        <v>99</v>
      </c>
      <c r="C12" s="48" t="n">
        <v>5010000190</v>
      </c>
      <c r="D12" s="71" t="s">
        <v>100</v>
      </c>
      <c r="E12" s="72" t="n">
        <f aca="false">'приложение 10'!I31</f>
        <v>3342000</v>
      </c>
    </row>
    <row r="13" customFormat="false" ht="151.35" hidden="false" customHeight="false" outlineLevel="0" collapsed="false">
      <c r="A13" s="32"/>
      <c r="B13" s="32" t="s">
        <v>101</v>
      </c>
      <c r="C13" s="48" t="n">
        <v>5010060070</v>
      </c>
      <c r="D13" s="71"/>
      <c r="E13" s="72" t="n">
        <f aca="false">E14</f>
        <v>252000</v>
      </c>
    </row>
    <row r="14" customFormat="false" ht="31.35" hidden="false" customHeight="false" outlineLevel="0" collapsed="false">
      <c r="A14" s="32"/>
      <c r="B14" s="32" t="s">
        <v>102</v>
      </c>
      <c r="C14" s="48" t="n">
        <v>5010060070</v>
      </c>
      <c r="D14" s="71" t="s">
        <v>103</v>
      </c>
      <c r="E14" s="72" t="n">
        <f aca="false">'приложение 10'!I119</f>
        <v>252000</v>
      </c>
    </row>
    <row r="15" customFormat="false" ht="31.35" hidden="false" customHeight="false" outlineLevel="0" collapsed="false">
      <c r="A15" s="32"/>
      <c r="B15" s="32" t="s">
        <v>104</v>
      </c>
      <c r="C15" s="48" t="n">
        <v>5020000000</v>
      </c>
      <c r="D15" s="71"/>
      <c r="E15" s="72" t="n">
        <f aca="false">E16+E20+E23+E26+E32+E30+E36+E39</f>
        <v>213918900</v>
      </c>
    </row>
    <row r="16" customFormat="false" ht="31.35" hidden="false" customHeight="false" outlineLevel="0" collapsed="false">
      <c r="A16" s="32"/>
      <c r="B16" s="73" t="s">
        <v>98</v>
      </c>
      <c r="C16" s="48" t="n">
        <v>5020000190</v>
      </c>
      <c r="D16" s="71"/>
      <c r="E16" s="72" t="n">
        <f aca="false">E17+E18+E19</f>
        <v>190293400</v>
      </c>
    </row>
    <row r="17" customFormat="false" ht="76.6" hidden="false" customHeight="false" outlineLevel="0" collapsed="false">
      <c r="A17" s="32"/>
      <c r="B17" s="32" t="s">
        <v>99</v>
      </c>
      <c r="C17" s="48" t="n">
        <v>5020000190</v>
      </c>
      <c r="D17" s="71" t="s">
        <v>100</v>
      </c>
      <c r="E17" s="72" t="n">
        <f aca="false">'приложение 10'!I36+'приложение 10'!I246+'приложение 10'!I288+'приложение 10'!I306+'приложение 10'!I429+'приложение 10'!I525+'приложение 10'!I581+'приложение 10'!I624</f>
        <v>190278000</v>
      </c>
    </row>
    <row r="18" customFormat="false" ht="31.35" hidden="true" customHeight="false" outlineLevel="0" collapsed="false">
      <c r="A18" s="32"/>
      <c r="B18" s="32" t="s">
        <v>102</v>
      </c>
      <c r="C18" s="48" t="n">
        <v>5020000190</v>
      </c>
      <c r="D18" s="71" t="s">
        <v>103</v>
      </c>
      <c r="E18" s="72" t="n">
        <f aca="false">'приложение 10'!I307+'приложение 10'!I430</f>
        <v>0</v>
      </c>
    </row>
    <row r="19" customFormat="false" ht="17.35" hidden="false" customHeight="false" outlineLevel="0" collapsed="false">
      <c r="A19" s="32"/>
      <c r="B19" s="32" t="s">
        <v>105</v>
      </c>
      <c r="C19" s="48" t="n">
        <v>5020000190</v>
      </c>
      <c r="D19" s="71" t="s">
        <v>106</v>
      </c>
      <c r="E19" s="72" t="n">
        <f aca="false">'приложение 10'!I37+'приложение 10'!I247+'приложение 10'!I289+'приложение 10'!I308+'приложение 10'!I431+'приложение 10'!I526+'приложение 10'!I582+'приложение 10'!I625</f>
        <v>15400</v>
      </c>
    </row>
    <row r="20" customFormat="false" ht="159.5" hidden="false" customHeight="true" outlineLevel="0" collapsed="false">
      <c r="A20" s="32"/>
      <c r="B20" s="32" t="s">
        <v>107</v>
      </c>
      <c r="C20" s="48" t="n">
        <v>5020060870</v>
      </c>
      <c r="D20" s="71"/>
      <c r="E20" s="72" t="n">
        <f aca="false">E21+E22</f>
        <v>982600</v>
      </c>
    </row>
    <row r="21" customFormat="false" ht="76.6" hidden="false" customHeight="false" outlineLevel="0" collapsed="false">
      <c r="A21" s="32"/>
      <c r="B21" s="32" t="s">
        <v>99</v>
      </c>
      <c r="C21" s="48" t="n">
        <v>5020060870</v>
      </c>
      <c r="D21" s="71" t="s">
        <v>100</v>
      </c>
      <c r="E21" s="72" t="n">
        <f aca="false">'приложение 10'!I39</f>
        <v>982600</v>
      </c>
    </row>
    <row r="22" customFormat="false" ht="31.35" hidden="true" customHeight="false" outlineLevel="0" collapsed="false">
      <c r="A22" s="32"/>
      <c r="B22" s="32" t="s">
        <v>102</v>
      </c>
      <c r="C22" s="48" t="n">
        <v>5020060870</v>
      </c>
      <c r="D22" s="71" t="s">
        <v>103</v>
      </c>
      <c r="E22" s="72" t="n">
        <f aca="false">'приложение 10'!I40</f>
        <v>0</v>
      </c>
    </row>
    <row r="23" customFormat="false" ht="47.05" hidden="false" customHeight="false" outlineLevel="0" collapsed="false">
      <c r="A23" s="32"/>
      <c r="B23" s="74" t="s">
        <v>108</v>
      </c>
      <c r="C23" s="48" t="n">
        <v>5020060910</v>
      </c>
      <c r="D23" s="75"/>
      <c r="E23" s="72" t="n">
        <f aca="false">E24+E25</f>
        <v>1959200</v>
      </c>
    </row>
    <row r="24" customFormat="false" ht="76.6" hidden="false" customHeight="false" outlineLevel="0" collapsed="false">
      <c r="A24" s="32"/>
      <c r="B24" s="32" t="s">
        <v>99</v>
      </c>
      <c r="C24" s="48" t="n">
        <v>5020060910</v>
      </c>
      <c r="D24" s="71" t="s">
        <v>100</v>
      </c>
      <c r="E24" s="72" t="n">
        <f aca="false">'приложение 10'!I291</f>
        <v>1959200</v>
      </c>
    </row>
    <row r="25" customFormat="false" ht="31.35" hidden="false" customHeight="false" outlineLevel="0" collapsed="false">
      <c r="A25" s="32"/>
      <c r="B25" s="32" t="s">
        <v>102</v>
      </c>
      <c r="C25" s="48" t="n">
        <v>5020060910</v>
      </c>
      <c r="D25" s="71" t="s">
        <v>103</v>
      </c>
      <c r="E25" s="72" t="n">
        <f aca="false">'приложение 10'!I292</f>
        <v>0</v>
      </c>
    </row>
    <row r="26" customFormat="false" ht="196.6" hidden="false" customHeight="false" outlineLevel="0" collapsed="false">
      <c r="A26" s="32"/>
      <c r="B26" s="32" t="s">
        <v>109</v>
      </c>
      <c r="C26" s="48" t="n">
        <v>5020069170</v>
      </c>
      <c r="D26" s="76"/>
      <c r="E26" s="72" t="n">
        <f aca="false">E27+E28+E29</f>
        <v>1318400</v>
      </c>
    </row>
    <row r="27" customFormat="false" ht="76.6" hidden="false" customHeight="false" outlineLevel="0" collapsed="false">
      <c r="A27" s="32"/>
      <c r="B27" s="32" t="s">
        <v>110</v>
      </c>
      <c r="C27" s="48" t="n">
        <v>5020069170</v>
      </c>
      <c r="D27" s="76" t="n">
        <v>100</v>
      </c>
      <c r="E27" s="72" t="n">
        <f aca="false">'приложение 10'!I654</f>
        <v>1318400</v>
      </c>
    </row>
    <row r="28" customFormat="false" ht="31.35" hidden="true" customHeight="false" outlineLevel="0" collapsed="false">
      <c r="A28" s="32"/>
      <c r="B28" s="32" t="s">
        <v>102</v>
      </c>
      <c r="C28" s="48" t="n">
        <v>5020069170</v>
      </c>
      <c r="D28" s="71" t="s">
        <v>103</v>
      </c>
      <c r="E28" s="72" t="n">
        <f aca="false">'приложение 10'!I655</f>
        <v>0</v>
      </c>
    </row>
    <row r="29" customFormat="false" ht="17.35" hidden="true" customHeight="false" outlineLevel="0" collapsed="false">
      <c r="A29" s="32"/>
      <c r="B29" s="32" t="s">
        <v>105</v>
      </c>
      <c r="C29" s="48" t="n">
        <v>5020069170</v>
      </c>
      <c r="D29" s="71" t="s">
        <v>106</v>
      </c>
      <c r="E29" s="72" t="n">
        <f aca="false">'приложение 10'!I656</f>
        <v>0</v>
      </c>
    </row>
    <row r="30" customFormat="false" ht="76.6" hidden="false" customHeight="false" outlineLevel="0" collapsed="false">
      <c r="A30" s="32"/>
      <c r="B30" s="32" t="s">
        <v>111</v>
      </c>
      <c r="C30" s="48" t="n">
        <v>5020069180</v>
      </c>
      <c r="D30" s="75"/>
      <c r="E30" s="72" t="n">
        <f aca="false">E31</f>
        <v>982900</v>
      </c>
    </row>
    <row r="31" customFormat="false" ht="76.6" hidden="false" customHeight="false" outlineLevel="0" collapsed="false">
      <c r="A31" s="32"/>
      <c r="B31" s="32" t="s">
        <v>110</v>
      </c>
      <c r="C31" s="48" t="n">
        <v>5020069180</v>
      </c>
      <c r="D31" s="75" t="n">
        <v>100</v>
      </c>
      <c r="E31" s="72" t="n">
        <f aca="false">'приложение 10'!I658</f>
        <v>982900</v>
      </c>
    </row>
    <row r="32" customFormat="false" ht="61.8" hidden="false" customHeight="false" outlineLevel="0" collapsed="false">
      <c r="A32" s="32"/>
      <c r="B32" s="32" t="s">
        <v>112</v>
      </c>
      <c r="C32" s="48" t="n">
        <v>5020069190</v>
      </c>
      <c r="D32" s="75"/>
      <c r="E32" s="72" t="n">
        <f aca="false">E33+E34+E35</f>
        <v>12028500</v>
      </c>
    </row>
    <row r="33" customFormat="false" ht="76.6" hidden="false" customHeight="false" outlineLevel="0" collapsed="false">
      <c r="A33" s="32"/>
      <c r="B33" s="32" t="s">
        <v>110</v>
      </c>
      <c r="C33" s="48" t="n">
        <v>5020069190</v>
      </c>
      <c r="D33" s="75" t="n">
        <v>100</v>
      </c>
      <c r="E33" s="72" t="n">
        <f aca="false">'приложение 10'!I660</f>
        <v>11328000</v>
      </c>
    </row>
    <row r="34" customFormat="false" ht="31.35" hidden="false" customHeight="false" outlineLevel="0" collapsed="false">
      <c r="A34" s="32"/>
      <c r="B34" s="32" t="s">
        <v>102</v>
      </c>
      <c r="C34" s="48" t="n">
        <v>5020069190</v>
      </c>
      <c r="D34" s="75" t="n">
        <v>200</v>
      </c>
      <c r="E34" s="72" t="n">
        <f aca="false">'приложение 10'!I661</f>
        <v>700000</v>
      </c>
    </row>
    <row r="35" customFormat="false" ht="17.35" hidden="false" customHeight="false" outlineLevel="0" collapsed="false">
      <c r="A35" s="32"/>
      <c r="B35" s="32" t="s">
        <v>105</v>
      </c>
      <c r="C35" s="48" t="n">
        <v>5020069190</v>
      </c>
      <c r="D35" s="75" t="n">
        <v>800</v>
      </c>
      <c r="E35" s="72" t="n">
        <f aca="false">'приложение 10'!I662</f>
        <v>500</v>
      </c>
    </row>
    <row r="36" customFormat="false" ht="61.8" hidden="false" customHeight="false" outlineLevel="0" collapsed="false">
      <c r="A36" s="32"/>
      <c r="B36" s="32" t="s">
        <v>113</v>
      </c>
      <c r="C36" s="48" t="n">
        <v>5020069200</v>
      </c>
      <c r="D36" s="71"/>
      <c r="E36" s="72" t="n">
        <f aca="false">E37+E38</f>
        <v>5371200</v>
      </c>
    </row>
    <row r="37" customFormat="false" ht="76.6" hidden="false" customHeight="false" outlineLevel="0" collapsed="false">
      <c r="A37" s="32"/>
      <c r="B37" s="32" t="s">
        <v>99</v>
      </c>
      <c r="C37" s="48" t="n">
        <v>5020069200</v>
      </c>
      <c r="D37" s="71" t="s">
        <v>100</v>
      </c>
      <c r="E37" s="72" t="n">
        <f aca="false">'приложение 10'!I42</f>
        <v>5271200</v>
      </c>
    </row>
    <row r="38" customFormat="false" ht="31.35" hidden="false" customHeight="false" outlineLevel="0" collapsed="false">
      <c r="A38" s="32"/>
      <c r="B38" s="32" t="s">
        <v>102</v>
      </c>
      <c r="C38" s="48" t="n">
        <v>5020069200</v>
      </c>
      <c r="D38" s="71" t="s">
        <v>103</v>
      </c>
      <c r="E38" s="72" t="n">
        <f aca="false">'приложение 10'!I43</f>
        <v>100000</v>
      </c>
    </row>
    <row r="39" customFormat="false" ht="181.8" hidden="false" customHeight="false" outlineLevel="0" collapsed="false">
      <c r="A39" s="32"/>
      <c r="B39" s="28" t="s">
        <v>114</v>
      </c>
      <c r="C39" s="77" t="n">
        <v>5020069210</v>
      </c>
      <c r="D39" s="78"/>
      <c r="E39" s="72" t="n">
        <f aca="false">E40</f>
        <v>982700</v>
      </c>
    </row>
    <row r="40" customFormat="false" ht="76.6" hidden="false" customHeight="false" outlineLevel="0" collapsed="false">
      <c r="A40" s="32"/>
      <c r="B40" s="28" t="s">
        <v>99</v>
      </c>
      <c r="C40" s="77" t="n">
        <v>5020069210</v>
      </c>
      <c r="D40" s="78" t="s">
        <v>100</v>
      </c>
      <c r="E40" s="72" t="n">
        <f aca="false">'приложение 10'!I45</f>
        <v>982700</v>
      </c>
    </row>
    <row r="41" customFormat="false" ht="31.35" hidden="false" customHeight="false" outlineLevel="0" collapsed="false">
      <c r="A41" s="32"/>
      <c r="B41" s="32" t="s">
        <v>115</v>
      </c>
      <c r="C41" s="48" t="n">
        <v>5030000000</v>
      </c>
      <c r="D41" s="71"/>
      <c r="E41" s="72" t="n">
        <f aca="false">E42</f>
        <v>16126300</v>
      </c>
    </row>
    <row r="42" customFormat="false" ht="47.05" hidden="false" customHeight="false" outlineLevel="0" collapsed="false">
      <c r="A42" s="32"/>
      <c r="B42" s="32" t="s">
        <v>116</v>
      </c>
      <c r="C42" s="48" t="n">
        <v>5030010030</v>
      </c>
      <c r="D42" s="71"/>
      <c r="E42" s="72" t="n">
        <f aca="false">E43+E44</f>
        <v>16126300</v>
      </c>
    </row>
    <row r="43" customFormat="false" ht="31.35" hidden="false" customHeight="false" outlineLevel="0" collapsed="false">
      <c r="A43" s="32"/>
      <c r="B43" s="32" t="s">
        <v>102</v>
      </c>
      <c r="C43" s="48" t="n">
        <v>5030010030</v>
      </c>
      <c r="D43" s="71" t="s">
        <v>103</v>
      </c>
      <c r="E43" s="72" t="n">
        <f aca="false">'приложение 10'!I24+'приложение 10'!I275+'приложение 10'!I282+'приложение 10'!I311+'приложение 10'!I589+'приложение 10'!I327+'приложение 10'!I252+'приложение 10'!I492+'приложение 10'!I551+'приложение 10'!I59</f>
        <v>14114300</v>
      </c>
    </row>
    <row r="44" customFormat="false" ht="17.35" hidden="false" customHeight="false" outlineLevel="0" collapsed="false">
      <c r="A44" s="32"/>
      <c r="B44" s="32" t="s">
        <v>105</v>
      </c>
      <c r="C44" s="48" t="n">
        <v>5030010030</v>
      </c>
      <c r="D44" s="71" t="s">
        <v>106</v>
      </c>
      <c r="E44" s="72" t="n">
        <f aca="false">'приложение 10'!I328+'приложение 10'!I60</f>
        <v>2012000</v>
      </c>
    </row>
    <row r="45" customFormat="false" ht="31.35" hidden="false" customHeight="false" outlineLevel="0" collapsed="false">
      <c r="A45" s="32"/>
      <c r="B45" s="28" t="s">
        <v>117</v>
      </c>
      <c r="C45" s="77" t="n">
        <v>5040000000</v>
      </c>
      <c r="D45" s="78"/>
      <c r="E45" s="72" t="n">
        <f aca="false">E46</f>
        <v>550000</v>
      </c>
    </row>
    <row r="46" customFormat="false" ht="31.35" hidden="false" customHeight="false" outlineLevel="0" collapsed="false">
      <c r="A46" s="32"/>
      <c r="B46" s="28" t="s">
        <v>118</v>
      </c>
      <c r="C46" s="77" t="n">
        <v>5040010560</v>
      </c>
      <c r="D46" s="78"/>
      <c r="E46" s="72" t="n">
        <f aca="false">E47</f>
        <v>550000</v>
      </c>
    </row>
    <row r="47" customFormat="false" ht="31.35" hidden="false" customHeight="false" outlineLevel="0" collapsed="false">
      <c r="A47" s="32"/>
      <c r="B47" s="28" t="s">
        <v>102</v>
      </c>
      <c r="C47" s="77" t="n">
        <v>5040010560</v>
      </c>
      <c r="D47" s="78" t="s">
        <v>103</v>
      </c>
      <c r="E47" s="72" t="n">
        <f aca="false">'приложение 10'!I63</f>
        <v>550000</v>
      </c>
    </row>
    <row r="48" customFormat="false" ht="31.35" hidden="false" customHeight="false" outlineLevel="0" collapsed="false">
      <c r="A48" s="32"/>
      <c r="B48" s="28" t="s">
        <v>119</v>
      </c>
      <c r="C48" s="77" t="n">
        <v>5050000000</v>
      </c>
      <c r="D48" s="78"/>
      <c r="E48" s="72" t="n">
        <f aca="false">E49</f>
        <v>1727000</v>
      </c>
    </row>
    <row r="49" customFormat="false" ht="31.35" hidden="false" customHeight="false" outlineLevel="0" collapsed="false">
      <c r="A49" s="32"/>
      <c r="B49" s="28" t="s">
        <v>120</v>
      </c>
      <c r="C49" s="77" t="n">
        <v>5050010780</v>
      </c>
      <c r="D49" s="78"/>
      <c r="E49" s="72" t="n">
        <f aca="false">E50</f>
        <v>1727000</v>
      </c>
    </row>
    <row r="50" customFormat="false" ht="31.35" hidden="false" customHeight="false" outlineLevel="0" collapsed="false">
      <c r="A50" s="32"/>
      <c r="B50" s="28" t="s">
        <v>102</v>
      </c>
      <c r="C50" s="77" t="n">
        <v>5050010780</v>
      </c>
      <c r="D50" s="78" t="s">
        <v>103</v>
      </c>
      <c r="E50" s="72" t="n">
        <f aca="false">'приложение 10'!I66</f>
        <v>1727000</v>
      </c>
    </row>
    <row r="51" s="67" customFormat="true" ht="31.35" hidden="false" customHeight="false" outlineLevel="0" collapsed="false">
      <c r="A51" s="63" t="s">
        <v>34</v>
      </c>
      <c r="B51" s="63" t="s">
        <v>121</v>
      </c>
      <c r="C51" s="68" t="n">
        <v>5100000000</v>
      </c>
      <c r="D51" s="79"/>
      <c r="E51" s="70" t="n">
        <f aca="false">E52</f>
        <v>25000000</v>
      </c>
      <c r="AMJ51" s="0"/>
    </row>
    <row r="52" customFormat="false" ht="46.15" hidden="false" customHeight="false" outlineLevel="0" collapsed="false">
      <c r="A52" s="32"/>
      <c r="B52" s="28" t="s">
        <v>122</v>
      </c>
      <c r="C52" s="77" t="n">
        <v>5110000000</v>
      </c>
      <c r="D52" s="78"/>
      <c r="E52" s="72" t="n">
        <f aca="false">E53</f>
        <v>25000000</v>
      </c>
    </row>
    <row r="53" customFormat="false" ht="31.35" hidden="false" customHeight="false" outlineLevel="0" collapsed="false">
      <c r="A53" s="32"/>
      <c r="B53" s="28" t="s">
        <v>123</v>
      </c>
      <c r="C53" s="77" t="s">
        <v>124</v>
      </c>
      <c r="D53" s="78"/>
      <c r="E53" s="72" t="n">
        <f aca="false">E54</f>
        <v>25000000</v>
      </c>
    </row>
    <row r="54" customFormat="false" ht="17.35" hidden="false" customHeight="false" outlineLevel="0" collapsed="false">
      <c r="A54" s="32"/>
      <c r="B54" s="28" t="s">
        <v>125</v>
      </c>
      <c r="C54" s="77" t="s">
        <v>124</v>
      </c>
      <c r="D54" s="78" t="s">
        <v>126</v>
      </c>
      <c r="E54" s="72" t="n">
        <f aca="false">'приложение 10'!I258</f>
        <v>25000000</v>
      </c>
    </row>
    <row r="55" s="67" customFormat="true" ht="31.35" hidden="false" customHeight="false" outlineLevel="0" collapsed="false">
      <c r="A55" s="63" t="s">
        <v>42</v>
      </c>
      <c r="B55" s="63" t="s">
        <v>127</v>
      </c>
      <c r="C55" s="68" t="n">
        <v>5200000000</v>
      </c>
      <c r="D55" s="79"/>
      <c r="E55" s="70" t="n">
        <f aca="false">E56+E61+E71+E77+E87+E92+E82+E66</f>
        <v>361798000</v>
      </c>
      <c r="AMJ55" s="0"/>
    </row>
    <row r="56" customFormat="false" ht="17.35" hidden="false" customHeight="false" outlineLevel="0" collapsed="false">
      <c r="A56" s="32"/>
      <c r="B56" s="32" t="s">
        <v>128</v>
      </c>
      <c r="C56" s="48" t="n">
        <v>5210000000</v>
      </c>
      <c r="D56" s="71"/>
      <c r="E56" s="72" t="n">
        <f aca="false">E57</f>
        <v>166267900</v>
      </c>
    </row>
    <row r="57" customFormat="false" ht="31.35" hidden="false" customHeight="false" outlineLevel="0" collapsed="false">
      <c r="A57" s="32"/>
      <c r="B57" s="73" t="s">
        <v>129</v>
      </c>
      <c r="C57" s="48" t="n">
        <v>5210000590</v>
      </c>
      <c r="D57" s="71"/>
      <c r="E57" s="72" t="n">
        <f aca="false">E58+E59+E60</f>
        <v>166267900</v>
      </c>
    </row>
    <row r="58" customFormat="false" ht="76.6" hidden="false" customHeight="false" outlineLevel="0" collapsed="false">
      <c r="A58" s="32"/>
      <c r="B58" s="32" t="s">
        <v>99</v>
      </c>
      <c r="C58" s="48" t="n">
        <v>5210000590</v>
      </c>
      <c r="D58" s="71" t="s">
        <v>100</v>
      </c>
      <c r="E58" s="72" t="n">
        <f aca="false">'приложение 10'!I218+'приложение 10'!I70</f>
        <v>152586500</v>
      </c>
    </row>
    <row r="59" customFormat="false" ht="31.35" hidden="false" customHeight="false" outlineLevel="0" collapsed="false">
      <c r="A59" s="32"/>
      <c r="B59" s="32" t="s">
        <v>102</v>
      </c>
      <c r="C59" s="48" t="n">
        <v>5210000590</v>
      </c>
      <c r="D59" s="71" t="s">
        <v>103</v>
      </c>
      <c r="E59" s="72" t="n">
        <f aca="false">'приложение 10'!I219+'приложение 10'!I71</f>
        <v>13517400</v>
      </c>
    </row>
    <row r="60" customFormat="false" ht="17.35" hidden="false" customHeight="false" outlineLevel="0" collapsed="false">
      <c r="A60" s="32"/>
      <c r="B60" s="32" t="s">
        <v>105</v>
      </c>
      <c r="C60" s="48" t="n">
        <v>5210000590</v>
      </c>
      <c r="D60" s="71" t="s">
        <v>106</v>
      </c>
      <c r="E60" s="72" t="n">
        <f aca="false">'приложение 10'!I220+'приложение 10'!I72</f>
        <v>164000</v>
      </c>
    </row>
    <row r="61" customFormat="false" ht="31.35" hidden="false" customHeight="false" outlineLevel="0" collapsed="false">
      <c r="A61" s="32"/>
      <c r="B61" s="80" t="s">
        <v>130</v>
      </c>
      <c r="C61" s="48" t="n">
        <v>5220000000</v>
      </c>
      <c r="D61" s="71"/>
      <c r="E61" s="72" t="n">
        <f aca="false">E62</f>
        <v>48110500</v>
      </c>
    </row>
    <row r="62" customFormat="false" ht="31.35" hidden="false" customHeight="false" outlineLevel="0" collapsed="false">
      <c r="A62" s="32"/>
      <c r="B62" s="73" t="s">
        <v>129</v>
      </c>
      <c r="C62" s="48" t="n">
        <v>5220000590</v>
      </c>
      <c r="D62" s="71"/>
      <c r="E62" s="72" t="n">
        <f aca="false">E63+E64+E65</f>
        <v>48110500</v>
      </c>
    </row>
    <row r="63" customFormat="false" ht="76.6" hidden="false" customHeight="false" outlineLevel="0" collapsed="false">
      <c r="A63" s="32"/>
      <c r="B63" s="32" t="s">
        <v>99</v>
      </c>
      <c r="C63" s="48" t="n">
        <v>5220000590</v>
      </c>
      <c r="D63" s="71" t="s">
        <v>100</v>
      </c>
      <c r="E63" s="72" t="n">
        <f aca="false">'приложение 10'!I75</f>
        <v>37120000</v>
      </c>
    </row>
    <row r="64" customFormat="false" ht="31.35" hidden="false" customHeight="false" outlineLevel="0" collapsed="false">
      <c r="A64" s="32"/>
      <c r="B64" s="32" t="s">
        <v>102</v>
      </c>
      <c r="C64" s="48" t="n">
        <v>5220000590</v>
      </c>
      <c r="D64" s="71" t="s">
        <v>103</v>
      </c>
      <c r="E64" s="72" t="n">
        <f aca="false">'приложение 10'!I76</f>
        <v>10825500</v>
      </c>
    </row>
    <row r="65" customFormat="false" ht="17.35" hidden="false" customHeight="false" outlineLevel="0" collapsed="false">
      <c r="A65" s="32"/>
      <c r="B65" s="32" t="s">
        <v>105</v>
      </c>
      <c r="C65" s="48" t="n">
        <v>5220000590</v>
      </c>
      <c r="D65" s="71" t="s">
        <v>106</v>
      </c>
      <c r="E65" s="72" t="n">
        <f aca="false">'приложение 10'!I77</f>
        <v>165000</v>
      </c>
    </row>
    <row r="66" customFormat="false" ht="17.35" hidden="false" customHeight="false" outlineLevel="0" collapsed="false">
      <c r="A66" s="32"/>
      <c r="B66" s="28" t="s">
        <v>131</v>
      </c>
      <c r="C66" s="77" t="n">
        <v>5230000000</v>
      </c>
      <c r="D66" s="78"/>
      <c r="E66" s="72" t="n">
        <f aca="false">E67</f>
        <v>24632500</v>
      </c>
    </row>
    <row r="67" customFormat="false" ht="31.35" hidden="false" customHeight="false" outlineLevel="0" collapsed="false">
      <c r="A67" s="32"/>
      <c r="B67" s="28" t="s">
        <v>129</v>
      </c>
      <c r="C67" s="77" t="n">
        <v>5230000590</v>
      </c>
      <c r="D67" s="78"/>
      <c r="E67" s="72" t="n">
        <f aca="false">E68+E69+E70</f>
        <v>24632500</v>
      </c>
    </row>
    <row r="68" customFormat="false" ht="76.6" hidden="false" customHeight="false" outlineLevel="0" collapsed="false">
      <c r="A68" s="32"/>
      <c r="B68" s="28" t="s">
        <v>99</v>
      </c>
      <c r="C68" s="77" t="n">
        <v>5230000590</v>
      </c>
      <c r="D68" s="78" t="s">
        <v>100</v>
      </c>
      <c r="E68" s="72" t="n">
        <f aca="false">'приложение 10'!I80</f>
        <v>23536400</v>
      </c>
    </row>
    <row r="69" customFormat="false" ht="31.35" hidden="false" customHeight="false" outlineLevel="0" collapsed="false">
      <c r="A69" s="32"/>
      <c r="B69" s="28" t="s">
        <v>102</v>
      </c>
      <c r="C69" s="77" t="n">
        <v>5230000590</v>
      </c>
      <c r="D69" s="78" t="s">
        <v>103</v>
      </c>
      <c r="E69" s="72" t="n">
        <f aca="false">'приложение 10'!I81</f>
        <v>781400</v>
      </c>
    </row>
    <row r="70" customFormat="false" ht="17.35" hidden="false" customHeight="false" outlineLevel="0" collapsed="false">
      <c r="A70" s="32"/>
      <c r="B70" s="28" t="s">
        <v>105</v>
      </c>
      <c r="C70" s="77" t="n">
        <v>5230000590</v>
      </c>
      <c r="D70" s="78" t="s">
        <v>106</v>
      </c>
      <c r="E70" s="72" t="n">
        <f aca="false">'приложение 10'!I82</f>
        <v>314700</v>
      </c>
    </row>
    <row r="71" customFormat="false" ht="17.35" hidden="false" customHeight="false" outlineLevel="0" collapsed="false">
      <c r="A71" s="32"/>
      <c r="B71" s="73" t="s">
        <v>132</v>
      </c>
      <c r="C71" s="48" t="n">
        <v>5240000000</v>
      </c>
      <c r="D71" s="71"/>
      <c r="E71" s="72" t="n">
        <f aca="false">E72</f>
        <v>42958400</v>
      </c>
    </row>
    <row r="72" customFormat="false" ht="31.35" hidden="false" customHeight="false" outlineLevel="0" collapsed="false">
      <c r="A72" s="32"/>
      <c r="B72" s="73" t="s">
        <v>129</v>
      </c>
      <c r="C72" s="48" t="n">
        <v>5240000590</v>
      </c>
      <c r="D72" s="71"/>
      <c r="E72" s="72" t="n">
        <f aca="false">E73+E74+E76+E75</f>
        <v>42958400</v>
      </c>
    </row>
    <row r="73" customFormat="false" ht="76.6" hidden="false" customHeight="false" outlineLevel="0" collapsed="false">
      <c r="A73" s="32"/>
      <c r="B73" s="32" t="s">
        <v>99</v>
      </c>
      <c r="C73" s="48" t="n">
        <v>5240000590</v>
      </c>
      <c r="D73" s="71" t="s">
        <v>100</v>
      </c>
      <c r="E73" s="72" t="n">
        <f aca="false">'приложение 10'!I105</f>
        <v>29809200</v>
      </c>
    </row>
    <row r="74" customFormat="false" ht="31.35" hidden="false" customHeight="false" outlineLevel="0" collapsed="false">
      <c r="A74" s="32"/>
      <c r="B74" s="32" t="s">
        <v>102</v>
      </c>
      <c r="C74" s="48" t="n">
        <v>5240000590</v>
      </c>
      <c r="D74" s="71" t="s">
        <v>103</v>
      </c>
      <c r="E74" s="72" t="n">
        <f aca="false">'приложение 10'!I106</f>
        <v>1128200</v>
      </c>
    </row>
    <row r="75" customFormat="false" ht="17.35" hidden="false" customHeight="false" outlineLevel="0" collapsed="false">
      <c r="A75" s="32"/>
      <c r="B75" s="32" t="s">
        <v>125</v>
      </c>
      <c r="C75" s="48" t="n">
        <v>5240000590</v>
      </c>
      <c r="D75" s="71" t="s">
        <v>126</v>
      </c>
      <c r="E75" s="72" t="n">
        <f aca="false">'приложение 10'!I107</f>
        <v>12000000</v>
      </c>
    </row>
    <row r="76" customFormat="false" ht="17.35" hidden="false" customHeight="false" outlineLevel="0" collapsed="false">
      <c r="A76" s="32"/>
      <c r="B76" s="32" t="s">
        <v>105</v>
      </c>
      <c r="C76" s="48" t="n">
        <v>5240000590</v>
      </c>
      <c r="D76" s="71" t="s">
        <v>106</v>
      </c>
      <c r="E76" s="72" t="n">
        <f aca="false">'приложение 10'!I108</f>
        <v>21000</v>
      </c>
    </row>
    <row r="77" customFormat="false" ht="17.35" hidden="false" customHeight="false" outlineLevel="0" collapsed="false">
      <c r="A77" s="32"/>
      <c r="B77" s="32" t="s">
        <v>133</v>
      </c>
      <c r="C77" s="48" t="n">
        <v>5250000000</v>
      </c>
      <c r="D77" s="75"/>
      <c r="E77" s="72" t="n">
        <f aca="false">E78</f>
        <v>35534800</v>
      </c>
    </row>
    <row r="78" customFormat="false" ht="31.35" hidden="false" customHeight="false" outlineLevel="0" collapsed="false">
      <c r="A78" s="32"/>
      <c r="B78" s="32" t="s">
        <v>129</v>
      </c>
      <c r="C78" s="48" t="n">
        <v>5250000590</v>
      </c>
      <c r="D78" s="75"/>
      <c r="E78" s="72" t="n">
        <f aca="false">E79+E80+E81</f>
        <v>35534800</v>
      </c>
    </row>
    <row r="79" customFormat="false" ht="76.6" hidden="false" customHeight="false" outlineLevel="0" collapsed="false">
      <c r="A79" s="32"/>
      <c r="B79" s="32" t="s">
        <v>99</v>
      </c>
      <c r="C79" s="48" t="n">
        <v>5250000590</v>
      </c>
      <c r="D79" s="75" t="n">
        <v>100</v>
      </c>
      <c r="E79" s="72" t="n">
        <f aca="false">'приложение 10'!I435+'приложение 10'!I530</f>
        <v>33911100</v>
      </c>
    </row>
    <row r="80" customFormat="false" ht="31.35" hidden="false" customHeight="false" outlineLevel="0" collapsed="false">
      <c r="A80" s="32"/>
      <c r="B80" s="32" t="s">
        <v>102</v>
      </c>
      <c r="C80" s="48" t="n">
        <v>5250000590</v>
      </c>
      <c r="D80" s="75" t="n">
        <v>200</v>
      </c>
      <c r="E80" s="72" t="n">
        <f aca="false">'приложение 10'!I436+'приложение 10'!I531</f>
        <v>1599700</v>
      </c>
    </row>
    <row r="81" customFormat="false" ht="17.35" hidden="false" customHeight="false" outlineLevel="0" collapsed="false">
      <c r="A81" s="32"/>
      <c r="B81" s="32" t="s">
        <v>105</v>
      </c>
      <c r="C81" s="48" t="n">
        <v>5250000590</v>
      </c>
      <c r="D81" s="75" t="n">
        <v>800</v>
      </c>
      <c r="E81" s="72" t="n">
        <f aca="false">'приложение 10'!I437+'приложение 10'!I532</f>
        <v>24000</v>
      </c>
    </row>
    <row r="82" customFormat="false" ht="17.35" hidden="false" customHeight="false" outlineLevel="0" collapsed="false">
      <c r="A82" s="32"/>
      <c r="B82" s="32" t="s">
        <v>134</v>
      </c>
      <c r="C82" s="48" t="n">
        <v>5260000000</v>
      </c>
      <c r="D82" s="71"/>
      <c r="E82" s="72" t="n">
        <f aca="false">E83</f>
        <v>21400200</v>
      </c>
    </row>
    <row r="83" customFormat="false" ht="31.35" hidden="false" customHeight="false" outlineLevel="0" collapsed="false">
      <c r="A83" s="32"/>
      <c r="B83" s="32" t="s">
        <v>129</v>
      </c>
      <c r="C83" s="48" t="n">
        <v>5260000590</v>
      </c>
      <c r="D83" s="71"/>
      <c r="E83" s="72" t="n">
        <f aca="false">E84+E85+E86</f>
        <v>21400200</v>
      </c>
    </row>
    <row r="84" customFormat="false" ht="76.6" hidden="false" customHeight="false" outlineLevel="0" collapsed="false">
      <c r="A84" s="32"/>
      <c r="B84" s="32" t="s">
        <v>99</v>
      </c>
      <c r="C84" s="48" t="n">
        <v>5260000590</v>
      </c>
      <c r="D84" s="71" t="s">
        <v>100</v>
      </c>
      <c r="E84" s="72" t="n">
        <f aca="false">'приложение 10'!I85</f>
        <v>19500800</v>
      </c>
    </row>
    <row r="85" customFormat="false" ht="31.35" hidden="false" customHeight="false" outlineLevel="0" collapsed="false">
      <c r="A85" s="32"/>
      <c r="B85" s="32" t="s">
        <v>102</v>
      </c>
      <c r="C85" s="48" t="n">
        <v>5260000590</v>
      </c>
      <c r="D85" s="71" t="s">
        <v>103</v>
      </c>
      <c r="E85" s="72" t="n">
        <f aca="false">'приложение 10'!I86</f>
        <v>1319400</v>
      </c>
    </row>
    <row r="86" customFormat="false" ht="17.35" hidden="false" customHeight="false" outlineLevel="0" collapsed="false">
      <c r="A86" s="32"/>
      <c r="B86" s="32" t="s">
        <v>105</v>
      </c>
      <c r="C86" s="48" t="n">
        <v>5260000590</v>
      </c>
      <c r="D86" s="71" t="s">
        <v>106</v>
      </c>
      <c r="E86" s="72" t="n">
        <f aca="false">'приложение 10'!I87</f>
        <v>580000</v>
      </c>
    </row>
    <row r="87" customFormat="false" ht="17.35" hidden="false" customHeight="false" outlineLevel="0" collapsed="false">
      <c r="A87" s="32"/>
      <c r="B87" s="32" t="s">
        <v>135</v>
      </c>
      <c r="C87" s="48" t="n">
        <v>5270000000</v>
      </c>
      <c r="D87" s="75"/>
      <c r="E87" s="72" t="n">
        <f aca="false">E88</f>
        <v>17843300</v>
      </c>
    </row>
    <row r="88" customFormat="false" ht="31.35" hidden="false" customHeight="false" outlineLevel="0" collapsed="false">
      <c r="A88" s="32"/>
      <c r="B88" s="32" t="s">
        <v>129</v>
      </c>
      <c r="C88" s="48" t="n">
        <v>5270000590</v>
      </c>
      <c r="D88" s="75"/>
      <c r="E88" s="72" t="n">
        <f aca="false">E89+E90+E91</f>
        <v>17843300</v>
      </c>
    </row>
    <row r="89" customFormat="false" ht="76.6" hidden="false" customHeight="false" outlineLevel="0" collapsed="false">
      <c r="A89" s="32"/>
      <c r="B89" s="32" t="s">
        <v>99</v>
      </c>
      <c r="C89" s="48" t="n">
        <v>5270000590</v>
      </c>
      <c r="D89" s="75" t="n">
        <v>100</v>
      </c>
      <c r="E89" s="72" t="n">
        <f aca="false">'приложение 10'!I595</f>
        <v>16958300</v>
      </c>
    </row>
    <row r="90" customFormat="false" ht="31.35" hidden="false" customHeight="false" outlineLevel="0" collapsed="false">
      <c r="A90" s="32"/>
      <c r="B90" s="32" t="s">
        <v>102</v>
      </c>
      <c r="C90" s="48" t="n">
        <v>5270000590</v>
      </c>
      <c r="D90" s="75" t="n">
        <v>200</v>
      </c>
      <c r="E90" s="72" t="n">
        <f aca="false">'приложение 10'!I596</f>
        <v>880000</v>
      </c>
    </row>
    <row r="91" customFormat="false" ht="17.35" hidden="false" customHeight="false" outlineLevel="0" collapsed="false">
      <c r="A91" s="32"/>
      <c r="B91" s="32" t="s">
        <v>105</v>
      </c>
      <c r="C91" s="48" t="n">
        <v>5270000590</v>
      </c>
      <c r="D91" s="75" t="n">
        <v>800</v>
      </c>
      <c r="E91" s="72" t="n">
        <f aca="false">'приложение 10'!I597</f>
        <v>5000</v>
      </c>
    </row>
    <row r="92" customFormat="false" ht="47.05" hidden="false" customHeight="false" outlineLevel="0" collapsed="false">
      <c r="A92" s="32"/>
      <c r="B92" s="32" t="s">
        <v>136</v>
      </c>
      <c r="C92" s="48" t="n">
        <v>5280000000</v>
      </c>
      <c r="D92" s="71"/>
      <c r="E92" s="72" t="n">
        <f aca="false">E93</f>
        <v>5050400</v>
      </c>
    </row>
    <row r="93" customFormat="false" ht="31.35" hidden="false" customHeight="false" outlineLevel="0" collapsed="false">
      <c r="A93" s="32"/>
      <c r="B93" s="32" t="s">
        <v>137</v>
      </c>
      <c r="C93" s="48" t="n">
        <v>5280000590</v>
      </c>
      <c r="D93" s="71"/>
      <c r="E93" s="72" t="n">
        <f aca="false">E94+E95+E96</f>
        <v>5050400</v>
      </c>
    </row>
    <row r="94" customFormat="false" ht="76.6" hidden="false" customHeight="false" outlineLevel="0" collapsed="false">
      <c r="A94" s="32"/>
      <c r="B94" s="32" t="s">
        <v>99</v>
      </c>
      <c r="C94" s="48" t="n">
        <v>5280000590</v>
      </c>
      <c r="D94" s="71" t="s">
        <v>100</v>
      </c>
      <c r="E94" s="72" t="n">
        <f aca="false">'приложение 10'!I600</f>
        <v>5009200</v>
      </c>
    </row>
    <row r="95" customFormat="false" ht="31.35" hidden="false" customHeight="false" outlineLevel="0" collapsed="false">
      <c r="A95" s="32"/>
      <c r="B95" s="32" t="s">
        <v>102</v>
      </c>
      <c r="C95" s="48" t="n">
        <v>5280000590</v>
      </c>
      <c r="D95" s="71" t="s">
        <v>103</v>
      </c>
      <c r="E95" s="72" t="n">
        <f aca="false">'приложение 10'!I601</f>
        <v>40200</v>
      </c>
    </row>
    <row r="96" customFormat="false" ht="17.35" hidden="false" customHeight="false" outlineLevel="0" collapsed="false">
      <c r="A96" s="32"/>
      <c r="B96" s="32" t="s">
        <v>105</v>
      </c>
      <c r="C96" s="48" t="n">
        <v>5280000590</v>
      </c>
      <c r="D96" s="71" t="s">
        <v>106</v>
      </c>
      <c r="E96" s="72" t="n">
        <f aca="false">'приложение 10'!I602</f>
        <v>1000</v>
      </c>
    </row>
    <row r="97" s="67" customFormat="true" ht="47.05" hidden="false" customHeight="false" outlineLevel="0" collapsed="false">
      <c r="A97" s="63" t="s">
        <v>50</v>
      </c>
      <c r="B97" s="63" t="s">
        <v>138</v>
      </c>
      <c r="C97" s="68" t="n">
        <v>5300000000</v>
      </c>
      <c r="D97" s="79"/>
      <c r="E97" s="70" t="n">
        <f aca="false">E98</f>
        <v>522500</v>
      </c>
      <c r="AMJ97" s="0"/>
    </row>
    <row r="98" customFormat="false" ht="17.35" hidden="false" customHeight="false" outlineLevel="0" collapsed="false">
      <c r="A98" s="32"/>
      <c r="B98" s="73" t="s">
        <v>139</v>
      </c>
      <c r="C98" s="48" t="n">
        <v>5310000000</v>
      </c>
      <c r="D98" s="71"/>
      <c r="E98" s="72" t="n">
        <f aca="false">E99</f>
        <v>522500</v>
      </c>
    </row>
    <row r="99" customFormat="false" ht="17.35" hidden="false" customHeight="false" outlineLevel="0" collapsed="false">
      <c r="A99" s="32"/>
      <c r="B99" s="28" t="s">
        <v>140</v>
      </c>
      <c r="C99" s="77" t="n">
        <v>5310010350</v>
      </c>
      <c r="D99" s="78"/>
      <c r="E99" s="72" t="n">
        <f aca="false">E100+E101</f>
        <v>522500</v>
      </c>
    </row>
    <row r="100" customFormat="false" ht="76.6" hidden="true" customHeight="false" outlineLevel="0" collapsed="false">
      <c r="A100" s="32"/>
      <c r="B100" s="28" t="s">
        <v>99</v>
      </c>
      <c r="C100" s="77" t="n">
        <v>5310010350</v>
      </c>
      <c r="D100" s="78" t="s">
        <v>100</v>
      </c>
      <c r="E100" s="72" t="n">
        <f aca="false">'приложение 10'!I606</f>
        <v>0</v>
      </c>
    </row>
    <row r="101" customFormat="false" ht="31.35" hidden="false" customHeight="false" outlineLevel="0" collapsed="false">
      <c r="A101" s="32"/>
      <c r="B101" s="28" t="s">
        <v>102</v>
      </c>
      <c r="C101" s="77" t="n">
        <v>5310010350</v>
      </c>
      <c r="D101" s="78" t="s">
        <v>103</v>
      </c>
      <c r="E101" s="72" t="n">
        <f aca="false">'приложение 10'!I607</f>
        <v>522500</v>
      </c>
    </row>
    <row r="102" s="67" customFormat="true" ht="31.35" hidden="false" customHeight="false" outlineLevel="0" collapsed="false">
      <c r="A102" s="63" t="s">
        <v>54</v>
      </c>
      <c r="B102" s="63" t="s">
        <v>141</v>
      </c>
      <c r="C102" s="68" t="n">
        <v>5400000000</v>
      </c>
      <c r="D102" s="81"/>
      <c r="E102" s="70" t="n">
        <f aca="false">E103</f>
        <v>95589800</v>
      </c>
      <c r="AMJ102" s="0"/>
    </row>
    <row r="103" customFormat="false" ht="17.35" hidden="false" customHeight="false" outlineLevel="0" collapsed="false">
      <c r="A103" s="32"/>
      <c r="B103" s="32" t="s">
        <v>142</v>
      </c>
      <c r="C103" s="48" t="n">
        <v>5410000000</v>
      </c>
      <c r="D103" s="71"/>
      <c r="E103" s="72" t="n">
        <f aca="false">E108+E104+E106+E110+E112</f>
        <v>95589800</v>
      </c>
    </row>
    <row r="104" customFormat="false" ht="107.05" hidden="false" customHeight="false" outlineLevel="0" collapsed="false">
      <c r="A104" s="32"/>
      <c r="B104" s="28" t="s">
        <v>143</v>
      </c>
      <c r="C104" s="77" t="n">
        <v>5410069100</v>
      </c>
      <c r="D104" s="82"/>
      <c r="E104" s="72" t="n">
        <f aca="false">E105</f>
        <v>54625900</v>
      </c>
    </row>
    <row r="105" customFormat="false" ht="31.35" hidden="false" customHeight="false" outlineLevel="0" collapsed="false">
      <c r="A105" s="32"/>
      <c r="B105" s="28" t="s">
        <v>144</v>
      </c>
      <c r="C105" s="77" t="n">
        <v>5410069100</v>
      </c>
      <c r="D105" s="82" t="n">
        <v>300</v>
      </c>
      <c r="E105" s="72" t="n">
        <f aca="false">'приложение 10'!I643</f>
        <v>54625900</v>
      </c>
    </row>
    <row r="106" customFormat="false" ht="76.6" hidden="false" customHeight="false" outlineLevel="0" collapsed="false">
      <c r="A106" s="32"/>
      <c r="B106" s="28" t="s">
        <v>145</v>
      </c>
      <c r="C106" s="77" t="n">
        <v>5410069110</v>
      </c>
      <c r="D106" s="82"/>
      <c r="E106" s="72" t="n">
        <f aca="false">E107</f>
        <v>205000</v>
      </c>
    </row>
    <row r="107" customFormat="false" ht="31.35" hidden="false" customHeight="false" outlineLevel="0" collapsed="false">
      <c r="A107" s="32"/>
      <c r="B107" s="28" t="s">
        <v>144</v>
      </c>
      <c r="C107" s="77" t="n">
        <v>5410069110</v>
      </c>
      <c r="D107" s="82" t="n">
        <v>300</v>
      </c>
      <c r="E107" s="72" t="n">
        <f aca="false">'приложение 10'!I645</f>
        <v>205000</v>
      </c>
    </row>
    <row r="108" customFormat="false" ht="141.85" hidden="false" customHeight="true" outlineLevel="0" collapsed="false">
      <c r="A108" s="32"/>
      <c r="B108" s="28" t="s">
        <v>146</v>
      </c>
      <c r="C108" s="77" t="n">
        <v>5410069120</v>
      </c>
      <c r="D108" s="78"/>
      <c r="E108" s="72" t="n">
        <f aca="false">E109</f>
        <v>275300</v>
      </c>
    </row>
    <row r="109" customFormat="false" ht="31.35" hidden="false" customHeight="false" outlineLevel="0" collapsed="false">
      <c r="A109" s="32"/>
      <c r="B109" s="28" t="s">
        <v>102</v>
      </c>
      <c r="C109" s="77" t="n">
        <v>5410069120</v>
      </c>
      <c r="D109" s="78" t="s">
        <v>103</v>
      </c>
      <c r="E109" s="72" t="n">
        <f aca="false">'приложение 10'!I632+'приложение 10'!I637</f>
        <v>275300</v>
      </c>
    </row>
    <row r="110" customFormat="false" ht="76.6" hidden="false" customHeight="false" outlineLevel="0" collapsed="false">
      <c r="A110" s="32"/>
      <c r="B110" s="28" t="s">
        <v>147</v>
      </c>
      <c r="C110" s="77" t="n">
        <v>5410069130</v>
      </c>
      <c r="D110" s="82"/>
      <c r="E110" s="72" t="n">
        <f aca="false">E111</f>
        <v>40278900</v>
      </c>
    </row>
    <row r="111" customFormat="false" ht="31.35" hidden="false" customHeight="false" outlineLevel="0" collapsed="false">
      <c r="A111" s="32"/>
      <c r="B111" s="28" t="s">
        <v>144</v>
      </c>
      <c r="C111" s="77" t="n">
        <v>5410069130</v>
      </c>
      <c r="D111" s="82" t="n">
        <v>300</v>
      </c>
      <c r="E111" s="72" t="n">
        <f aca="false">'приложение 10'!I647</f>
        <v>40278900</v>
      </c>
    </row>
    <row r="112" customFormat="false" ht="91.35" hidden="false" customHeight="false" outlineLevel="0" collapsed="false">
      <c r="A112" s="32"/>
      <c r="B112" s="28" t="s">
        <v>148</v>
      </c>
      <c r="C112" s="77" t="n">
        <v>5410069140</v>
      </c>
      <c r="D112" s="82"/>
      <c r="E112" s="72" t="n">
        <f aca="false">E113</f>
        <v>204700</v>
      </c>
    </row>
    <row r="113" customFormat="false" ht="31.35" hidden="false" customHeight="false" outlineLevel="0" collapsed="false">
      <c r="A113" s="32"/>
      <c r="B113" s="28" t="s">
        <v>144</v>
      </c>
      <c r="C113" s="77" t="n">
        <v>5410069140</v>
      </c>
      <c r="D113" s="82" t="n">
        <v>300</v>
      </c>
      <c r="E113" s="72" t="n">
        <f aca="false">'приложение 10'!I649</f>
        <v>204700</v>
      </c>
    </row>
    <row r="114" s="67" customFormat="true" ht="61.8" hidden="false" customHeight="false" outlineLevel="0" collapsed="false">
      <c r="A114" s="63" t="s">
        <v>62</v>
      </c>
      <c r="B114" s="63" t="s">
        <v>149</v>
      </c>
      <c r="C114" s="68" t="n">
        <v>5500000000</v>
      </c>
      <c r="D114" s="79"/>
      <c r="E114" s="70" t="n">
        <f aca="false">E115+E118</f>
        <v>18644400</v>
      </c>
      <c r="AMJ114" s="0"/>
    </row>
    <row r="115" customFormat="false" ht="17.35" hidden="false" customHeight="false" outlineLevel="0" collapsed="false">
      <c r="A115" s="32"/>
      <c r="B115" s="28" t="s">
        <v>150</v>
      </c>
      <c r="C115" s="77" t="n">
        <v>5510000000</v>
      </c>
      <c r="D115" s="78"/>
      <c r="E115" s="72" t="n">
        <f aca="false">E116</f>
        <v>17683800</v>
      </c>
    </row>
    <row r="116" customFormat="false" ht="121.8" hidden="false" customHeight="false" outlineLevel="0" collapsed="false">
      <c r="A116" s="32"/>
      <c r="B116" s="28" t="s">
        <v>151</v>
      </c>
      <c r="C116" s="77" t="n">
        <v>5510060912</v>
      </c>
      <c r="D116" s="78"/>
      <c r="E116" s="72" t="n">
        <f aca="false">E117</f>
        <v>17683800</v>
      </c>
    </row>
    <row r="117" customFormat="false" ht="17.35" hidden="false" customHeight="false" outlineLevel="0" collapsed="false">
      <c r="A117" s="32"/>
      <c r="B117" s="28" t="s">
        <v>105</v>
      </c>
      <c r="C117" s="77" t="n">
        <v>5510060912</v>
      </c>
      <c r="D117" s="78" t="s">
        <v>106</v>
      </c>
      <c r="E117" s="72" t="n">
        <f aca="false">'приложение 10'!I296</f>
        <v>17683800</v>
      </c>
    </row>
    <row r="118" customFormat="false" ht="31.35" hidden="false" customHeight="false" outlineLevel="0" collapsed="false">
      <c r="A118" s="32"/>
      <c r="B118" s="28" t="s">
        <v>152</v>
      </c>
      <c r="C118" s="77" t="n">
        <v>5520000000</v>
      </c>
      <c r="D118" s="78"/>
      <c r="E118" s="72" t="n">
        <f aca="false">E119</f>
        <v>960600</v>
      </c>
    </row>
    <row r="119" customFormat="false" ht="136.6" hidden="false" customHeight="false" outlineLevel="0" collapsed="false">
      <c r="A119" s="32"/>
      <c r="B119" s="28" t="s">
        <v>153</v>
      </c>
      <c r="C119" s="77" t="n">
        <v>5520061650</v>
      </c>
      <c r="D119" s="78"/>
      <c r="E119" s="72" t="n">
        <f aca="false">E120</f>
        <v>960600</v>
      </c>
    </row>
    <row r="120" customFormat="false" ht="31.35" hidden="false" customHeight="false" outlineLevel="0" collapsed="false">
      <c r="A120" s="32"/>
      <c r="B120" s="28" t="s">
        <v>102</v>
      </c>
      <c r="C120" s="77" t="n">
        <v>5520061650</v>
      </c>
      <c r="D120" s="78" t="s">
        <v>103</v>
      </c>
      <c r="E120" s="72" t="n">
        <f aca="false">'приложение 10'!I299</f>
        <v>960600</v>
      </c>
    </row>
    <row r="121" s="67" customFormat="true" ht="31.35" hidden="false" customHeight="false" outlineLevel="0" collapsed="false">
      <c r="A121" s="63"/>
      <c r="B121" s="19" t="s">
        <v>154</v>
      </c>
      <c r="C121" s="83" t="n">
        <v>5600000000</v>
      </c>
      <c r="D121" s="84"/>
      <c r="E121" s="70" t="n">
        <f aca="false">E122</f>
        <v>286000</v>
      </c>
      <c r="AMJ121" s="0"/>
    </row>
    <row r="122" customFormat="false" ht="47.05" hidden="false" customHeight="false" outlineLevel="0" collapsed="false">
      <c r="A122" s="32"/>
      <c r="B122" s="28" t="s">
        <v>155</v>
      </c>
      <c r="C122" s="77" t="n">
        <v>5610000000</v>
      </c>
      <c r="D122" s="78"/>
      <c r="E122" s="72" t="n">
        <f aca="false">E123</f>
        <v>286000</v>
      </c>
    </row>
    <row r="123" customFormat="false" ht="31.35" hidden="false" customHeight="false" outlineLevel="0" collapsed="false">
      <c r="A123" s="32"/>
      <c r="B123" s="28" t="s">
        <v>156</v>
      </c>
      <c r="C123" s="77" t="n">
        <v>5610010550</v>
      </c>
      <c r="D123" s="78"/>
      <c r="E123" s="72" t="n">
        <f aca="false">E124</f>
        <v>286000</v>
      </c>
    </row>
    <row r="124" customFormat="false" ht="31.35" hidden="false" customHeight="false" outlineLevel="0" collapsed="false">
      <c r="A124" s="32"/>
      <c r="B124" s="28" t="s">
        <v>102</v>
      </c>
      <c r="C124" s="77" t="n">
        <v>5610010550</v>
      </c>
      <c r="D124" s="78" t="s">
        <v>103</v>
      </c>
      <c r="E124" s="72" t="n">
        <f aca="false">'приложение 10'!I155</f>
        <v>286000</v>
      </c>
    </row>
    <row r="125" s="67" customFormat="true" ht="47.05" hidden="false" customHeight="false" outlineLevel="0" collapsed="false">
      <c r="A125" s="63"/>
      <c r="B125" s="19" t="s">
        <v>157</v>
      </c>
      <c r="C125" s="83" t="n">
        <v>5700000000</v>
      </c>
      <c r="D125" s="84"/>
      <c r="E125" s="70" t="n">
        <f aca="false">E126</f>
        <v>187000</v>
      </c>
      <c r="AMJ125" s="0"/>
    </row>
    <row r="126" customFormat="false" ht="31.35" hidden="false" customHeight="false" outlineLevel="0" collapsed="false">
      <c r="A126" s="32"/>
      <c r="B126" s="28" t="s">
        <v>158</v>
      </c>
      <c r="C126" s="77" t="n">
        <v>5710000000</v>
      </c>
      <c r="D126" s="78"/>
      <c r="E126" s="72" t="n">
        <f aca="false">E127</f>
        <v>187000</v>
      </c>
    </row>
    <row r="127" customFormat="false" ht="31.35" hidden="false" customHeight="false" outlineLevel="0" collapsed="false">
      <c r="A127" s="32"/>
      <c r="B127" s="28" t="s">
        <v>159</v>
      </c>
      <c r="C127" s="77" t="n">
        <v>5710010400</v>
      </c>
      <c r="D127" s="78"/>
      <c r="E127" s="72" t="n">
        <f aca="false">E128</f>
        <v>187000</v>
      </c>
    </row>
    <row r="128" customFormat="false" ht="31.35" hidden="false" customHeight="false" outlineLevel="0" collapsed="false">
      <c r="A128" s="32"/>
      <c r="B128" s="28" t="s">
        <v>102</v>
      </c>
      <c r="C128" s="77" t="n">
        <v>5710010400</v>
      </c>
      <c r="D128" s="78" t="s">
        <v>103</v>
      </c>
      <c r="E128" s="72" t="n">
        <f aca="false">'приложение 10'!I159</f>
        <v>187000</v>
      </c>
    </row>
    <row r="129" s="67" customFormat="true" ht="31.35" hidden="false" customHeight="false" outlineLevel="0" collapsed="false">
      <c r="A129" s="63" t="s">
        <v>68</v>
      </c>
      <c r="B129" s="63" t="s">
        <v>160</v>
      </c>
      <c r="C129" s="68" t="n">
        <v>5800000000</v>
      </c>
      <c r="D129" s="81"/>
      <c r="E129" s="70" t="n">
        <f aca="false">E130+E177+E193</f>
        <v>3264272900</v>
      </c>
      <c r="AMJ129" s="0"/>
    </row>
    <row r="130" customFormat="false" ht="17.35" hidden="false" customHeight="false" outlineLevel="0" collapsed="false">
      <c r="A130" s="32"/>
      <c r="B130" s="32" t="s">
        <v>161</v>
      </c>
      <c r="C130" s="48" t="n">
        <v>5810000000</v>
      </c>
      <c r="D130" s="75"/>
      <c r="E130" s="72" t="n">
        <f aca="false">E135+E137+E139+E141+E131+E133+E147+E143+E170+E145</f>
        <v>2858383700</v>
      </c>
    </row>
    <row r="131" customFormat="false" ht="31.35" hidden="false" customHeight="false" outlineLevel="0" collapsed="false">
      <c r="A131" s="32"/>
      <c r="B131" s="32" t="s">
        <v>129</v>
      </c>
      <c r="C131" s="48" t="n">
        <v>5810000590</v>
      </c>
      <c r="D131" s="75"/>
      <c r="E131" s="72" t="n">
        <f aca="false">E132</f>
        <v>407987600</v>
      </c>
    </row>
    <row r="132" customFormat="false" ht="46.15" hidden="false" customHeight="false" outlineLevel="0" collapsed="false">
      <c r="A132" s="32"/>
      <c r="B132" s="32" t="s">
        <v>162</v>
      </c>
      <c r="C132" s="48" t="n">
        <v>5810000590</v>
      </c>
      <c r="D132" s="75" t="n">
        <v>600</v>
      </c>
      <c r="E132" s="72" t="n">
        <f aca="false">'приложение 10'!I334+'приложение 10'!I357</f>
        <v>407987600</v>
      </c>
    </row>
    <row r="133" customFormat="false" ht="17.35" hidden="true" customHeight="false" outlineLevel="0" collapsed="false">
      <c r="A133" s="32"/>
      <c r="B133" s="32" t="s">
        <v>163</v>
      </c>
      <c r="C133" s="48" t="n">
        <v>5810009020</v>
      </c>
      <c r="D133" s="75"/>
      <c r="E133" s="72" t="n">
        <f aca="false">E134</f>
        <v>0</v>
      </c>
    </row>
    <row r="134" customFormat="false" ht="46.15" hidden="true" customHeight="false" outlineLevel="0" collapsed="false">
      <c r="A134" s="32"/>
      <c r="B134" s="32" t="s">
        <v>164</v>
      </c>
      <c r="C134" s="48" t="n">
        <v>5810009020</v>
      </c>
      <c r="D134" s="75" t="n">
        <v>600</v>
      </c>
      <c r="E134" s="72" t="n">
        <f aca="false">'приложение 10'!I336+'приложение 10'!I359</f>
        <v>0</v>
      </c>
    </row>
    <row r="135" customFormat="false" ht="136.6" hidden="false" customHeight="false" outlineLevel="0" collapsed="false">
      <c r="A135" s="32"/>
      <c r="B135" s="32" t="s">
        <v>165</v>
      </c>
      <c r="C135" s="48" t="n">
        <v>5810060820</v>
      </c>
      <c r="D135" s="75"/>
      <c r="E135" s="72" t="n">
        <f aca="false">E136</f>
        <v>2584600</v>
      </c>
    </row>
    <row r="136" customFormat="false" ht="46.15" hidden="false" customHeight="false" outlineLevel="0" collapsed="false">
      <c r="A136" s="32"/>
      <c r="B136" s="32" t="s">
        <v>164</v>
      </c>
      <c r="C136" s="48" t="n">
        <v>5810060820</v>
      </c>
      <c r="D136" s="75" t="n">
        <v>600</v>
      </c>
      <c r="E136" s="72" t="n">
        <f aca="false">'приложение 10'!I338+'приложение 10'!I361</f>
        <v>2584600</v>
      </c>
    </row>
    <row r="137" customFormat="false" ht="91.35" hidden="false" customHeight="false" outlineLevel="0" collapsed="false">
      <c r="A137" s="32"/>
      <c r="B137" s="32" t="s">
        <v>166</v>
      </c>
      <c r="C137" s="48" t="n">
        <v>5810060860</v>
      </c>
      <c r="D137" s="75"/>
      <c r="E137" s="72" t="n">
        <f aca="false">E138</f>
        <v>2036781900</v>
      </c>
    </row>
    <row r="138" customFormat="false" ht="46.15" hidden="false" customHeight="false" outlineLevel="0" collapsed="false">
      <c r="A138" s="32"/>
      <c r="B138" s="32" t="s">
        <v>164</v>
      </c>
      <c r="C138" s="48" t="n">
        <v>5810060860</v>
      </c>
      <c r="D138" s="75" t="n">
        <v>600</v>
      </c>
      <c r="E138" s="72" t="n">
        <f aca="false">'приложение 10'!I340+'приложение 10'!I363</f>
        <v>2036781900</v>
      </c>
    </row>
    <row r="139" customFormat="false" ht="181.8" hidden="false" customHeight="false" outlineLevel="0" collapsed="false">
      <c r="A139" s="32"/>
      <c r="B139" s="32" t="s">
        <v>167</v>
      </c>
      <c r="C139" s="48" t="n">
        <v>5810062370</v>
      </c>
      <c r="D139" s="75"/>
      <c r="E139" s="72" t="n">
        <f aca="false">E140</f>
        <v>66428600</v>
      </c>
    </row>
    <row r="140" customFormat="false" ht="46.15" hidden="false" customHeight="false" outlineLevel="0" collapsed="false">
      <c r="A140" s="32"/>
      <c r="B140" s="32" t="s">
        <v>164</v>
      </c>
      <c r="C140" s="48" t="n">
        <v>5810062370</v>
      </c>
      <c r="D140" s="75" t="n">
        <v>600</v>
      </c>
      <c r="E140" s="72" t="n">
        <f aca="false">'приложение 10'!I365</f>
        <v>66428600</v>
      </c>
    </row>
    <row r="141" customFormat="false" ht="181.8" hidden="false" customHeight="false" outlineLevel="0" collapsed="false">
      <c r="A141" s="32"/>
      <c r="B141" s="32" t="s">
        <v>168</v>
      </c>
      <c r="C141" s="48" t="n">
        <v>5810062500</v>
      </c>
      <c r="D141" s="75"/>
      <c r="E141" s="72" t="n">
        <f aca="false">E142</f>
        <v>8855300</v>
      </c>
    </row>
    <row r="142" customFormat="false" ht="46.15" hidden="false" customHeight="false" outlineLevel="0" collapsed="false">
      <c r="A142" s="32"/>
      <c r="B142" s="32" t="s">
        <v>164</v>
      </c>
      <c r="C142" s="48" t="n">
        <v>5810062500</v>
      </c>
      <c r="D142" s="75" t="n">
        <v>600</v>
      </c>
      <c r="E142" s="72" t="n">
        <f aca="false">'приложение 10'!I367</f>
        <v>8855300</v>
      </c>
    </row>
    <row r="143" customFormat="false" ht="121.8" hidden="false" customHeight="false" outlineLevel="0" collapsed="false">
      <c r="A143" s="32"/>
      <c r="B143" s="32" t="s">
        <v>169</v>
      </c>
      <c r="C143" s="48" t="n">
        <v>5810063540</v>
      </c>
      <c r="D143" s="75"/>
      <c r="E143" s="72" t="n">
        <f aca="false">E144</f>
        <v>2966900</v>
      </c>
    </row>
    <row r="144" customFormat="false" ht="46.15" hidden="false" customHeight="false" outlineLevel="0" collapsed="false">
      <c r="A144" s="32"/>
      <c r="B144" s="32" t="s">
        <v>164</v>
      </c>
      <c r="C144" s="48" t="n">
        <v>5810063540</v>
      </c>
      <c r="D144" s="75" t="n">
        <v>600</v>
      </c>
      <c r="E144" s="72" t="n">
        <f aca="false">'приложение 10'!I369</f>
        <v>2966900</v>
      </c>
    </row>
    <row r="145" customFormat="false" ht="141.15" hidden="false" customHeight="false" outlineLevel="0" collapsed="false">
      <c r="A145" s="32"/>
      <c r="B145" s="28" t="s">
        <v>170</v>
      </c>
      <c r="C145" s="77" t="s">
        <v>171</v>
      </c>
      <c r="D145" s="82"/>
      <c r="E145" s="72" t="n">
        <f aca="false">E146</f>
        <v>43063800</v>
      </c>
    </row>
    <row r="146" customFormat="false" ht="46.15" hidden="false" customHeight="false" outlineLevel="0" collapsed="false">
      <c r="A146" s="32"/>
      <c r="B146" s="28" t="s">
        <v>164</v>
      </c>
      <c r="C146" s="77" t="s">
        <v>171</v>
      </c>
      <c r="D146" s="82" t="n">
        <v>600</v>
      </c>
      <c r="E146" s="72" t="n">
        <f aca="false">'приложение 10'!I371</f>
        <v>43063800</v>
      </c>
    </row>
    <row r="147" customFormat="false" ht="31.35" hidden="false" customHeight="false" outlineLevel="0" collapsed="false">
      <c r="A147" s="32"/>
      <c r="B147" s="32" t="s">
        <v>172</v>
      </c>
      <c r="C147" s="48" t="n">
        <v>5810100000</v>
      </c>
      <c r="D147" s="75"/>
      <c r="E147" s="72" t="n">
        <f aca="false">E148+E158+E164+E162+E160+E150+E152+E154+E156+E166+E168</f>
        <v>182228400</v>
      </c>
    </row>
    <row r="148" customFormat="false" ht="31.35" hidden="false" customHeight="false" outlineLevel="0" collapsed="false">
      <c r="A148" s="32"/>
      <c r="B148" s="32" t="s">
        <v>172</v>
      </c>
      <c r="C148" s="48" t="n">
        <v>5810100590</v>
      </c>
      <c r="D148" s="75"/>
      <c r="E148" s="72" t="n">
        <f aca="false">E149</f>
        <v>1028200</v>
      </c>
    </row>
    <row r="149" customFormat="false" ht="46.15" hidden="false" customHeight="false" outlineLevel="0" collapsed="false">
      <c r="A149" s="32"/>
      <c r="B149" s="32" t="s">
        <v>164</v>
      </c>
      <c r="C149" s="48" t="n">
        <v>5810100590</v>
      </c>
      <c r="D149" s="75" t="n">
        <v>600</v>
      </c>
      <c r="E149" s="72" t="n">
        <f aca="false">'приложение 10'!I374+'приложение 10'!I343</f>
        <v>1028200</v>
      </c>
    </row>
    <row r="150" customFormat="false" ht="76.6" hidden="false" customHeight="false" outlineLevel="0" collapsed="false">
      <c r="A150" s="32"/>
      <c r="B150" s="28" t="s">
        <v>173</v>
      </c>
      <c r="C150" s="77" t="n">
        <v>5810100591</v>
      </c>
      <c r="D150" s="82"/>
      <c r="E150" s="72" t="n">
        <f aca="false">E151</f>
        <v>12517600</v>
      </c>
    </row>
    <row r="151" customFormat="false" ht="46.15" hidden="false" customHeight="false" outlineLevel="0" collapsed="false">
      <c r="A151" s="32"/>
      <c r="B151" s="28" t="s">
        <v>164</v>
      </c>
      <c r="C151" s="77" t="n">
        <v>5810100591</v>
      </c>
      <c r="D151" s="82" t="n">
        <v>600</v>
      </c>
      <c r="E151" s="72" t="n">
        <f aca="false">'приложение 10'!I345+'приложение 10'!I376</f>
        <v>12517600</v>
      </c>
    </row>
    <row r="152" customFormat="false" ht="47.05" hidden="false" customHeight="false" outlineLevel="0" collapsed="false">
      <c r="A152" s="32"/>
      <c r="B152" s="28" t="s">
        <v>174</v>
      </c>
      <c r="C152" s="77" t="n">
        <v>5810100592</v>
      </c>
      <c r="D152" s="82"/>
      <c r="E152" s="72" t="n">
        <f aca="false">E153</f>
        <v>9344100</v>
      </c>
    </row>
    <row r="153" customFormat="false" ht="46.15" hidden="false" customHeight="false" outlineLevel="0" collapsed="false">
      <c r="A153" s="32"/>
      <c r="B153" s="28" t="s">
        <v>164</v>
      </c>
      <c r="C153" s="77" t="n">
        <v>5810100592</v>
      </c>
      <c r="D153" s="82" t="n">
        <v>600</v>
      </c>
      <c r="E153" s="72" t="n">
        <f aca="false">'приложение 10'!I378</f>
        <v>9344100</v>
      </c>
    </row>
    <row r="154" customFormat="false" ht="47.05" hidden="false" customHeight="false" outlineLevel="0" collapsed="false">
      <c r="A154" s="32"/>
      <c r="B154" s="28" t="s">
        <v>175</v>
      </c>
      <c r="C154" s="77" t="n">
        <v>5810100593</v>
      </c>
      <c r="D154" s="82"/>
      <c r="E154" s="72" t="n">
        <f aca="false">E155</f>
        <v>10300</v>
      </c>
    </row>
    <row r="155" customFormat="false" ht="46.15" hidden="false" customHeight="false" outlineLevel="0" collapsed="false">
      <c r="A155" s="32"/>
      <c r="B155" s="28" t="s">
        <v>164</v>
      </c>
      <c r="C155" s="77" t="n">
        <v>5810100593</v>
      </c>
      <c r="D155" s="82" t="n">
        <v>600</v>
      </c>
      <c r="E155" s="72" t="n">
        <f aca="false">'приложение 10'!I380</f>
        <v>10300</v>
      </c>
    </row>
    <row r="156" customFormat="false" ht="120" hidden="false" customHeight="false" outlineLevel="0" collapsed="false">
      <c r="A156" s="32"/>
      <c r="B156" s="28" t="s">
        <v>176</v>
      </c>
      <c r="C156" s="77" t="n">
        <v>5810100594</v>
      </c>
      <c r="D156" s="82"/>
      <c r="E156" s="72" t="n">
        <f aca="false">E157</f>
        <v>410600</v>
      </c>
    </row>
    <row r="157" customFormat="false" ht="46.15" hidden="false" customHeight="false" outlineLevel="0" collapsed="false">
      <c r="A157" s="32"/>
      <c r="B157" s="28" t="s">
        <v>164</v>
      </c>
      <c r="C157" s="77" t="n">
        <v>5810100594</v>
      </c>
      <c r="D157" s="82" t="n">
        <v>600</v>
      </c>
      <c r="E157" s="72" t="n">
        <f aca="false">'приложение 10'!I382</f>
        <v>410600</v>
      </c>
    </row>
    <row r="158" customFormat="false" ht="61.8" hidden="true" customHeight="false" outlineLevel="0" collapsed="false">
      <c r="A158" s="32"/>
      <c r="B158" s="32" t="s">
        <v>177</v>
      </c>
      <c r="C158" s="48" t="s">
        <v>178</v>
      </c>
      <c r="D158" s="75"/>
      <c r="E158" s="72" t="n">
        <f aca="false">E159</f>
        <v>0</v>
      </c>
    </row>
    <row r="159" customFormat="false" ht="46.15" hidden="true" customHeight="false" outlineLevel="0" collapsed="false">
      <c r="A159" s="32"/>
      <c r="B159" s="32" t="s">
        <v>164</v>
      </c>
      <c r="C159" s="48" t="s">
        <v>178</v>
      </c>
      <c r="D159" s="75" t="n">
        <v>600</v>
      </c>
      <c r="E159" s="72" t="n">
        <f aca="false">'приложение 10'!I384</f>
        <v>0</v>
      </c>
    </row>
    <row r="160" customFormat="false" ht="121.8" hidden="false" customHeight="false" outlineLevel="0" collapsed="false">
      <c r="A160" s="32"/>
      <c r="B160" s="28" t="s">
        <v>179</v>
      </c>
      <c r="C160" s="77" t="s">
        <v>180</v>
      </c>
      <c r="D160" s="82"/>
      <c r="E160" s="72" t="n">
        <f aca="false">E161</f>
        <v>128432800</v>
      </c>
    </row>
    <row r="161" customFormat="false" ht="46.15" hidden="false" customHeight="false" outlineLevel="0" collapsed="false">
      <c r="A161" s="32"/>
      <c r="B161" s="28" t="s">
        <v>164</v>
      </c>
      <c r="C161" s="77" t="s">
        <v>180</v>
      </c>
      <c r="D161" s="82" t="n">
        <v>600</v>
      </c>
      <c r="E161" s="72" t="n">
        <f aca="false">'приложение 10'!I386</f>
        <v>128432800</v>
      </c>
    </row>
    <row r="162" customFormat="false" ht="208.6" hidden="true" customHeight="false" outlineLevel="0" collapsed="false">
      <c r="A162" s="32"/>
      <c r="B162" s="28" t="s">
        <v>181</v>
      </c>
      <c r="C162" s="77" t="s">
        <v>182</v>
      </c>
      <c r="D162" s="82"/>
      <c r="E162" s="72" t="n">
        <f aca="false">E163</f>
        <v>0</v>
      </c>
    </row>
    <row r="163" customFormat="false" ht="46.15" hidden="true" customHeight="false" outlineLevel="0" collapsed="false">
      <c r="A163" s="32"/>
      <c r="B163" s="28" t="s">
        <v>164</v>
      </c>
      <c r="C163" s="77" t="s">
        <v>182</v>
      </c>
      <c r="D163" s="82" t="n">
        <v>600</v>
      </c>
      <c r="E163" s="72" t="n">
        <f aca="false">'приложение 10'!I388</f>
        <v>0</v>
      </c>
    </row>
    <row r="164" customFormat="false" ht="61.8" hidden="false" customHeight="false" outlineLevel="0" collapsed="false">
      <c r="A164" s="32"/>
      <c r="B164" s="32" t="s">
        <v>183</v>
      </c>
      <c r="C164" s="48" t="s">
        <v>184</v>
      </c>
      <c r="D164" s="75"/>
      <c r="E164" s="72" t="n">
        <f aca="false">E165</f>
        <v>13774300</v>
      </c>
    </row>
    <row r="165" customFormat="false" ht="46.15" hidden="false" customHeight="false" outlineLevel="0" collapsed="false">
      <c r="A165" s="32"/>
      <c r="B165" s="32" t="s">
        <v>164</v>
      </c>
      <c r="C165" s="48" t="s">
        <v>184</v>
      </c>
      <c r="D165" s="75" t="n">
        <v>600</v>
      </c>
      <c r="E165" s="72" t="n">
        <f aca="false">'приложение 10'!I390</f>
        <v>13774300</v>
      </c>
    </row>
    <row r="166" customFormat="false" ht="121.8" hidden="false" customHeight="false" outlineLevel="0" collapsed="false">
      <c r="A166" s="32"/>
      <c r="B166" s="28" t="s">
        <v>179</v>
      </c>
      <c r="C166" s="77" t="s">
        <v>185</v>
      </c>
      <c r="D166" s="82"/>
      <c r="E166" s="72" t="n">
        <f aca="false">E167</f>
        <v>15838700</v>
      </c>
    </row>
    <row r="167" customFormat="false" ht="46.15" hidden="false" customHeight="false" outlineLevel="0" collapsed="false">
      <c r="A167" s="32"/>
      <c r="B167" s="28" t="s">
        <v>164</v>
      </c>
      <c r="C167" s="77" t="s">
        <v>185</v>
      </c>
      <c r="D167" s="82" t="n">
        <v>600</v>
      </c>
      <c r="E167" s="72" t="n">
        <f aca="false">'приложение 10'!I392</f>
        <v>15838700</v>
      </c>
    </row>
    <row r="168" customFormat="false" ht="61.8" hidden="false" customHeight="false" outlineLevel="0" collapsed="false">
      <c r="A168" s="32"/>
      <c r="B168" s="28" t="s">
        <v>183</v>
      </c>
      <c r="C168" s="77" t="s">
        <v>186</v>
      </c>
      <c r="D168" s="82"/>
      <c r="E168" s="72" t="n">
        <f aca="false">E169</f>
        <v>871800</v>
      </c>
    </row>
    <row r="169" customFormat="false" ht="46.15" hidden="false" customHeight="false" outlineLevel="0" collapsed="false">
      <c r="A169" s="32"/>
      <c r="B169" s="28" t="s">
        <v>164</v>
      </c>
      <c r="C169" s="77" t="s">
        <v>186</v>
      </c>
      <c r="D169" s="82" t="n">
        <v>600</v>
      </c>
      <c r="E169" s="72" t="n">
        <f aca="false">'приложение 10'!I394</f>
        <v>871800</v>
      </c>
    </row>
    <row r="170" customFormat="false" ht="17.35" hidden="false" customHeight="false" outlineLevel="0" collapsed="false">
      <c r="A170" s="32"/>
      <c r="B170" s="32" t="s">
        <v>187</v>
      </c>
      <c r="C170" s="77" t="s">
        <v>188</v>
      </c>
      <c r="D170" s="75"/>
      <c r="E170" s="72" t="n">
        <f aca="false">E173+E175+E171</f>
        <v>107486600</v>
      </c>
    </row>
    <row r="171" customFormat="false" ht="151.35" hidden="true" customHeight="false" outlineLevel="0" collapsed="false">
      <c r="A171" s="32"/>
      <c r="B171" s="25" t="s">
        <v>189</v>
      </c>
      <c r="C171" s="77" t="s">
        <v>190</v>
      </c>
      <c r="D171" s="75"/>
      <c r="E171" s="72" t="n">
        <f aca="false">E172</f>
        <v>0</v>
      </c>
    </row>
    <row r="172" customFormat="false" ht="46.15" hidden="true" customHeight="false" outlineLevel="0" collapsed="false">
      <c r="A172" s="32"/>
      <c r="B172" s="28" t="s">
        <v>164</v>
      </c>
      <c r="C172" s="77" t="s">
        <v>190</v>
      </c>
      <c r="D172" s="75" t="n">
        <v>600</v>
      </c>
      <c r="E172" s="72" t="n">
        <f aca="false">'приложение 10'!I442</f>
        <v>0</v>
      </c>
    </row>
    <row r="173" customFormat="false" ht="76.6" hidden="false" customHeight="false" outlineLevel="0" collapsed="false">
      <c r="A173" s="32"/>
      <c r="B173" s="28" t="s">
        <v>191</v>
      </c>
      <c r="C173" s="77" t="s">
        <v>192</v>
      </c>
      <c r="D173" s="82"/>
      <c r="E173" s="72" t="n">
        <f aca="false">E174</f>
        <v>8133600</v>
      </c>
    </row>
    <row r="174" customFormat="false" ht="46.15" hidden="false" customHeight="false" outlineLevel="0" collapsed="false">
      <c r="A174" s="32"/>
      <c r="B174" s="28" t="s">
        <v>164</v>
      </c>
      <c r="C174" s="77" t="s">
        <v>192</v>
      </c>
      <c r="D174" s="82" t="n">
        <v>600</v>
      </c>
      <c r="E174" s="72" t="n">
        <f aca="false">'приложение 10'!I397</f>
        <v>8133600</v>
      </c>
    </row>
    <row r="175" customFormat="false" ht="208.6" hidden="false" customHeight="false" outlineLevel="0" collapsed="false">
      <c r="A175" s="32"/>
      <c r="B175" s="28" t="s">
        <v>181</v>
      </c>
      <c r="C175" s="77" t="s">
        <v>193</v>
      </c>
      <c r="D175" s="82"/>
      <c r="E175" s="72" t="n">
        <f aca="false">E176</f>
        <v>99353000</v>
      </c>
    </row>
    <row r="176" customFormat="false" ht="46.15" hidden="false" customHeight="false" outlineLevel="0" collapsed="false">
      <c r="A176" s="32"/>
      <c r="B176" s="28" t="s">
        <v>164</v>
      </c>
      <c r="C176" s="77" t="s">
        <v>193</v>
      </c>
      <c r="D176" s="82" t="n">
        <v>600</v>
      </c>
      <c r="E176" s="72" t="n">
        <f aca="false">'приложение 10'!I399</f>
        <v>99353000</v>
      </c>
    </row>
    <row r="177" customFormat="false" ht="17.35" hidden="false" customHeight="false" outlineLevel="0" collapsed="false">
      <c r="A177" s="32"/>
      <c r="B177" s="32" t="s">
        <v>194</v>
      </c>
      <c r="C177" s="48" t="n">
        <v>5820000000</v>
      </c>
      <c r="D177" s="75"/>
      <c r="E177" s="72" t="n">
        <f aca="false">E178+E186+E184+E188+E181</f>
        <v>386408300</v>
      </c>
    </row>
    <row r="178" customFormat="false" ht="31.35" hidden="false" customHeight="false" outlineLevel="0" collapsed="false">
      <c r="A178" s="32"/>
      <c r="B178" s="73" t="s">
        <v>129</v>
      </c>
      <c r="C178" s="48" t="n">
        <v>5820000590</v>
      </c>
      <c r="D178" s="75"/>
      <c r="E178" s="72" t="n">
        <f aca="false">E179+E180</f>
        <v>338739900</v>
      </c>
    </row>
    <row r="179" customFormat="false" ht="46.15" hidden="false" customHeight="false" outlineLevel="0" collapsed="false">
      <c r="A179" s="32"/>
      <c r="B179" s="32" t="s">
        <v>164</v>
      </c>
      <c r="C179" s="48" t="n">
        <v>5820000590</v>
      </c>
      <c r="D179" s="75" t="n">
        <v>600</v>
      </c>
      <c r="E179" s="72" t="n">
        <f aca="false">'приложение 10'!I413+'приложение 10'!I498+'приложение 10'!I476</f>
        <v>338739900</v>
      </c>
    </row>
    <row r="180" customFormat="false" ht="17.35" hidden="false" customHeight="false" outlineLevel="0" collapsed="false">
      <c r="A180" s="32"/>
      <c r="B180" s="32" t="s">
        <v>105</v>
      </c>
      <c r="C180" s="48" t="n">
        <v>5820000590</v>
      </c>
      <c r="D180" s="75" t="n">
        <v>800</v>
      </c>
      <c r="E180" s="72" t="n">
        <f aca="false">'приложение 10'!I414</f>
        <v>0</v>
      </c>
    </row>
    <row r="181" customFormat="false" ht="31.35" hidden="false" customHeight="false" outlineLevel="0" collapsed="false">
      <c r="A181" s="32"/>
      <c r="B181" s="28" t="s">
        <v>195</v>
      </c>
      <c r="C181" s="77" t="n">
        <v>5820010660</v>
      </c>
      <c r="D181" s="75"/>
      <c r="E181" s="72" t="n">
        <f aca="false">E182+E183</f>
        <v>40066600</v>
      </c>
    </row>
    <row r="182" customFormat="false" ht="46.15" hidden="false" customHeight="false" outlineLevel="0" collapsed="false">
      <c r="A182" s="32"/>
      <c r="B182" s="28" t="s">
        <v>164</v>
      </c>
      <c r="C182" s="77" t="n">
        <v>5820010660</v>
      </c>
      <c r="D182" s="82" t="n">
        <v>600</v>
      </c>
      <c r="E182" s="72" t="n">
        <f aca="false">'приложение 10'!I416+'приложение 10'!I478</f>
        <v>40066600</v>
      </c>
    </row>
    <row r="183" customFormat="false" ht="17.35" hidden="true" customHeight="false" outlineLevel="0" collapsed="false">
      <c r="A183" s="32"/>
      <c r="B183" s="28" t="s">
        <v>105</v>
      </c>
      <c r="C183" s="77" t="n">
        <v>5820010660</v>
      </c>
      <c r="D183" s="82" t="n">
        <v>800</v>
      </c>
      <c r="E183" s="72" t="n">
        <f aca="false">'приложение 10'!I417</f>
        <v>0</v>
      </c>
    </row>
    <row r="184" customFormat="false" ht="151.35" hidden="false" customHeight="false" outlineLevel="0" collapsed="false">
      <c r="A184" s="32"/>
      <c r="B184" s="32" t="s">
        <v>196</v>
      </c>
      <c r="C184" s="48" t="n">
        <v>5820060740</v>
      </c>
      <c r="D184" s="71"/>
      <c r="E184" s="72" t="n">
        <f aca="false">E185</f>
        <v>187500</v>
      </c>
    </row>
    <row r="185" customFormat="false" ht="46.15" hidden="false" customHeight="false" outlineLevel="0" collapsed="false">
      <c r="A185" s="32"/>
      <c r="B185" s="32" t="s">
        <v>164</v>
      </c>
      <c r="C185" s="48" t="n">
        <v>5820060740</v>
      </c>
      <c r="D185" s="71" t="s">
        <v>197</v>
      </c>
      <c r="E185" s="72" t="n">
        <f aca="false">'приложение 10'!I419+'приложение 10'!I480</f>
        <v>187500</v>
      </c>
    </row>
    <row r="186" customFormat="false" ht="136.6" hidden="false" customHeight="false" outlineLevel="0" collapsed="false">
      <c r="A186" s="32"/>
      <c r="B186" s="32" t="s">
        <v>165</v>
      </c>
      <c r="C186" s="48" t="n">
        <v>5820060820</v>
      </c>
      <c r="D186" s="75"/>
      <c r="E186" s="72" t="n">
        <f aca="false">E187</f>
        <v>137500</v>
      </c>
    </row>
    <row r="187" customFormat="false" ht="46.15" hidden="false" customHeight="false" outlineLevel="0" collapsed="false">
      <c r="A187" s="32"/>
      <c r="B187" s="32" t="s">
        <v>164</v>
      </c>
      <c r="C187" s="48" t="n">
        <v>5820060820</v>
      </c>
      <c r="D187" s="75" t="n">
        <v>600</v>
      </c>
      <c r="E187" s="72" t="n">
        <f aca="false">'приложение 10'!I500</f>
        <v>137500</v>
      </c>
    </row>
    <row r="188" customFormat="false" ht="91.35" hidden="false" customHeight="false" outlineLevel="0" collapsed="false">
      <c r="A188" s="32"/>
      <c r="B188" s="32" t="s">
        <v>198</v>
      </c>
      <c r="C188" s="48" t="n">
        <v>5820100000</v>
      </c>
      <c r="D188" s="75"/>
      <c r="E188" s="72" t="n">
        <f aca="false">E189+E191</f>
        <v>7276800</v>
      </c>
    </row>
    <row r="189" customFormat="false" ht="31.35" hidden="false" customHeight="false" outlineLevel="0" collapsed="false">
      <c r="A189" s="32"/>
      <c r="B189" s="32" t="s">
        <v>172</v>
      </c>
      <c r="C189" s="48" t="n">
        <v>5820100590</v>
      </c>
      <c r="D189" s="75"/>
      <c r="E189" s="72" t="n">
        <f aca="false">E190</f>
        <v>6345500</v>
      </c>
    </row>
    <row r="190" customFormat="false" ht="46.15" hidden="false" customHeight="false" outlineLevel="0" collapsed="false">
      <c r="A190" s="32"/>
      <c r="B190" s="32" t="s">
        <v>164</v>
      </c>
      <c r="C190" s="48" t="n">
        <v>5820100590</v>
      </c>
      <c r="D190" s="75" t="n">
        <v>600</v>
      </c>
      <c r="E190" s="72" t="n">
        <f aca="false">'приложение 10'!I422+'приложение 10'!I483</f>
        <v>6345500</v>
      </c>
    </row>
    <row r="191" customFormat="false" ht="76.6" hidden="false" customHeight="false" outlineLevel="0" collapsed="false">
      <c r="A191" s="32"/>
      <c r="B191" s="28" t="s">
        <v>173</v>
      </c>
      <c r="C191" s="77" t="n">
        <v>5820100591</v>
      </c>
      <c r="D191" s="82"/>
      <c r="E191" s="72" t="n">
        <f aca="false">E192</f>
        <v>931300</v>
      </c>
    </row>
    <row r="192" customFormat="false" ht="46.15" hidden="false" customHeight="false" outlineLevel="0" collapsed="false">
      <c r="A192" s="32"/>
      <c r="B192" s="28" t="s">
        <v>164</v>
      </c>
      <c r="C192" s="77" t="n">
        <v>5820100591</v>
      </c>
      <c r="D192" s="82" t="n">
        <v>600</v>
      </c>
      <c r="E192" s="72" t="n">
        <f aca="false">'приложение 10'!I485+'приложение 10'!I424</f>
        <v>931300</v>
      </c>
    </row>
    <row r="193" customFormat="false" ht="17.35" hidden="false" customHeight="false" outlineLevel="0" collapsed="false">
      <c r="A193" s="32"/>
      <c r="B193" s="32" t="s">
        <v>199</v>
      </c>
      <c r="C193" s="48" t="n">
        <v>5830000000</v>
      </c>
      <c r="D193" s="75"/>
      <c r="E193" s="72" t="n">
        <f aca="false">E194+E196+E201+E199</f>
        <v>19480900</v>
      </c>
    </row>
    <row r="194" customFormat="false" ht="31.35" hidden="false" customHeight="false" outlineLevel="0" collapsed="false">
      <c r="A194" s="32"/>
      <c r="B194" s="32" t="s">
        <v>129</v>
      </c>
      <c r="C194" s="48" t="n">
        <v>5830000590</v>
      </c>
      <c r="D194" s="75"/>
      <c r="E194" s="72" t="n">
        <f aca="false">E195</f>
        <v>6395000</v>
      </c>
    </row>
    <row r="195" customFormat="false" ht="46.15" hidden="false" customHeight="false" outlineLevel="0" collapsed="false">
      <c r="A195" s="32"/>
      <c r="B195" s="32" t="s">
        <v>164</v>
      </c>
      <c r="C195" s="48" t="n">
        <v>5830000590</v>
      </c>
      <c r="D195" s="75" t="n">
        <v>600</v>
      </c>
      <c r="E195" s="72" t="n">
        <f aca="false">'приложение 10'!I445</f>
        <v>6395000</v>
      </c>
    </row>
    <row r="196" customFormat="false" ht="91.35" hidden="false" customHeight="false" outlineLevel="0" collapsed="false">
      <c r="A196" s="32"/>
      <c r="B196" s="35" t="s">
        <v>200</v>
      </c>
      <c r="C196" s="77" t="n">
        <v>5830060710</v>
      </c>
      <c r="D196" s="82"/>
      <c r="E196" s="72" t="n">
        <f aca="false">E197+E198</f>
        <v>13085900</v>
      </c>
    </row>
    <row r="197" customFormat="false" ht="31.35" hidden="false" customHeight="false" outlineLevel="0" collapsed="false">
      <c r="A197" s="32"/>
      <c r="B197" s="28" t="s">
        <v>102</v>
      </c>
      <c r="C197" s="77" t="n">
        <v>5830060710</v>
      </c>
      <c r="D197" s="82" t="n">
        <v>200</v>
      </c>
      <c r="E197" s="72" t="n">
        <f aca="false">'приложение 10'!I469</f>
        <v>193300</v>
      </c>
    </row>
    <row r="198" customFormat="false" ht="31.35" hidden="false" customHeight="false" outlineLevel="0" collapsed="false">
      <c r="A198" s="32"/>
      <c r="B198" s="28" t="s">
        <v>144</v>
      </c>
      <c r="C198" s="77" t="n">
        <v>5830060710</v>
      </c>
      <c r="D198" s="82" t="n">
        <v>300</v>
      </c>
      <c r="E198" s="72" t="n">
        <f aca="false">'приложение 10'!I470</f>
        <v>12892600</v>
      </c>
    </row>
    <row r="199" customFormat="false" ht="61.8" hidden="true" customHeight="false" outlineLevel="0" collapsed="false">
      <c r="A199" s="32"/>
      <c r="B199" s="28" t="s">
        <v>201</v>
      </c>
      <c r="C199" s="77" t="s">
        <v>202</v>
      </c>
      <c r="D199" s="82"/>
      <c r="E199" s="72" t="n">
        <f aca="false">E200</f>
        <v>0</v>
      </c>
    </row>
    <row r="200" customFormat="false" ht="46.15" hidden="true" customHeight="false" outlineLevel="0" collapsed="false">
      <c r="A200" s="32"/>
      <c r="B200" s="28" t="s">
        <v>164</v>
      </c>
      <c r="C200" s="77" t="s">
        <v>202</v>
      </c>
      <c r="D200" s="82" t="n">
        <v>600</v>
      </c>
      <c r="E200" s="72" t="n">
        <f aca="false">'приложение 10'!I447</f>
        <v>0</v>
      </c>
    </row>
    <row r="201" customFormat="false" ht="31.35" hidden="true" customHeight="false" outlineLevel="0" collapsed="false">
      <c r="A201" s="32"/>
      <c r="B201" s="28" t="s">
        <v>203</v>
      </c>
      <c r="C201" s="77" t="n">
        <v>5830100000</v>
      </c>
      <c r="D201" s="82"/>
      <c r="E201" s="72" t="n">
        <f aca="false">E202</f>
        <v>0</v>
      </c>
    </row>
    <row r="202" customFormat="false" ht="31.35" hidden="true" customHeight="false" outlineLevel="0" collapsed="false">
      <c r="A202" s="32"/>
      <c r="B202" s="28" t="s">
        <v>129</v>
      </c>
      <c r="C202" s="77" t="n">
        <v>5830100590</v>
      </c>
      <c r="D202" s="82"/>
      <c r="E202" s="72" t="n">
        <f aca="false">E203</f>
        <v>0</v>
      </c>
    </row>
    <row r="203" customFormat="false" ht="31.35" hidden="true" customHeight="false" outlineLevel="0" collapsed="false">
      <c r="A203" s="32"/>
      <c r="B203" s="28" t="s">
        <v>144</v>
      </c>
      <c r="C203" s="77" t="n">
        <v>5830100590</v>
      </c>
      <c r="D203" s="82" t="n">
        <v>300</v>
      </c>
      <c r="E203" s="72" t="n">
        <f aca="false">'приложение 10'!I450</f>
        <v>0</v>
      </c>
    </row>
    <row r="204" s="67" customFormat="true" ht="75.65" hidden="false" customHeight="false" outlineLevel="0" collapsed="false">
      <c r="A204" s="63" t="s">
        <v>73</v>
      </c>
      <c r="B204" s="85" t="s">
        <v>204</v>
      </c>
      <c r="C204" s="68" t="n">
        <v>5900000000</v>
      </c>
      <c r="D204" s="81"/>
      <c r="E204" s="70" t="n">
        <f aca="false">E205+E208</f>
        <v>76776600</v>
      </c>
      <c r="AMJ204" s="0"/>
    </row>
    <row r="205" customFormat="false" ht="17.35" hidden="false" customHeight="false" outlineLevel="0" collapsed="false">
      <c r="A205" s="32"/>
      <c r="B205" s="32" t="s">
        <v>205</v>
      </c>
      <c r="C205" s="48" t="n">
        <v>5920000000</v>
      </c>
      <c r="D205" s="75"/>
      <c r="E205" s="72" t="n">
        <f aca="false">E206</f>
        <v>51404300</v>
      </c>
    </row>
    <row r="206" customFormat="false" ht="31.35" hidden="false" customHeight="false" outlineLevel="0" collapsed="false">
      <c r="A206" s="32"/>
      <c r="B206" s="73" t="s">
        <v>129</v>
      </c>
      <c r="C206" s="48" t="n">
        <v>5920000590</v>
      </c>
      <c r="D206" s="75"/>
      <c r="E206" s="72" t="n">
        <f aca="false">E207</f>
        <v>51404300</v>
      </c>
    </row>
    <row r="207" customFormat="false" ht="46.15" hidden="false" customHeight="false" outlineLevel="0" collapsed="false">
      <c r="A207" s="32"/>
      <c r="B207" s="32" t="s">
        <v>164</v>
      </c>
      <c r="C207" s="48" t="n">
        <v>5920000590</v>
      </c>
      <c r="D207" s="75" t="n">
        <v>600</v>
      </c>
      <c r="E207" s="72" t="n">
        <f aca="false">'приложение 10'!I515</f>
        <v>51404300</v>
      </c>
    </row>
    <row r="208" customFormat="false" ht="17.35" hidden="false" customHeight="false" outlineLevel="0" collapsed="false">
      <c r="A208" s="32"/>
      <c r="B208" s="32" t="s">
        <v>206</v>
      </c>
      <c r="C208" s="48" t="n">
        <v>5930000000</v>
      </c>
      <c r="D208" s="75"/>
      <c r="E208" s="72" t="n">
        <f aca="false">E209+E211</f>
        <v>25372300</v>
      </c>
    </row>
    <row r="209" customFormat="false" ht="31.35" hidden="false" customHeight="false" outlineLevel="0" collapsed="false">
      <c r="A209" s="32"/>
      <c r="B209" s="73" t="s">
        <v>129</v>
      </c>
      <c r="C209" s="48" t="n">
        <v>5930000590</v>
      </c>
      <c r="D209" s="75"/>
      <c r="E209" s="72" t="n">
        <f aca="false">E210</f>
        <v>24878100</v>
      </c>
    </row>
    <row r="210" customFormat="false" ht="46.15" hidden="false" customHeight="false" outlineLevel="0" collapsed="false">
      <c r="A210" s="32"/>
      <c r="B210" s="32" t="s">
        <v>164</v>
      </c>
      <c r="C210" s="48" t="n">
        <v>5930000590</v>
      </c>
      <c r="D210" s="75" t="n">
        <v>600</v>
      </c>
      <c r="E210" s="72" t="n">
        <f aca="false">'приложение 10'!I518</f>
        <v>24878100</v>
      </c>
    </row>
    <row r="211" customFormat="false" ht="17.35" hidden="false" customHeight="false" outlineLevel="0" collapsed="false">
      <c r="A211" s="32"/>
      <c r="B211" s="32" t="s">
        <v>207</v>
      </c>
      <c r="C211" s="48" t="s">
        <v>208</v>
      </c>
      <c r="D211" s="75"/>
      <c r="E211" s="72" t="n">
        <f aca="false">E212</f>
        <v>494200</v>
      </c>
    </row>
    <row r="212" customFormat="false" ht="46.15" hidden="false" customHeight="false" outlineLevel="0" collapsed="false">
      <c r="A212" s="32"/>
      <c r="B212" s="32" t="s">
        <v>162</v>
      </c>
      <c r="C212" s="48" t="s">
        <v>208</v>
      </c>
      <c r="D212" s="75" t="n">
        <v>600</v>
      </c>
      <c r="E212" s="72" t="n">
        <f aca="false">'приложение 10'!I520</f>
        <v>494200</v>
      </c>
    </row>
    <row r="213" s="67" customFormat="true" ht="47.05" hidden="false" customHeight="false" outlineLevel="0" collapsed="false">
      <c r="A213" s="63" t="s">
        <v>80</v>
      </c>
      <c r="B213" s="19" t="s">
        <v>209</v>
      </c>
      <c r="C213" s="83" t="n">
        <v>600000000</v>
      </c>
      <c r="D213" s="84"/>
      <c r="E213" s="70" t="n">
        <f aca="false">E214</f>
        <v>6998400</v>
      </c>
      <c r="AMJ213" s="0"/>
    </row>
    <row r="214" customFormat="false" ht="17.35" hidden="false" customHeight="false" outlineLevel="0" collapsed="false">
      <c r="A214" s="32"/>
      <c r="B214" s="28" t="s">
        <v>210</v>
      </c>
      <c r="C214" s="77" t="n">
        <v>6010000000</v>
      </c>
      <c r="D214" s="78"/>
      <c r="E214" s="72" t="n">
        <f aca="false">E217+E215</f>
        <v>6998400</v>
      </c>
    </row>
    <row r="215" customFormat="false" ht="31.35" hidden="true" customHeight="false" outlineLevel="0" collapsed="false">
      <c r="A215" s="32"/>
      <c r="B215" s="28" t="s">
        <v>211</v>
      </c>
      <c r="C215" s="77" t="n">
        <v>6010010680</v>
      </c>
      <c r="D215" s="78"/>
      <c r="E215" s="72" t="n">
        <f aca="false">E216</f>
        <v>0</v>
      </c>
    </row>
    <row r="216" customFormat="false" ht="31.35" hidden="true" customHeight="false" outlineLevel="0" collapsed="false">
      <c r="A216" s="32"/>
      <c r="B216" s="28" t="s">
        <v>144</v>
      </c>
      <c r="C216" s="77" t="n">
        <v>6010010680</v>
      </c>
      <c r="D216" s="78" t="s">
        <v>212</v>
      </c>
      <c r="E216" s="72" t="n">
        <f aca="false">'приложение 10'!I230</f>
        <v>0</v>
      </c>
    </row>
    <row r="217" customFormat="false" ht="31.35" hidden="false" customHeight="false" outlineLevel="0" collapsed="false">
      <c r="A217" s="32"/>
      <c r="B217" s="28" t="s">
        <v>213</v>
      </c>
      <c r="C217" s="77" t="s">
        <v>214</v>
      </c>
      <c r="D217" s="78"/>
      <c r="E217" s="72" t="n">
        <f aca="false">E218</f>
        <v>6998400</v>
      </c>
    </row>
    <row r="218" customFormat="false" ht="31.35" hidden="false" customHeight="false" outlineLevel="0" collapsed="false">
      <c r="A218" s="32"/>
      <c r="B218" s="28" t="s">
        <v>144</v>
      </c>
      <c r="C218" s="77" t="s">
        <v>214</v>
      </c>
      <c r="D218" s="78" t="s">
        <v>212</v>
      </c>
      <c r="E218" s="72" t="n">
        <f aca="false">'приложение 10'!I232</f>
        <v>6998400</v>
      </c>
    </row>
    <row r="219" s="67" customFormat="true" ht="31.35" hidden="false" customHeight="false" outlineLevel="0" collapsed="false">
      <c r="A219" s="63" t="s">
        <v>215</v>
      </c>
      <c r="B219" s="63" t="s">
        <v>216</v>
      </c>
      <c r="C219" s="68" t="n">
        <v>6100000000</v>
      </c>
      <c r="D219" s="79"/>
      <c r="E219" s="70" t="n">
        <f aca="false">E220</f>
        <v>154295100</v>
      </c>
      <c r="AMJ219" s="0"/>
    </row>
    <row r="220" customFormat="false" ht="17.35" hidden="false" customHeight="false" outlineLevel="0" collapsed="false">
      <c r="A220" s="32"/>
      <c r="B220" s="28" t="s">
        <v>217</v>
      </c>
      <c r="C220" s="77" t="n">
        <v>6110000000</v>
      </c>
      <c r="D220" s="78"/>
      <c r="E220" s="72" t="n">
        <f aca="false">E232+E221+E227+E229+E223+E224</f>
        <v>154295100</v>
      </c>
    </row>
    <row r="221" customFormat="false" ht="31.35" hidden="false" customHeight="false" outlineLevel="0" collapsed="false">
      <c r="A221" s="32"/>
      <c r="B221" s="35" t="s">
        <v>129</v>
      </c>
      <c r="C221" s="77" t="n">
        <v>6110000590</v>
      </c>
      <c r="D221" s="78"/>
      <c r="E221" s="72" t="n">
        <f aca="false">E222</f>
        <v>147248800</v>
      </c>
    </row>
    <row r="222" customFormat="false" ht="46.15" hidden="false" customHeight="false" outlineLevel="0" collapsed="false">
      <c r="A222" s="32"/>
      <c r="B222" s="35" t="s">
        <v>162</v>
      </c>
      <c r="C222" s="77" t="n">
        <v>6110000590</v>
      </c>
      <c r="D222" s="78" t="s">
        <v>197</v>
      </c>
      <c r="E222" s="72" t="n">
        <f aca="false">'приложение 10'!I569</f>
        <v>147248800</v>
      </c>
    </row>
    <row r="223" customFormat="false" ht="136.6" hidden="false" customHeight="false" outlineLevel="0" collapsed="false">
      <c r="A223" s="32"/>
      <c r="B223" s="28" t="s">
        <v>165</v>
      </c>
      <c r="C223" s="77" t="n">
        <v>6110060820</v>
      </c>
      <c r="D223" s="78"/>
      <c r="E223" s="72" t="n">
        <f aca="false">E226</f>
        <v>30100</v>
      </c>
    </row>
    <row r="224" customFormat="false" ht="31.35" hidden="false" customHeight="false" outlineLevel="0" collapsed="false">
      <c r="A224" s="32"/>
      <c r="B224" s="28" t="s">
        <v>218</v>
      </c>
      <c r="C224" s="77" t="s">
        <v>219</v>
      </c>
      <c r="D224" s="78"/>
      <c r="E224" s="72" t="n">
        <f aca="false">E225</f>
        <v>3408600</v>
      </c>
    </row>
    <row r="225" customFormat="false" ht="46.15" hidden="false" customHeight="false" outlineLevel="0" collapsed="false">
      <c r="A225" s="32"/>
      <c r="B225" s="28" t="s">
        <v>162</v>
      </c>
      <c r="C225" s="77" t="s">
        <v>219</v>
      </c>
      <c r="D225" s="78" t="s">
        <v>197</v>
      </c>
      <c r="E225" s="72" t="n">
        <f aca="false">'приложение 10'!I571</f>
        <v>3408600</v>
      </c>
    </row>
    <row r="226" customFormat="false" ht="46.15" hidden="false" customHeight="false" outlineLevel="0" collapsed="false">
      <c r="A226" s="32"/>
      <c r="B226" s="28" t="s">
        <v>164</v>
      </c>
      <c r="C226" s="77" t="n">
        <v>6110060820</v>
      </c>
      <c r="D226" s="78" t="s">
        <v>197</v>
      </c>
      <c r="E226" s="72" t="n">
        <f aca="false">'приложение 10'!I564</f>
        <v>30100</v>
      </c>
    </row>
    <row r="227" customFormat="false" ht="47.05" hidden="false" customHeight="false" outlineLevel="0" collapsed="false">
      <c r="A227" s="32"/>
      <c r="B227" s="35" t="s">
        <v>220</v>
      </c>
      <c r="C227" s="77" t="s">
        <v>221</v>
      </c>
      <c r="D227" s="78"/>
      <c r="E227" s="72" t="n">
        <f aca="false">E228</f>
        <v>1517600</v>
      </c>
    </row>
    <row r="228" customFormat="false" ht="46.15" hidden="false" customHeight="false" outlineLevel="0" collapsed="false">
      <c r="A228" s="32"/>
      <c r="B228" s="35" t="s">
        <v>162</v>
      </c>
      <c r="C228" s="77" t="s">
        <v>221</v>
      </c>
      <c r="D228" s="78" t="s">
        <v>197</v>
      </c>
      <c r="E228" s="72" t="n">
        <f aca="false">'приложение 10'!I573</f>
        <v>1517600</v>
      </c>
    </row>
    <row r="229" customFormat="false" ht="31.35" hidden="false" customHeight="false" outlineLevel="0" collapsed="false">
      <c r="A229" s="32"/>
      <c r="B229" s="35" t="s">
        <v>222</v>
      </c>
      <c r="C229" s="77" t="n">
        <v>6110100000</v>
      </c>
      <c r="D229" s="78"/>
      <c r="E229" s="72" t="n">
        <f aca="false">E230</f>
        <v>330000</v>
      </c>
    </row>
    <row r="230" customFormat="false" ht="31.35" hidden="false" customHeight="false" outlineLevel="0" collapsed="false">
      <c r="A230" s="32"/>
      <c r="B230" s="35" t="s">
        <v>129</v>
      </c>
      <c r="C230" s="77" t="n">
        <v>6110100590</v>
      </c>
      <c r="D230" s="78"/>
      <c r="E230" s="72" t="n">
        <f aca="false">E231</f>
        <v>330000</v>
      </c>
    </row>
    <row r="231" customFormat="false" ht="46.15" hidden="false" customHeight="false" outlineLevel="0" collapsed="false">
      <c r="A231" s="32"/>
      <c r="B231" s="35" t="s">
        <v>162</v>
      </c>
      <c r="C231" s="77" t="n">
        <v>6110100590</v>
      </c>
      <c r="D231" s="78" t="s">
        <v>197</v>
      </c>
      <c r="E231" s="72" t="n">
        <f aca="false">'приложение 10'!I576</f>
        <v>330000</v>
      </c>
    </row>
    <row r="232" customFormat="false" ht="31.35" hidden="false" customHeight="false" outlineLevel="0" collapsed="false">
      <c r="A232" s="32"/>
      <c r="B232" s="28" t="s">
        <v>223</v>
      </c>
      <c r="C232" s="77" t="n">
        <v>6110200000</v>
      </c>
      <c r="D232" s="78"/>
      <c r="E232" s="72" t="n">
        <f aca="false">E233</f>
        <v>1760000</v>
      </c>
    </row>
    <row r="233" customFormat="false" ht="31.35" hidden="false" customHeight="false" outlineLevel="0" collapsed="false">
      <c r="A233" s="32"/>
      <c r="B233" s="28" t="s">
        <v>224</v>
      </c>
      <c r="C233" s="77" t="n">
        <v>6110210160</v>
      </c>
      <c r="D233" s="78"/>
      <c r="E233" s="72" t="n">
        <f aca="false">E234+E235</f>
        <v>1760000</v>
      </c>
    </row>
    <row r="234" customFormat="false" ht="76.6" hidden="false" customHeight="false" outlineLevel="0" collapsed="false">
      <c r="A234" s="32"/>
      <c r="B234" s="28" t="s">
        <v>99</v>
      </c>
      <c r="C234" s="77" t="n">
        <v>6110210160</v>
      </c>
      <c r="D234" s="78" t="s">
        <v>100</v>
      </c>
      <c r="E234" s="72" t="n">
        <f aca="false">'приложение 10'!I558</f>
        <v>1500000</v>
      </c>
    </row>
    <row r="235" customFormat="false" ht="31.35" hidden="false" customHeight="false" outlineLevel="0" collapsed="false">
      <c r="A235" s="32"/>
      <c r="B235" s="28" t="s">
        <v>102</v>
      </c>
      <c r="C235" s="77" t="n">
        <v>6110210160</v>
      </c>
      <c r="D235" s="78" t="s">
        <v>103</v>
      </c>
      <c r="E235" s="72" t="n">
        <f aca="false">'приложение 10'!I559</f>
        <v>260000</v>
      </c>
    </row>
    <row r="236" s="67" customFormat="true" ht="46.15" hidden="false" customHeight="false" outlineLevel="0" collapsed="false">
      <c r="A236" s="63" t="s">
        <v>225</v>
      </c>
      <c r="B236" s="19" t="s">
        <v>226</v>
      </c>
      <c r="C236" s="83" t="n">
        <v>6200000000</v>
      </c>
      <c r="D236" s="84"/>
      <c r="E236" s="70" t="n">
        <f aca="false">E237</f>
        <v>1375000</v>
      </c>
      <c r="AMJ236" s="0"/>
    </row>
    <row r="237" customFormat="false" ht="31.35" hidden="false" customHeight="false" outlineLevel="0" collapsed="false">
      <c r="A237" s="32"/>
      <c r="B237" s="28" t="s">
        <v>227</v>
      </c>
      <c r="C237" s="77" t="n">
        <v>6240000000</v>
      </c>
      <c r="D237" s="78"/>
      <c r="E237" s="72" t="n">
        <f aca="false">E238</f>
        <v>1375000</v>
      </c>
    </row>
    <row r="238" customFormat="false" ht="47.05" hidden="false" customHeight="false" outlineLevel="0" collapsed="false">
      <c r="A238" s="32"/>
      <c r="B238" s="28" t="s">
        <v>228</v>
      </c>
      <c r="C238" s="77" t="n">
        <v>6240010070</v>
      </c>
      <c r="D238" s="78"/>
      <c r="E238" s="72" t="n">
        <f aca="false">E239</f>
        <v>1375000</v>
      </c>
    </row>
    <row r="239" customFormat="false" ht="31.35" hidden="false" customHeight="false" outlineLevel="0" collapsed="false">
      <c r="A239" s="32"/>
      <c r="B239" s="28" t="s">
        <v>102</v>
      </c>
      <c r="C239" s="77" t="n">
        <v>6240010070</v>
      </c>
      <c r="D239" s="78" t="s">
        <v>103</v>
      </c>
      <c r="E239" s="72" t="n">
        <f aca="false">'приложение 10'!I144</f>
        <v>1375000</v>
      </c>
    </row>
    <row r="240" s="67" customFormat="true" ht="47.05" hidden="false" customHeight="false" outlineLevel="0" collapsed="false">
      <c r="A240" s="63" t="s">
        <v>229</v>
      </c>
      <c r="B240" s="19" t="s">
        <v>230</v>
      </c>
      <c r="C240" s="83" t="n">
        <v>6300000000</v>
      </c>
      <c r="D240" s="84"/>
      <c r="E240" s="70" t="n">
        <f aca="false">E241</f>
        <v>1760000</v>
      </c>
      <c r="AMJ240" s="0"/>
    </row>
    <row r="241" s="67" customFormat="true" ht="47.05" hidden="false" customHeight="false" outlineLevel="0" collapsed="false">
      <c r="A241" s="63"/>
      <c r="B241" s="28" t="s">
        <v>231</v>
      </c>
      <c r="C241" s="77" t="n">
        <v>6310000000</v>
      </c>
      <c r="D241" s="78"/>
      <c r="E241" s="72" t="n">
        <f aca="false">E242</f>
        <v>1760000</v>
      </c>
      <c r="AMJ241" s="0"/>
    </row>
    <row r="242" customFormat="false" ht="31.35" hidden="false" customHeight="false" outlineLevel="0" collapsed="false">
      <c r="A242" s="32"/>
      <c r="B242" s="28" t="s">
        <v>232</v>
      </c>
      <c r="C242" s="77" t="n">
        <v>6310010050</v>
      </c>
      <c r="D242" s="78"/>
      <c r="E242" s="72" t="n">
        <f aca="false">E243</f>
        <v>1760000</v>
      </c>
    </row>
    <row r="243" customFormat="false" ht="46.15" hidden="false" customHeight="false" outlineLevel="0" collapsed="false">
      <c r="A243" s="32"/>
      <c r="B243" s="28" t="s">
        <v>164</v>
      </c>
      <c r="C243" s="77" t="n">
        <v>6310010050</v>
      </c>
      <c r="D243" s="78" t="s">
        <v>197</v>
      </c>
      <c r="E243" s="72" t="n">
        <f aca="false">'приложение 10'!I91</f>
        <v>1760000</v>
      </c>
    </row>
    <row r="244" s="67" customFormat="true" ht="47.05" hidden="false" customHeight="false" outlineLevel="0" collapsed="false">
      <c r="A244" s="63" t="s">
        <v>233</v>
      </c>
      <c r="B244" s="85" t="s">
        <v>234</v>
      </c>
      <c r="C244" s="68" t="n">
        <v>6400000000</v>
      </c>
      <c r="D244" s="79"/>
      <c r="E244" s="70" t="n">
        <f aca="false">E245</f>
        <v>9013600</v>
      </c>
      <c r="AMJ244" s="0"/>
    </row>
    <row r="245" customFormat="false" ht="47.05" hidden="false" customHeight="false" outlineLevel="0" collapsed="false">
      <c r="A245" s="32"/>
      <c r="B245" s="28" t="s">
        <v>235</v>
      </c>
      <c r="C245" s="77" t="n">
        <v>6410000000</v>
      </c>
      <c r="D245" s="78"/>
      <c r="E245" s="72" t="n">
        <f aca="false">E246</f>
        <v>9013600</v>
      </c>
    </row>
    <row r="246" customFormat="false" ht="76.6" hidden="false" customHeight="false" outlineLevel="0" collapsed="false">
      <c r="A246" s="32"/>
      <c r="B246" s="86" t="s">
        <v>236</v>
      </c>
      <c r="C246" s="77" t="s">
        <v>237</v>
      </c>
      <c r="D246" s="78"/>
      <c r="E246" s="72" t="n">
        <f aca="false">E247</f>
        <v>9013600</v>
      </c>
    </row>
    <row r="247" customFormat="false" ht="31.35" hidden="false" customHeight="false" outlineLevel="0" collapsed="false">
      <c r="A247" s="32"/>
      <c r="B247" s="28" t="s">
        <v>102</v>
      </c>
      <c r="C247" s="77" t="s">
        <v>237</v>
      </c>
      <c r="D247" s="78" t="s">
        <v>103</v>
      </c>
      <c r="E247" s="72" t="n">
        <f aca="false">'приложение 10'!I150</f>
        <v>9013600</v>
      </c>
    </row>
    <row r="248" s="67" customFormat="true" ht="47.05" hidden="false" customHeight="false" outlineLevel="0" collapsed="false">
      <c r="A248" s="63" t="s">
        <v>238</v>
      </c>
      <c r="B248" s="63" t="s">
        <v>239</v>
      </c>
      <c r="C248" s="68" t="n">
        <v>6500000000</v>
      </c>
      <c r="D248" s="79"/>
      <c r="E248" s="70" t="n">
        <f aca="false">E249+E258+E261+E255</f>
        <v>110558200</v>
      </c>
      <c r="AMJ248" s="0"/>
    </row>
    <row r="249" customFormat="false" ht="31.35" hidden="false" customHeight="false" outlineLevel="0" collapsed="false">
      <c r="A249" s="32"/>
      <c r="B249" s="32" t="s">
        <v>240</v>
      </c>
      <c r="C249" s="48" t="n">
        <v>6520000000</v>
      </c>
      <c r="D249" s="71"/>
      <c r="E249" s="72" t="n">
        <f aca="false">E252+E250</f>
        <v>81231900</v>
      </c>
    </row>
    <row r="250" customFormat="false" ht="76.6" hidden="false" customHeight="false" outlineLevel="0" collapsed="false">
      <c r="A250" s="32"/>
      <c r="B250" s="28" t="s">
        <v>241</v>
      </c>
      <c r="C250" s="77" t="s">
        <v>242</v>
      </c>
      <c r="D250" s="78"/>
      <c r="E250" s="72" t="n">
        <f aca="false">E251</f>
        <v>10585300</v>
      </c>
    </row>
    <row r="251" customFormat="false" ht="31.35" hidden="false" customHeight="false" outlineLevel="0" collapsed="false">
      <c r="A251" s="32"/>
      <c r="B251" s="28" t="s">
        <v>243</v>
      </c>
      <c r="C251" s="77" t="s">
        <v>242</v>
      </c>
      <c r="D251" s="78" t="s">
        <v>244</v>
      </c>
      <c r="E251" s="72" t="n">
        <f aca="false">'приложение 10'!I236</f>
        <v>10585300</v>
      </c>
    </row>
    <row r="252" customFormat="false" ht="76.6" hidden="false" customHeight="false" outlineLevel="0" collapsed="false">
      <c r="A252" s="32"/>
      <c r="B252" s="28" t="s">
        <v>241</v>
      </c>
      <c r="C252" s="77" t="s">
        <v>245</v>
      </c>
      <c r="D252" s="78"/>
      <c r="E252" s="72" t="n">
        <f aca="false">E254+E253</f>
        <v>70646600</v>
      </c>
    </row>
    <row r="253" customFormat="false" ht="31.35" hidden="false" customHeight="false" outlineLevel="0" collapsed="false">
      <c r="A253" s="32"/>
      <c r="B253" s="32" t="s">
        <v>102</v>
      </c>
      <c r="C253" s="77" t="s">
        <v>245</v>
      </c>
      <c r="D253" s="78" t="s">
        <v>103</v>
      </c>
      <c r="E253" s="72" t="n">
        <f aca="false">'приложение 10'!I238</f>
        <v>68760.5</v>
      </c>
    </row>
    <row r="254" customFormat="false" ht="31.35" hidden="false" customHeight="false" outlineLevel="0" collapsed="false">
      <c r="A254" s="32"/>
      <c r="B254" s="28" t="s">
        <v>243</v>
      </c>
      <c r="C254" s="77" t="s">
        <v>245</v>
      </c>
      <c r="D254" s="78" t="s">
        <v>244</v>
      </c>
      <c r="E254" s="72" t="n">
        <f aca="false">'приложение 10'!I239</f>
        <v>70577839.5</v>
      </c>
    </row>
    <row r="255" customFormat="false" ht="31.35" hidden="false" customHeight="false" outlineLevel="0" collapsed="false">
      <c r="A255" s="32"/>
      <c r="B255" s="28" t="s">
        <v>246</v>
      </c>
      <c r="C255" s="77" t="n">
        <v>6540000000</v>
      </c>
      <c r="D255" s="78"/>
      <c r="E255" s="72" t="n">
        <f aca="false">E256</f>
        <v>390500</v>
      </c>
    </row>
    <row r="256" customFormat="false" ht="107.05" hidden="false" customHeight="false" outlineLevel="0" collapsed="false">
      <c r="A256" s="32"/>
      <c r="B256" s="28" t="s">
        <v>247</v>
      </c>
      <c r="C256" s="77" t="s">
        <v>248</v>
      </c>
      <c r="D256" s="78"/>
      <c r="E256" s="72" t="n">
        <f aca="false">E257</f>
        <v>390500</v>
      </c>
    </row>
    <row r="257" customFormat="false" ht="31.35" hidden="false" customHeight="false" outlineLevel="0" collapsed="false">
      <c r="A257" s="32"/>
      <c r="B257" s="28" t="s">
        <v>243</v>
      </c>
      <c r="C257" s="77" t="s">
        <v>248</v>
      </c>
      <c r="D257" s="78" t="s">
        <v>244</v>
      </c>
      <c r="E257" s="72" t="n">
        <f aca="false">'приложение 10'!I176</f>
        <v>390500</v>
      </c>
    </row>
    <row r="258" customFormat="false" ht="17.35" hidden="false" customHeight="false" outlineLevel="0" collapsed="false">
      <c r="A258" s="32"/>
      <c r="B258" s="32" t="s">
        <v>249</v>
      </c>
      <c r="C258" s="48" t="n">
        <v>6550000000</v>
      </c>
      <c r="D258" s="71"/>
      <c r="E258" s="72" t="n">
        <f aca="false">E259</f>
        <v>25950400</v>
      </c>
    </row>
    <row r="259" customFormat="false" ht="47.05" hidden="false" customHeight="false" outlineLevel="0" collapsed="false">
      <c r="A259" s="32"/>
      <c r="B259" s="32" t="s">
        <v>250</v>
      </c>
      <c r="C259" s="48" t="s">
        <v>251</v>
      </c>
      <c r="D259" s="71"/>
      <c r="E259" s="72" t="n">
        <f aca="false">E260</f>
        <v>25950400</v>
      </c>
    </row>
    <row r="260" customFormat="false" ht="31.35" hidden="false" customHeight="false" outlineLevel="0" collapsed="false">
      <c r="A260" s="32"/>
      <c r="B260" s="32" t="s">
        <v>243</v>
      </c>
      <c r="C260" s="48" t="s">
        <v>251</v>
      </c>
      <c r="D260" s="71" t="s">
        <v>244</v>
      </c>
      <c r="E260" s="72" t="n">
        <f aca="false">'приложение 10'!I179</f>
        <v>25950400</v>
      </c>
    </row>
    <row r="261" customFormat="false" ht="17.35" hidden="false" customHeight="false" outlineLevel="0" collapsed="false">
      <c r="A261" s="32"/>
      <c r="B261" s="28" t="s">
        <v>252</v>
      </c>
      <c r="C261" s="77" t="n">
        <v>6570000000</v>
      </c>
      <c r="D261" s="82"/>
      <c r="E261" s="72" t="n">
        <f aca="false">E272+E268+E270+E264+E262+E266</f>
        <v>2985400</v>
      </c>
    </row>
    <row r="262" customFormat="false" ht="47.05" hidden="false" customHeight="false" outlineLevel="0" collapsed="false">
      <c r="A262" s="32"/>
      <c r="B262" s="28" t="s">
        <v>253</v>
      </c>
      <c r="C262" s="77" t="n">
        <v>6570010710</v>
      </c>
      <c r="D262" s="78"/>
      <c r="E262" s="72" t="n">
        <f aca="false">E263</f>
        <v>27500</v>
      </c>
    </row>
    <row r="263" customFormat="false" ht="31.35" hidden="false" customHeight="false" outlineLevel="0" collapsed="false">
      <c r="A263" s="32"/>
      <c r="B263" s="28" t="s">
        <v>243</v>
      </c>
      <c r="C263" s="77" t="n">
        <v>6570010710</v>
      </c>
      <c r="D263" s="78" t="s">
        <v>244</v>
      </c>
      <c r="E263" s="72" t="n">
        <f aca="false">'приложение 10'!I206</f>
        <v>27500</v>
      </c>
    </row>
    <row r="264" customFormat="false" ht="31.35" hidden="false" customHeight="false" outlineLevel="0" collapsed="false">
      <c r="A264" s="32"/>
      <c r="B264" s="28" t="s">
        <v>254</v>
      </c>
      <c r="C264" s="77" t="n">
        <v>6570010970</v>
      </c>
      <c r="D264" s="78"/>
      <c r="E264" s="72" t="n">
        <f aca="false">E265</f>
        <v>247500</v>
      </c>
    </row>
    <row r="265" customFormat="false" ht="31.35" hidden="false" customHeight="false" outlineLevel="0" collapsed="false">
      <c r="A265" s="32"/>
      <c r="B265" s="28" t="s">
        <v>243</v>
      </c>
      <c r="C265" s="77" t="n">
        <v>6570010970</v>
      </c>
      <c r="D265" s="78" t="s">
        <v>244</v>
      </c>
      <c r="E265" s="72" t="n">
        <f aca="false">'приложение 10'!I201</f>
        <v>247500</v>
      </c>
    </row>
    <row r="266" customFormat="false" ht="31.35" hidden="false" customHeight="false" outlineLevel="0" collapsed="false">
      <c r="A266" s="32"/>
      <c r="B266" s="28" t="s">
        <v>255</v>
      </c>
      <c r="C266" s="77" t="n">
        <v>6570011100</v>
      </c>
      <c r="D266" s="78"/>
      <c r="E266" s="72" t="n">
        <f aca="false">E267</f>
        <v>1000</v>
      </c>
    </row>
    <row r="267" customFormat="false" ht="31.35" hidden="false" customHeight="false" outlineLevel="0" collapsed="false">
      <c r="A267" s="32"/>
      <c r="B267" s="28" t="s">
        <v>243</v>
      </c>
      <c r="C267" s="77" t="n">
        <v>6570011100</v>
      </c>
      <c r="D267" s="78" t="s">
        <v>244</v>
      </c>
      <c r="E267" s="72" t="n">
        <f aca="false">'приложение 10'!I208</f>
        <v>1000</v>
      </c>
    </row>
    <row r="268" customFormat="false" ht="17.35" hidden="false" customHeight="false" outlineLevel="0" collapsed="false">
      <c r="A268" s="32"/>
      <c r="B268" s="28" t="s">
        <v>256</v>
      </c>
      <c r="C268" s="77" t="n">
        <v>6570010980</v>
      </c>
      <c r="D268" s="82"/>
      <c r="E268" s="72" t="n">
        <f aca="false">E269</f>
        <v>1169400</v>
      </c>
    </row>
    <row r="269" customFormat="false" ht="31.35" hidden="false" customHeight="false" outlineLevel="0" collapsed="false">
      <c r="A269" s="32"/>
      <c r="B269" s="28" t="s">
        <v>243</v>
      </c>
      <c r="C269" s="77" t="n">
        <v>6570010980</v>
      </c>
      <c r="D269" s="82" t="n">
        <v>400</v>
      </c>
      <c r="E269" s="72" t="n">
        <f aca="false">'приложение 10'!I403</f>
        <v>1169400</v>
      </c>
    </row>
    <row r="270" customFormat="false" ht="75.65" hidden="false" customHeight="false" outlineLevel="0" collapsed="false">
      <c r="A270" s="32"/>
      <c r="B270" s="28" t="s">
        <v>257</v>
      </c>
      <c r="C270" s="77" t="n">
        <v>6570011080</v>
      </c>
      <c r="D270" s="82"/>
      <c r="E270" s="72" t="n">
        <f aca="false">E271</f>
        <v>26200</v>
      </c>
    </row>
    <row r="271" customFormat="false" ht="31.35" hidden="false" customHeight="false" outlineLevel="0" collapsed="false">
      <c r="A271" s="32"/>
      <c r="B271" s="28" t="s">
        <v>243</v>
      </c>
      <c r="C271" s="77" t="n">
        <v>6570011080</v>
      </c>
      <c r="D271" s="82" t="n">
        <v>400</v>
      </c>
      <c r="E271" s="72" t="n">
        <f aca="false">'приложение 10'!I405</f>
        <v>26200</v>
      </c>
    </row>
    <row r="272" customFormat="false" ht="76.6" hidden="false" customHeight="false" outlineLevel="0" collapsed="false">
      <c r="A272" s="32"/>
      <c r="B272" s="28" t="s">
        <v>258</v>
      </c>
      <c r="C272" s="77" t="s">
        <v>259</v>
      </c>
      <c r="D272" s="82"/>
      <c r="E272" s="72" t="n">
        <f aca="false">E273</f>
        <v>1513800</v>
      </c>
    </row>
    <row r="273" customFormat="false" ht="31.35" hidden="false" customHeight="false" outlineLevel="0" collapsed="false">
      <c r="A273" s="32"/>
      <c r="B273" s="28" t="s">
        <v>243</v>
      </c>
      <c r="C273" s="77" t="s">
        <v>259</v>
      </c>
      <c r="D273" s="82" t="n">
        <v>400</v>
      </c>
      <c r="E273" s="72" t="n">
        <f aca="false">'приложение 10'!I349</f>
        <v>1513800</v>
      </c>
    </row>
    <row r="274" s="67" customFormat="true" ht="76.6" hidden="false" customHeight="false" outlineLevel="0" collapsed="false">
      <c r="A274" s="63" t="s">
        <v>260</v>
      </c>
      <c r="B274" s="19" t="s">
        <v>261</v>
      </c>
      <c r="C274" s="83" t="n">
        <v>6600000000</v>
      </c>
      <c r="D274" s="84"/>
      <c r="E274" s="70" t="n">
        <f aca="false">E275</f>
        <v>2238500</v>
      </c>
      <c r="AMJ274" s="0"/>
    </row>
    <row r="275" customFormat="false" ht="31.35" hidden="false" customHeight="false" outlineLevel="0" collapsed="false">
      <c r="A275" s="32"/>
      <c r="B275" s="28" t="s">
        <v>262</v>
      </c>
      <c r="C275" s="77" t="n">
        <v>6610000000</v>
      </c>
      <c r="D275" s="78"/>
      <c r="E275" s="72" t="n">
        <f aca="false">E276</f>
        <v>2238500</v>
      </c>
    </row>
    <row r="276" customFormat="false" ht="76.6" hidden="false" customHeight="false" outlineLevel="0" collapsed="false">
      <c r="A276" s="32"/>
      <c r="B276" s="28" t="s">
        <v>263</v>
      </c>
      <c r="C276" s="77" t="n">
        <v>6610010040</v>
      </c>
      <c r="D276" s="78"/>
      <c r="E276" s="72" t="n">
        <f aca="false">E277</f>
        <v>2238500</v>
      </c>
    </row>
    <row r="277" customFormat="false" ht="31.35" hidden="false" customHeight="false" outlineLevel="0" collapsed="false">
      <c r="A277" s="32"/>
      <c r="B277" s="28" t="s">
        <v>102</v>
      </c>
      <c r="C277" s="77" t="n">
        <v>6610010040</v>
      </c>
      <c r="D277" s="78" t="s">
        <v>103</v>
      </c>
      <c r="E277" s="72" t="n">
        <f aca="false">'приложение 10'!I124</f>
        <v>2238500</v>
      </c>
    </row>
    <row r="278" s="67" customFormat="true" ht="61.8" hidden="false" customHeight="false" outlineLevel="0" collapsed="false">
      <c r="A278" s="63" t="s">
        <v>264</v>
      </c>
      <c r="B278" s="19" t="s">
        <v>265</v>
      </c>
      <c r="C278" s="83" t="n">
        <v>6700000000</v>
      </c>
      <c r="D278" s="84"/>
      <c r="E278" s="70" t="n">
        <f aca="false">E279+E283</f>
        <v>1957000</v>
      </c>
      <c r="AMJ278" s="0"/>
    </row>
    <row r="279" customFormat="false" ht="47.05" hidden="false" customHeight="false" outlineLevel="0" collapsed="false">
      <c r="A279" s="32"/>
      <c r="B279" s="28" t="s">
        <v>266</v>
      </c>
      <c r="C279" s="77" t="n">
        <v>6710000000</v>
      </c>
      <c r="D279" s="78"/>
      <c r="E279" s="72" t="n">
        <f aca="false">E280</f>
        <v>1874500</v>
      </c>
    </row>
    <row r="280" customFormat="false" ht="31.35" hidden="false" customHeight="false" outlineLevel="0" collapsed="false">
      <c r="A280" s="32"/>
      <c r="B280" s="28" t="s">
        <v>267</v>
      </c>
      <c r="C280" s="77" t="n">
        <v>6710010220</v>
      </c>
      <c r="D280" s="78"/>
      <c r="E280" s="72" t="n">
        <f aca="false">E281+E282</f>
        <v>1874500</v>
      </c>
    </row>
    <row r="281" customFormat="false" ht="31.35" hidden="false" customHeight="false" outlineLevel="0" collapsed="false">
      <c r="A281" s="32"/>
      <c r="B281" s="28" t="s">
        <v>102</v>
      </c>
      <c r="C281" s="77" t="n">
        <v>6710010220</v>
      </c>
      <c r="D281" s="78" t="s">
        <v>103</v>
      </c>
      <c r="E281" s="72" t="n">
        <f aca="false">'приложение 10'!I611+'приложение 10'!I128+'приложение 10'!I536</f>
        <v>343000</v>
      </c>
    </row>
    <row r="282" customFormat="false" ht="46.15" hidden="false" customHeight="false" outlineLevel="0" collapsed="false">
      <c r="A282" s="32"/>
      <c r="B282" s="32" t="s">
        <v>164</v>
      </c>
      <c r="C282" s="77" t="n">
        <v>6710010220</v>
      </c>
      <c r="D282" s="78" t="s">
        <v>197</v>
      </c>
      <c r="E282" s="72" t="n">
        <f aca="false">'приложение 10'!I454+'приложение 10'!I505</f>
        <v>1531500</v>
      </c>
    </row>
    <row r="283" customFormat="false" ht="47.05" hidden="false" customHeight="false" outlineLevel="0" collapsed="false">
      <c r="A283" s="32"/>
      <c r="B283" s="28" t="s">
        <v>268</v>
      </c>
      <c r="C283" s="77" t="n">
        <v>6720000000</v>
      </c>
      <c r="D283" s="78"/>
      <c r="E283" s="72" t="n">
        <f aca="false">E284</f>
        <v>82500</v>
      </c>
    </row>
    <row r="284" customFormat="false" ht="47.05" hidden="false" customHeight="false" outlineLevel="0" collapsed="false">
      <c r="A284" s="32"/>
      <c r="B284" s="28" t="s">
        <v>269</v>
      </c>
      <c r="C284" s="77" t="n">
        <v>6720010530</v>
      </c>
      <c r="D284" s="78"/>
      <c r="E284" s="72" t="n">
        <f aca="false">E285</f>
        <v>82500</v>
      </c>
    </row>
    <row r="285" customFormat="false" ht="31.35" hidden="false" customHeight="false" outlineLevel="0" collapsed="false">
      <c r="A285" s="32"/>
      <c r="B285" s="28" t="s">
        <v>102</v>
      </c>
      <c r="C285" s="77" t="n">
        <v>6720010530</v>
      </c>
      <c r="D285" s="78" t="s">
        <v>103</v>
      </c>
      <c r="E285" s="72" t="n">
        <f aca="false">'приложение 10'!I131</f>
        <v>82500</v>
      </c>
    </row>
    <row r="286" s="67" customFormat="true" ht="31.35" hidden="false" customHeight="false" outlineLevel="0" collapsed="false">
      <c r="A286" s="63" t="s">
        <v>270</v>
      </c>
      <c r="B286" s="19" t="s">
        <v>271</v>
      </c>
      <c r="C286" s="83" t="n">
        <v>6800000000</v>
      </c>
      <c r="D286" s="84"/>
      <c r="E286" s="70" t="n">
        <f aca="false">E287</f>
        <v>27500</v>
      </c>
      <c r="AMJ286" s="0"/>
    </row>
    <row r="287" customFormat="false" ht="31.35" hidden="false" customHeight="false" outlineLevel="0" collapsed="false">
      <c r="A287" s="32"/>
      <c r="B287" s="28" t="s">
        <v>272</v>
      </c>
      <c r="C287" s="77" t="n">
        <v>6810000000</v>
      </c>
      <c r="D287" s="78"/>
      <c r="E287" s="72" t="n">
        <f aca="false">E288</f>
        <v>27500</v>
      </c>
    </row>
    <row r="288" customFormat="false" ht="17.35" hidden="false" customHeight="false" outlineLevel="0" collapsed="false">
      <c r="A288" s="32"/>
      <c r="B288" s="28" t="s">
        <v>273</v>
      </c>
      <c r="C288" s="77" t="n">
        <v>6810010490</v>
      </c>
      <c r="D288" s="78"/>
      <c r="E288" s="72" t="n">
        <f aca="false">E289</f>
        <v>27500</v>
      </c>
    </row>
    <row r="289" customFormat="false" ht="31.35" hidden="false" customHeight="false" outlineLevel="0" collapsed="false">
      <c r="A289" s="32"/>
      <c r="B289" s="28" t="s">
        <v>102</v>
      </c>
      <c r="C289" s="77" t="n">
        <v>6810010490</v>
      </c>
      <c r="D289" s="78" t="s">
        <v>103</v>
      </c>
      <c r="E289" s="72" t="n">
        <f aca="false">'приложение 10'!I135</f>
        <v>27500</v>
      </c>
    </row>
    <row r="290" s="67" customFormat="true" ht="107.05" hidden="false" customHeight="false" outlineLevel="0" collapsed="false">
      <c r="A290" s="63" t="s">
        <v>274</v>
      </c>
      <c r="B290" s="19" t="s">
        <v>275</v>
      </c>
      <c r="C290" s="83" t="n">
        <v>6900000000</v>
      </c>
      <c r="D290" s="84"/>
      <c r="E290" s="70" t="n">
        <f aca="false">E291</f>
        <v>678600</v>
      </c>
      <c r="AMJ290" s="0"/>
    </row>
    <row r="291" customFormat="false" ht="46.15" hidden="false" customHeight="false" outlineLevel="0" collapsed="false">
      <c r="A291" s="32"/>
      <c r="B291" s="28" t="s">
        <v>276</v>
      </c>
      <c r="C291" s="77" t="n">
        <v>6910000000</v>
      </c>
      <c r="D291" s="78"/>
      <c r="E291" s="72" t="n">
        <f aca="false">E292</f>
        <v>678600</v>
      </c>
    </row>
    <row r="292" customFormat="false" ht="107.05" hidden="false" customHeight="false" outlineLevel="0" collapsed="false">
      <c r="A292" s="32"/>
      <c r="B292" s="28" t="s">
        <v>277</v>
      </c>
      <c r="C292" s="77" t="n">
        <v>6910010500</v>
      </c>
      <c r="D292" s="78"/>
      <c r="E292" s="72" t="n">
        <f aca="false">E293</f>
        <v>678600</v>
      </c>
    </row>
    <row r="293" customFormat="false" ht="31.35" hidden="false" customHeight="false" outlineLevel="0" collapsed="false">
      <c r="A293" s="32"/>
      <c r="B293" s="28" t="s">
        <v>102</v>
      </c>
      <c r="C293" s="77" t="n">
        <v>6910010500</v>
      </c>
      <c r="D293" s="78" t="s">
        <v>103</v>
      </c>
      <c r="E293" s="72" t="n">
        <f aca="false">'приложение 10'!I615+'приложение 10'!I540</f>
        <v>678600</v>
      </c>
    </row>
    <row r="294" s="67" customFormat="true" ht="17.35" hidden="false" customHeight="false" outlineLevel="0" collapsed="false">
      <c r="A294" s="63" t="s">
        <v>278</v>
      </c>
      <c r="B294" s="63" t="s">
        <v>279</v>
      </c>
      <c r="C294" s="68" t="n">
        <v>7000000000</v>
      </c>
      <c r="D294" s="81"/>
      <c r="E294" s="70" t="n">
        <f aca="false">E295+E305</f>
        <v>16481300</v>
      </c>
      <c r="AMJ294" s="0"/>
    </row>
    <row r="295" s="67" customFormat="true" ht="31.35" hidden="false" customHeight="false" outlineLevel="0" collapsed="false">
      <c r="A295" s="32"/>
      <c r="B295" s="28" t="s">
        <v>280</v>
      </c>
      <c r="C295" s="77" t="n">
        <v>7010000000</v>
      </c>
      <c r="D295" s="82"/>
      <c r="E295" s="72" t="n">
        <f aca="false">E299+E303+E301+E296</f>
        <v>16390500</v>
      </c>
      <c r="AMJ295" s="0"/>
    </row>
    <row r="296" s="67" customFormat="true" ht="31.35" hidden="false" customHeight="false" outlineLevel="0" collapsed="false">
      <c r="A296" s="32"/>
      <c r="B296" s="28" t="s">
        <v>129</v>
      </c>
      <c r="C296" s="77" t="n">
        <v>7010000590</v>
      </c>
      <c r="D296" s="78"/>
      <c r="E296" s="72" t="n">
        <f aca="false">E297+E298</f>
        <v>4135100</v>
      </c>
      <c r="AMJ296" s="0"/>
    </row>
    <row r="297" s="67" customFormat="true" ht="31.35" hidden="false" customHeight="false" outlineLevel="0" collapsed="false">
      <c r="A297" s="32"/>
      <c r="B297" s="28" t="s">
        <v>102</v>
      </c>
      <c r="C297" s="77" t="n">
        <v>7010000590</v>
      </c>
      <c r="D297" s="78" t="s">
        <v>103</v>
      </c>
      <c r="E297" s="72" t="n">
        <f aca="false">'приложение 10'!I213</f>
        <v>55000</v>
      </c>
      <c r="AMJ297" s="0"/>
    </row>
    <row r="298" s="67" customFormat="true" ht="46.15" hidden="false" customHeight="false" outlineLevel="0" collapsed="false">
      <c r="A298" s="32"/>
      <c r="B298" s="28" t="s">
        <v>164</v>
      </c>
      <c r="C298" s="77" t="n">
        <v>7010000590</v>
      </c>
      <c r="D298" s="78" t="s">
        <v>197</v>
      </c>
      <c r="E298" s="72" t="n">
        <f aca="false">'приложение 10'!I458</f>
        <v>4080100</v>
      </c>
      <c r="AMJ298" s="0"/>
    </row>
    <row r="299" s="67" customFormat="true" ht="91.35" hidden="false" customHeight="false" outlineLevel="0" collapsed="false">
      <c r="A299" s="32"/>
      <c r="B299" s="28" t="s">
        <v>281</v>
      </c>
      <c r="C299" s="77" t="n">
        <v>7010063110</v>
      </c>
      <c r="D299" s="82"/>
      <c r="E299" s="72" t="n">
        <f aca="false">E300</f>
        <v>3127100</v>
      </c>
      <c r="AMJ299" s="0"/>
    </row>
    <row r="300" s="67" customFormat="true" ht="46.15" hidden="false" customHeight="false" outlineLevel="0" collapsed="false">
      <c r="A300" s="32"/>
      <c r="B300" s="28" t="s">
        <v>164</v>
      </c>
      <c r="C300" s="77" t="n">
        <v>7010063110</v>
      </c>
      <c r="D300" s="82" t="n">
        <v>600</v>
      </c>
      <c r="E300" s="72" t="n">
        <f aca="false">'приложение 10'!I460</f>
        <v>3127100</v>
      </c>
      <c r="AMJ300" s="0"/>
    </row>
    <row r="301" s="67" customFormat="true" ht="47.05" hidden="false" customHeight="false" outlineLevel="0" collapsed="false">
      <c r="A301" s="32"/>
      <c r="B301" s="28" t="s">
        <v>282</v>
      </c>
      <c r="C301" s="77" t="s">
        <v>283</v>
      </c>
      <c r="D301" s="82"/>
      <c r="E301" s="72" t="n">
        <f aca="false">E302</f>
        <v>5618000</v>
      </c>
      <c r="AMJ301" s="0"/>
    </row>
    <row r="302" s="67" customFormat="true" ht="46.15" hidden="false" customHeight="false" outlineLevel="0" collapsed="false">
      <c r="A302" s="32"/>
      <c r="B302" s="28" t="s">
        <v>164</v>
      </c>
      <c r="C302" s="77" t="s">
        <v>283</v>
      </c>
      <c r="D302" s="82" t="n">
        <v>600</v>
      </c>
      <c r="E302" s="72" t="n">
        <f aca="false">'приложение 10'!I462</f>
        <v>5618000</v>
      </c>
      <c r="AMJ302" s="0"/>
    </row>
    <row r="303" s="67" customFormat="true" ht="61.8" hidden="false" customHeight="false" outlineLevel="0" collapsed="false">
      <c r="A303" s="32"/>
      <c r="B303" s="28" t="s">
        <v>284</v>
      </c>
      <c r="C303" s="77" t="s">
        <v>285</v>
      </c>
      <c r="D303" s="82"/>
      <c r="E303" s="72" t="n">
        <f aca="false">E304</f>
        <v>3510300</v>
      </c>
      <c r="AMJ303" s="0"/>
    </row>
    <row r="304" s="67" customFormat="true" ht="46.15" hidden="false" customHeight="false" outlineLevel="0" collapsed="false">
      <c r="A304" s="32"/>
      <c r="B304" s="28" t="s">
        <v>164</v>
      </c>
      <c r="C304" s="77" t="s">
        <v>285</v>
      </c>
      <c r="D304" s="82" t="n">
        <v>600</v>
      </c>
      <c r="E304" s="72" t="n">
        <f aca="false">'приложение 10'!I464</f>
        <v>3510300</v>
      </c>
      <c r="AMJ304" s="0"/>
    </row>
    <row r="305" s="67" customFormat="true" ht="17.35" hidden="false" customHeight="false" outlineLevel="0" collapsed="false">
      <c r="A305" s="32"/>
      <c r="B305" s="28" t="s">
        <v>286</v>
      </c>
      <c r="C305" s="77" t="n">
        <v>7020000000</v>
      </c>
      <c r="D305" s="82"/>
      <c r="E305" s="72" t="n">
        <f aca="false">E306</f>
        <v>90800</v>
      </c>
      <c r="AMJ305" s="0"/>
    </row>
    <row r="306" s="67" customFormat="true" ht="47.05" hidden="false" customHeight="false" outlineLevel="0" collapsed="false">
      <c r="A306" s="32"/>
      <c r="B306" s="28" t="s">
        <v>287</v>
      </c>
      <c r="C306" s="77" t="n">
        <v>7020010060</v>
      </c>
      <c r="D306" s="82"/>
      <c r="E306" s="72" t="n">
        <f aca="false">E307</f>
        <v>90800</v>
      </c>
      <c r="AMJ306" s="0"/>
    </row>
    <row r="307" s="67" customFormat="true" ht="31.35" hidden="false" customHeight="false" outlineLevel="0" collapsed="false">
      <c r="A307" s="32"/>
      <c r="B307" s="28" t="s">
        <v>144</v>
      </c>
      <c r="C307" s="77" t="n">
        <v>7020010060</v>
      </c>
      <c r="D307" s="82" t="n">
        <v>300</v>
      </c>
      <c r="E307" s="72" t="n">
        <f aca="false">'приложение 10'!I509</f>
        <v>90800</v>
      </c>
      <c r="AMJ307" s="0"/>
    </row>
    <row r="308" s="67" customFormat="true" ht="31.35" hidden="false" customHeight="false" outlineLevel="0" collapsed="false">
      <c r="A308" s="63" t="s">
        <v>288</v>
      </c>
      <c r="B308" s="19" t="s">
        <v>289</v>
      </c>
      <c r="C308" s="83" t="n">
        <v>7100000000</v>
      </c>
      <c r="D308" s="84"/>
      <c r="E308" s="70" t="n">
        <f aca="false">E309</f>
        <v>1515300</v>
      </c>
      <c r="AMJ308" s="0"/>
    </row>
    <row r="309" s="67" customFormat="true" ht="47.05" hidden="false" customHeight="false" outlineLevel="0" collapsed="false">
      <c r="A309" s="32"/>
      <c r="B309" s="28" t="s">
        <v>290</v>
      </c>
      <c r="C309" s="77" t="n">
        <v>7110000000</v>
      </c>
      <c r="D309" s="78"/>
      <c r="E309" s="72" t="n">
        <f aca="false">E310</f>
        <v>1515300</v>
      </c>
      <c r="AMJ309" s="0"/>
    </row>
    <row r="310" s="67" customFormat="true" ht="46.15" hidden="false" customHeight="false" outlineLevel="0" collapsed="false">
      <c r="A310" s="32"/>
      <c r="B310" s="28" t="s">
        <v>291</v>
      </c>
      <c r="C310" s="77" t="n">
        <v>7110010610</v>
      </c>
      <c r="D310" s="78"/>
      <c r="E310" s="72" t="n">
        <f aca="false">E311</f>
        <v>1515300</v>
      </c>
      <c r="AMJ310" s="0"/>
    </row>
    <row r="311" s="67" customFormat="true" ht="31.35" hidden="false" customHeight="false" outlineLevel="0" collapsed="false">
      <c r="A311" s="32"/>
      <c r="B311" s="28" t="s">
        <v>102</v>
      </c>
      <c r="C311" s="77" t="n">
        <v>7110010610</v>
      </c>
      <c r="D311" s="78" t="s">
        <v>103</v>
      </c>
      <c r="E311" s="72" t="n">
        <f aca="false">'приложение 10'!I619+'приложение 10'!I544+'приложение 10'!I139</f>
        <v>1515300</v>
      </c>
      <c r="AMJ311" s="0"/>
    </row>
    <row r="312" s="67" customFormat="true" ht="61.8" hidden="false" customHeight="false" outlineLevel="0" collapsed="false">
      <c r="A312" s="63" t="s">
        <v>292</v>
      </c>
      <c r="B312" s="19" t="s">
        <v>293</v>
      </c>
      <c r="C312" s="83" t="n">
        <v>7200000000</v>
      </c>
      <c r="D312" s="84"/>
      <c r="E312" s="70" t="n">
        <f aca="false">E313</f>
        <v>799000</v>
      </c>
      <c r="AMJ312" s="0"/>
    </row>
    <row r="313" s="67" customFormat="true" ht="46.15" hidden="false" customHeight="false" outlineLevel="0" collapsed="false">
      <c r="A313" s="32"/>
      <c r="B313" s="28" t="s">
        <v>294</v>
      </c>
      <c r="C313" s="77" t="n">
        <v>7210000000</v>
      </c>
      <c r="D313" s="78"/>
      <c r="E313" s="72" t="n">
        <f aca="false">E318+E314+E316</f>
        <v>799000</v>
      </c>
      <c r="AMJ313" s="0"/>
    </row>
    <row r="314" s="67" customFormat="true" ht="17.35" hidden="false" customHeight="false" outlineLevel="0" collapsed="false">
      <c r="A314" s="32"/>
      <c r="B314" s="28" t="s">
        <v>295</v>
      </c>
      <c r="C314" s="77" t="n">
        <v>7210010870</v>
      </c>
      <c r="D314" s="78"/>
      <c r="E314" s="72" t="n">
        <f aca="false">E315</f>
        <v>660000</v>
      </c>
      <c r="AMJ314" s="0"/>
    </row>
    <row r="315" s="67" customFormat="true" ht="31.35" hidden="false" customHeight="false" outlineLevel="0" collapsed="false">
      <c r="A315" s="32"/>
      <c r="B315" s="28" t="s">
        <v>102</v>
      </c>
      <c r="C315" s="77" t="n">
        <v>7210010870</v>
      </c>
      <c r="D315" s="78" t="s">
        <v>103</v>
      </c>
      <c r="E315" s="72" t="n">
        <f aca="false">'приложение 10'!I163</f>
        <v>660000</v>
      </c>
      <c r="AMJ315" s="0"/>
    </row>
    <row r="316" s="67" customFormat="true" ht="31.35" hidden="false" customHeight="false" outlineLevel="0" collapsed="false">
      <c r="A316" s="32"/>
      <c r="B316" s="28" t="s">
        <v>296</v>
      </c>
      <c r="C316" s="77" t="s">
        <v>297</v>
      </c>
      <c r="D316" s="78"/>
      <c r="E316" s="72" t="n">
        <f aca="false">E317</f>
        <v>139000</v>
      </c>
      <c r="AMJ316" s="0"/>
    </row>
    <row r="317" s="67" customFormat="true" ht="31.35" hidden="false" customHeight="false" outlineLevel="0" collapsed="false">
      <c r="A317" s="32"/>
      <c r="B317" s="28" t="s">
        <v>102</v>
      </c>
      <c r="C317" s="77" t="s">
        <v>297</v>
      </c>
      <c r="D317" s="78" t="s">
        <v>103</v>
      </c>
      <c r="E317" s="72" t="n">
        <f aca="false">'приложение 10'!I165</f>
        <v>139000</v>
      </c>
      <c r="AMJ317" s="0"/>
    </row>
    <row r="318" s="67" customFormat="true" ht="17.35" hidden="true" customHeight="false" outlineLevel="0" collapsed="false">
      <c r="A318" s="32"/>
      <c r="B318" s="28" t="s">
        <v>298</v>
      </c>
      <c r="C318" s="77" t="s">
        <v>299</v>
      </c>
      <c r="D318" s="78"/>
      <c r="E318" s="72" t="n">
        <f aca="false">E319</f>
        <v>0</v>
      </c>
      <c r="AMJ318" s="0"/>
    </row>
    <row r="319" s="67" customFormat="true" ht="31.35" hidden="true" customHeight="false" outlineLevel="0" collapsed="false">
      <c r="A319" s="32"/>
      <c r="B319" s="28" t="s">
        <v>102</v>
      </c>
      <c r="C319" s="77" t="s">
        <v>299</v>
      </c>
      <c r="D319" s="78" t="s">
        <v>103</v>
      </c>
      <c r="E319" s="72" t="n">
        <f aca="false">'приложение 10'!I320</f>
        <v>0</v>
      </c>
      <c r="AMJ319" s="0"/>
    </row>
    <row r="320" s="67" customFormat="true" ht="31.35" hidden="false" customHeight="false" outlineLevel="0" collapsed="false">
      <c r="A320" s="63" t="s">
        <v>300</v>
      </c>
      <c r="B320" s="19" t="s">
        <v>301</v>
      </c>
      <c r="C320" s="83" t="n">
        <v>7300000000</v>
      </c>
      <c r="D320" s="84"/>
      <c r="E320" s="70" t="n">
        <f aca="false">E321+E326+E329</f>
        <v>7637800</v>
      </c>
      <c r="AMJ320" s="0"/>
    </row>
    <row r="321" s="67" customFormat="true" ht="31.35" hidden="false" customHeight="false" outlineLevel="0" collapsed="false">
      <c r="A321" s="32"/>
      <c r="B321" s="28" t="s">
        <v>302</v>
      </c>
      <c r="C321" s="77" t="n">
        <v>7310000000</v>
      </c>
      <c r="D321" s="78"/>
      <c r="E321" s="72" t="n">
        <f aca="false">E322+E324</f>
        <v>4841400</v>
      </c>
      <c r="AMJ321" s="0"/>
    </row>
    <row r="322" s="67" customFormat="true" ht="47.05" hidden="false" customHeight="false" outlineLevel="0" collapsed="false">
      <c r="A322" s="32"/>
      <c r="B322" s="28" t="s">
        <v>303</v>
      </c>
      <c r="C322" s="77" t="n">
        <v>7310010140</v>
      </c>
      <c r="D322" s="78"/>
      <c r="E322" s="72" t="n">
        <f aca="false">E323</f>
        <v>1650000</v>
      </c>
      <c r="AMJ322" s="0"/>
    </row>
    <row r="323" s="67" customFormat="true" ht="31.35" hidden="false" customHeight="false" outlineLevel="0" collapsed="false">
      <c r="A323" s="32"/>
      <c r="B323" s="28" t="s">
        <v>102</v>
      </c>
      <c r="C323" s="77" t="n">
        <v>7310010140</v>
      </c>
      <c r="D323" s="78" t="s">
        <v>103</v>
      </c>
      <c r="E323" s="72" t="n">
        <f aca="false">'приложение 10'!I183</f>
        <v>1650000</v>
      </c>
      <c r="AMJ323" s="0"/>
    </row>
    <row r="324" s="67" customFormat="true" ht="31.35" hidden="false" customHeight="false" outlineLevel="0" collapsed="false">
      <c r="A324" s="32"/>
      <c r="B324" s="28" t="s">
        <v>304</v>
      </c>
      <c r="C324" s="77" t="n">
        <v>7310010860</v>
      </c>
      <c r="D324" s="78"/>
      <c r="E324" s="72" t="n">
        <f aca="false">E325</f>
        <v>3191400</v>
      </c>
      <c r="AMJ324" s="0"/>
    </row>
    <row r="325" s="67" customFormat="true" ht="31.35" hidden="false" customHeight="false" outlineLevel="0" collapsed="false">
      <c r="A325" s="32"/>
      <c r="B325" s="28" t="s">
        <v>102</v>
      </c>
      <c r="C325" s="77" t="n">
        <v>7310010860</v>
      </c>
      <c r="D325" s="78" t="s">
        <v>103</v>
      </c>
      <c r="E325" s="72" t="n">
        <f aca="false">'приложение 10'!I185</f>
        <v>3191400</v>
      </c>
      <c r="AMJ325" s="0"/>
    </row>
    <row r="326" s="67" customFormat="true" ht="31.35" hidden="false" customHeight="false" outlineLevel="0" collapsed="false">
      <c r="A326" s="32"/>
      <c r="B326" s="28" t="s">
        <v>305</v>
      </c>
      <c r="C326" s="77" t="n">
        <v>7320000000</v>
      </c>
      <c r="D326" s="78"/>
      <c r="E326" s="72" t="n">
        <f aca="false">E327</f>
        <v>22900</v>
      </c>
      <c r="AMJ326" s="0"/>
    </row>
    <row r="327" s="67" customFormat="true" ht="61.8" hidden="false" customHeight="false" outlineLevel="0" collapsed="false">
      <c r="A327" s="32"/>
      <c r="B327" s="28" t="s">
        <v>306</v>
      </c>
      <c r="C327" s="77" t="n">
        <v>7320010080</v>
      </c>
      <c r="D327" s="78"/>
      <c r="E327" s="72" t="n">
        <f aca="false">E328</f>
        <v>22900</v>
      </c>
      <c r="AMJ327" s="0"/>
    </row>
    <row r="328" s="67" customFormat="true" ht="31.35" hidden="false" customHeight="false" outlineLevel="0" collapsed="false">
      <c r="A328" s="32"/>
      <c r="B328" s="28" t="s">
        <v>102</v>
      </c>
      <c r="C328" s="77" t="n">
        <v>7320010080</v>
      </c>
      <c r="D328" s="78" t="s">
        <v>103</v>
      </c>
      <c r="E328" s="72" t="n">
        <f aca="false">'приложение 10'!I188</f>
        <v>22900</v>
      </c>
      <c r="AMJ328" s="0"/>
    </row>
    <row r="329" s="67" customFormat="true" ht="31.35" hidden="false" customHeight="false" outlineLevel="0" collapsed="false">
      <c r="A329" s="32"/>
      <c r="B329" s="28" t="s">
        <v>307</v>
      </c>
      <c r="C329" s="77" t="n">
        <v>7330000000</v>
      </c>
      <c r="D329" s="78"/>
      <c r="E329" s="72" t="n">
        <f aca="false">E330+E333</f>
        <v>2773500</v>
      </c>
      <c r="AMJ329" s="0"/>
    </row>
    <row r="330" s="67" customFormat="true" ht="31.35" hidden="false" customHeight="false" outlineLevel="0" collapsed="false">
      <c r="A330" s="32"/>
      <c r="B330" s="28" t="s">
        <v>308</v>
      </c>
      <c r="C330" s="77" t="n">
        <v>7330010720</v>
      </c>
      <c r="D330" s="78"/>
      <c r="E330" s="72" t="n">
        <f aca="false">E331</f>
        <v>930000</v>
      </c>
      <c r="AMJ330" s="0"/>
    </row>
    <row r="331" s="67" customFormat="true" ht="31.35" hidden="false" customHeight="false" outlineLevel="0" collapsed="false">
      <c r="A331" s="32"/>
      <c r="B331" s="28" t="s">
        <v>102</v>
      </c>
      <c r="C331" s="77" t="n">
        <v>7330010720</v>
      </c>
      <c r="D331" s="78" t="s">
        <v>103</v>
      </c>
      <c r="E331" s="72" t="n">
        <f aca="false">'приложение 10'!I191</f>
        <v>930000</v>
      </c>
      <c r="AMJ331" s="0"/>
    </row>
    <row r="332" s="67" customFormat="true" ht="31.35" hidden="true" customHeight="false" outlineLevel="0" collapsed="false">
      <c r="A332" s="32"/>
      <c r="B332" s="28" t="s">
        <v>243</v>
      </c>
      <c r="C332" s="77" t="n">
        <v>7330010720</v>
      </c>
      <c r="D332" s="78" t="s">
        <v>244</v>
      </c>
      <c r="E332" s="72" t="n">
        <f aca="false">'приложение 10'!I192</f>
        <v>0</v>
      </c>
      <c r="AMJ332" s="0"/>
    </row>
    <row r="333" s="67" customFormat="true" ht="90.45" hidden="false" customHeight="false" outlineLevel="0" collapsed="false">
      <c r="A333" s="32"/>
      <c r="B333" s="28" t="s">
        <v>309</v>
      </c>
      <c r="C333" s="77" t="s">
        <v>310</v>
      </c>
      <c r="D333" s="78"/>
      <c r="E333" s="72" t="n">
        <f aca="false">E334</f>
        <v>1843500</v>
      </c>
      <c r="AMJ333" s="0"/>
    </row>
    <row r="334" s="67" customFormat="true" ht="31.35" hidden="false" customHeight="false" outlineLevel="0" collapsed="false">
      <c r="A334" s="32"/>
      <c r="B334" s="28" t="s">
        <v>102</v>
      </c>
      <c r="C334" s="77" t="s">
        <v>310</v>
      </c>
      <c r="D334" s="78" t="s">
        <v>103</v>
      </c>
      <c r="E334" s="72" t="n">
        <f aca="false">'приложение 10'!I194</f>
        <v>1843500</v>
      </c>
      <c r="AMJ334" s="0"/>
    </row>
    <row r="335" s="67" customFormat="true" ht="31.35" hidden="true" customHeight="false" outlineLevel="0" collapsed="false">
      <c r="A335" s="32"/>
      <c r="B335" s="28" t="s">
        <v>243</v>
      </c>
      <c r="C335" s="77" t="s">
        <v>310</v>
      </c>
      <c r="D335" s="78" t="s">
        <v>244</v>
      </c>
      <c r="E335" s="72" t="n">
        <f aca="false">'приложение 10'!I195</f>
        <v>0</v>
      </c>
      <c r="AMJ335" s="0"/>
    </row>
    <row r="336" s="67" customFormat="true" ht="31.35" hidden="false" customHeight="false" outlineLevel="0" collapsed="false">
      <c r="A336" s="63" t="s">
        <v>311</v>
      </c>
      <c r="B336" s="19" t="s">
        <v>312</v>
      </c>
      <c r="C336" s="83" t="n">
        <v>7600000000</v>
      </c>
      <c r="D336" s="84"/>
      <c r="E336" s="70" t="n">
        <f aca="false">E337</f>
        <v>1320000</v>
      </c>
      <c r="AMJ336" s="87"/>
    </row>
    <row r="337" s="67" customFormat="true" ht="31.35" hidden="false" customHeight="false" outlineLevel="0" collapsed="false">
      <c r="A337" s="32"/>
      <c r="B337" s="28" t="s">
        <v>313</v>
      </c>
      <c r="C337" s="77" t="n">
        <v>7610000000</v>
      </c>
      <c r="D337" s="78"/>
      <c r="E337" s="72" t="n">
        <f aca="false">E338</f>
        <v>1320000</v>
      </c>
      <c r="AMJ337" s="0"/>
    </row>
    <row r="338" s="67" customFormat="true" ht="31.35" hidden="false" customHeight="false" outlineLevel="0" collapsed="false">
      <c r="A338" s="32"/>
      <c r="B338" s="28" t="s">
        <v>314</v>
      </c>
      <c r="C338" s="77" t="n">
        <v>7610010960</v>
      </c>
      <c r="D338" s="78"/>
      <c r="E338" s="72" t="n">
        <f aca="false">E339</f>
        <v>1320000</v>
      </c>
      <c r="AMJ338" s="0"/>
    </row>
    <row r="339" s="67" customFormat="true" ht="31.35" hidden="false" customHeight="false" outlineLevel="0" collapsed="false">
      <c r="A339" s="32"/>
      <c r="B339" s="28" t="s">
        <v>102</v>
      </c>
      <c r="C339" s="77" t="n">
        <v>7610010960</v>
      </c>
      <c r="D339" s="78" t="s">
        <v>103</v>
      </c>
      <c r="E339" s="72" t="n">
        <f aca="false">'приложение 10'!I171</f>
        <v>1320000</v>
      </c>
      <c r="AMJ339" s="0"/>
    </row>
    <row r="340" s="67" customFormat="true" ht="31.35" hidden="false" customHeight="false" outlineLevel="0" collapsed="false">
      <c r="A340" s="63" t="s">
        <v>315</v>
      </c>
      <c r="B340" s="63" t="s">
        <v>316</v>
      </c>
      <c r="C340" s="68" t="n">
        <v>9900000000</v>
      </c>
      <c r="D340" s="79"/>
      <c r="E340" s="70" t="n">
        <f aca="false">E356+E359+E363+E351+E341+E349+E347+E343+E345+E366</f>
        <v>37283500</v>
      </c>
      <c r="AMJ340" s="0"/>
    </row>
    <row r="341" s="67" customFormat="true" ht="60.9" hidden="false" customHeight="false" outlineLevel="0" collapsed="false">
      <c r="A341" s="63"/>
      <c r="B341" s="32" t="s">
        <v>317</v>
      </c>
      <c r="C341" s="48" t="n">
        <v>9900010110</v>
      </c>
      <c r="D341" s="71"/>
      <c r="E341" s="72" t="n">
        <f aca="false">E342</f>
        <v>880000</v>
      </c>
      <c r="AMJ341" s="0"/>
    </row>
    <row r="342" s="67" customFormat="true" ht="31.35" hidden="false" customHeight="false" outlineLevel="0" collapsed="false">
      <c r="A342" s="63"/>
      <c r="B342" s="32" t="s">
        <v>102</v>
      </c>
      <c r="C342" s="48" t="n">
        <v>9900010110</v>
      </c>
      <c r="D342" s="71" t="s">
        <v>103</v>
      </c>
      <c r="E342" s="72" t="n">
        <f aca="false">'приложение 10'!I314</f>
        <v>880000</v>
      </c>
      <c r="AMJ342" s="0"/>
    </row>
    <row r="343" s="67" customFormat="true" ht="31.35" hidden="false" customHeight="false" outlineLevel="0" collapsed="false">
      <c r="A343" s="63"/>
      <c r="B343" s="28" t="s">
        <v>318</v>
      </c>
      <c r="C343" s="77" t="n">
        <v>9900010150</v>
      </c>
      <c r="D343" s="78"/>
      <c r="E343" s="72" t="n">
        <f aca="false">E344</f>
        <v>10000000</v>
      </c>
      <c r="AMJ343" s="0"/>
    </row>
    <row r="344" s="67" customFormat="true" ht="31.35" hidden="false" customHeight="false" outlineLevel="0" collapsed="false">
      <c r="A344" s="63"/>
      <c r="B344" s="28" t="s">
        <v>102</v>
      </c>
      <c r="C344" s="77" t="n">
        <v>9900010150</v>
      </c>
      <c r="D344" s="78" t="s">
        <v>103</v>
      </c>
      <c r="E344" s="72" t="n">
        <f aca="false">'приложение 10'!I94</f>
        <v>10000000</v>
      </c>
      <c r="AMJ344" s="0"/>
    </row>
    <row r="345" s="67" customFormat="true" ht="61.8" hidden="false" customHeight="false" outlineLevel="0" collapsed="false">
      <c r="A345" s="63"/>
      <c r="B345" s="28" t="s">
        <v>319</v>
      </c>
      <c r="C345" s="77" t="n">
        <v>9900010620</v>
      </c>
      <c r="D345" s="78"/>
      <c r="E345" s="72" t="n">
        <f aca="false">E346</f>
        <v>5115000</v>
      </c>
      <c r="AMJ345" s="0"/>
    </row>
    <row r="346" s="67" customFormat="true" ht="31.35" hidden="false" customHeight="false" outlineLevel="0" collapsed="false">
      <c r="A346" s="63"/>
      <c r="B346" s="28" t="s">
        <v>144</v>
      </c>
      <c r="C346" s="77" t="n">
        <v>9900010620</v>
      </c>
      <c r="D346" s="78" t="s">
        <v>212</v>
      </c>
      <c r="E346" s="72" t="n">
        <f aca="false">'приложение 10'!I225</f>
        <v>5115000</v>
      </c>
      <c r="AMJ346" s="0"/>
    </row>
    <row r="347" s="67" customFormat="true" ht="17.35" hidden="false" customHeight="false" outlineLevel="0" collapsed="false">
      <c r="A347" s="32"/>
      <c r="B347" s="32" t="s">
        <v>320</v>
      </c>
      <c r="C347" s="48" t="n">
        <v>9900010910</v>
      </c>
      <c r="D347" s="71"/>
      <c r="E347" s="72" t="n">
        <f aca="false">E348</f>
        <v>825000</v>
      </c>
      <c r="AMJ347" s="0"/>
    </row>
    <row r="348" s="67" customFormat="true" ht="17.35" hidden="false" customHeight="false" outlineLevel="0" collapsed="false">
      <c r="A348" s="32"/>
      <c r="B348" s="32" t="s">
        <v>105</v>
      </c>
      <c r="C348" s="48" t="n">
        <v>9900010910</v>
      </c>
      <c r="D348" s="71" t="s">
        <v>106</v>
      </c>
      <c r="E348" s="72" t="n">
        <f aca="false">'приложение 10'!I96+'приложение 10'!I352+'приложение 10'!I408</f>
        <v>825000</v>
      </c>
      <c r="AMJ348" s="0"/>
    </row>
    <row r="349" s="67" customFormat="true" ht="61.8" hidden="false" customHeight="false" outlineLevel="0" collapsed="false">
      <c r="A349" s="32"/>
      <c r="B349" s="32" t="s">
        <v>321</v>
      </c>
      <c r="C349" s="48" t="n">
        <v>9900051200</v>
      </c>
      <c r="D349" s="71"/>
      <c r="E349" s="72" t="n">
        <f aca="false">E350</f>
        <v>83300</v>
      </c>
      <c r="AMJ349" s="0"/>
    </row>
    <row r="350" s="67" customFormat="true" ht="31.35" hidden="false" customHeight="false" outlineLevel="0" collapsed="false">
      <c r="A350" s="32"/>
      <c r="B350" s="32" t="s">
        <v>102</v>
      </c>
      <c r="C350" s="48" t="n">
        <v>9900051200</v>
      </c>
      <c r="D350" s="71" t="s">
        <v>103</v>
      </c>
      <c r="E350" s="72" t="n">
        <f aca="false">'приложение 10'!I49</f>
        <v>83300</v>
      </c>
      <c r="AMJ350" s="0"/>
    </row>
    <row r="351" s="67" customFormat="true" ht="61.8" hidden="false" customHeight="false" outlineLevel="0" collapsed="false">
      <c r="A351" s="32"/>
      <c r="B351" s="32" t="s">
        <v>322</v>
      </c>
      <c r="C351" s="48" t="n">
        <v>9900200000</v>
      </c>
      <c r="D351" s="71"/>
      <c r="E351" s="72" t="n">
        <f aca="false">E352+E354</f>
        <v>200</v>
      </c>
      <c r="AMJ351" s="0"/>
    </row>
    <row r="352" s="67" customFormat="true" ht="61.8" hidden="false" customHeight="false" outlineLevel="0" collapsed="false">
      <c r="A352" s="32"/>
      <c r="B352" s="32" t="s">
        <v>322</v>
      </c>
      <c r="C352" s="48" t="n">
        <v>9900210010</v>
      </c>
      <c r="D352" s="71"/>
      <c r="E352" s="72" t="n">
        <f aca="false">E353</f>
        <v>100</v>
      </c>
      <c r="AMJ352" s="0"/>
    </row>
    <row r="353" s="67" customFormat="true" ht="31.35" hidden="false" customHeight="false" outlineLevel="0" collapsed="false">
      <c r="A353" s="32"/>
      <c r="B353" s="32" t="s">
        <v>102</v>
      </c>
      <c r="C353" s="48" t="n">
        <v>9900210010</v>
      </c>
      <c r="D353" s="71" t="s">
        <v>103</v>
      </c>
      <c r="E353" s="72" t="n">
        <f aca="false">'приложение 10'!I112</f>
        <v>100</v>
      </c>
      <c r="AMJ353" s="0"/>
    </row>
    <row r="354" s="67" customFormat="true" ht="31.35" hidden="false" customHeight="false" outlineLevel="0" collapsed="false">
      <c r="A354" s="32"/>
      <c r="B354" s="32" t="s">
        <v>323</v>
      </c>
      <c r="C354" s="48" t="n">
        <v>9900210020</v>
      </c>
      <c r="D354" s="71"/>
      <c r="E354" s="72" t="n">
        <f aca="false">E355</f>
        <v>100</v>
      </c>
      <c r="AMJ354" s="0"/>
    </row>
    <row r="355" s="67" customFormat="true" ht="31.35" hidden="false" customHeight="false" outlineLevel="0" collapsed="false">
      <c r="A355" s="32"/>
      <c r="B355" s="32" t="s">
        <v>102</v>
      </c>
      <c r="C355" s="48" t="n">
        <v>9900210020</v>
      </c>
      <c r="D355" s="71" t="s">
        <v>103</v>
      </c>
      <c r="E355" s="72" t="n">
        <f aca="false">'приложение 10'!I114</f>
        <v>100</v>
      </c>
      <c r="AMJ355" s="0"/>
    </row>
    <row r="356" s="67" customFormat="true" ht="61.8" hidden="false" customHeight="false" outlineLevel="0" collapsed="false">
      <c r="A356" s="63"/>
      <c r="B356" s="32" t="s">
        <v>324</v>
      </c>
      <c r="C356" s="48" t="n">
        <v>9910000000</v>
      </c>
      <c r="D356" s="71"/>
      <c r="E356" s="72" t="n">
        <f aca="false">E357</f>
        <v>7283100</v>
      </c>
      <c r="AMJ356" s="0"/>
    </row>
    <row r="357" s="67" customFormat="true" ht="31.35" hidden="false" customHeight="false" outlineLevel="0" collapsed="false">
      <c r="A357" s="63"/>
      <c r="B357" s="32" t="s">
        <v>98</v>
      </c>
      <c r="C357" s="48" t="n">
        <v>9910000190</v>
      </c>
      <c r="D357" s="71"/>
      <c r="E357" s="72" t="n">
        <f aca="false">E358</f>
        <v>7283100</v>
      </c>
      <c r="AMJ357" s="0"/>
    </row>
    <row r="358" s="67" customFormat="true" ht="76.6" hidden="false" customHeight="false" outlineLevel="0" collapsed="false">
      <c r="A358" s="63"/>
      <c r="B358" s="32" t="s">
        <v>99</v>
      </c>
      <c r="C358" s="48" t="n">
        <v>9910000190</v>
      </c>
      <c r="D358" s="71" t="s">
        <v>100</v>
      </c>
      <c r="E358" s="72" t="n">
        <f aca="false">'приложение 10'!I15+'приложение 10'!I266</f>
        <v>7283100</v>
      </c>
      <c r="AMJ358" s="0"/>
    </row>
    <row r="359" s="67" customFormat="true" ht="61.8" hidden="false" customHeight="false" outlineLevel="0" collapsed="false">
      <c r="A359" s="63"/>
      <c r="B359" s="32" t="s">
        <v>325</v>
      </c>
      <c r="C359" s="48" t="n">
        <v>9920000000</v>
      </c>
      <c r="D359" s="71"/>
      <c r="E359" s="72" t="n">
        <f aca="false">E360</f>
        <v>9254900</v>
      </c>
      <c r="AMJ359" s="0"/>
    </row>
    <row r="360" s="67" customFormat="true" ht="31.35" hidden="false" customHeight="false" outlineLevel="0" collapsed="false">
      <c r="A360" s="63"/>
      <c r="B360" s="32" t="s">
        <v>98</v>
      </c>
      <c r="C360" s="48" t="n">
        <v>9920000190</v>
      </c>
      <c r="D360" s="71"/>
      <c r="E360" s="72" t="n">
        <f aca="false">E361+E362</f>
        <v>9254900</v>
      </c>
      <c r="AMJ360" s="0"/>
    </row>
    <row r="361" s="67" customFormat="true" ht="76.6" hidden="false" customHeight="false" outlineLevel="0" collapsed="false">
      <c r="A361" s="63"/>
      <c r="B361" s="32" t="s">
        <v>99</v>
      </c>
      <c r="C361" s="48" t="n">
        <v>9920000190</v>
      </c>
      <c r="D361" s="71" t="s">
        <v>100</v>
      </c>
      <c r="E361" s="72" t="n">
        <f aca="false">'приложение 10'!I18+'приложение 10'!I269</f>
        <v>9248900</v>
      </c>
      <c r="AMJ361" s="0"/>
    </row>
    <row r="362" s="67" customFormat="true" ht="17.35" hidden="false" customHeight="false" outlineLevel="0" collapsed="false">
      <c r="A362" s="63"/>
      <c r="B362" s="32" t="s">
        <v>105</v>
      </c>
      <c r="C362" s="48" t="n">
        <v>9920000190</v>
      </c>
      <c r="D362" s="71" t="s">
        <v>106</v>
      </c>
      <c r="E362" s="72" t="n">
        <f aca="false">'приложение 10'!I19+'приложение 10'!I270</f>
        <v>6000</v>
      </c>
      <c r="AMJ362" s="0"/>
    </row>
    <row r="363" s="67" customFormat="true" ht="31.35" hidden="false" customHeight="false" outlineLevel="0" collapsed="false">
      <c r="A363" s="63"/>
      <c r="B363" s="32" t="s">
        <v>326</v>
      </c>
      <c r="C363" s="48" t="n">
        <v>9930000000</v>
      </c>
      <c r="D363" s="71"/>
      <c r="E363" s="72" t="n">
        <f aca="false">E364</f>
        <v>3000000</v>
      </c>
      <c r="AMJ363" s="0"/>
    </row>
    <row r="364" s="67" customFormat="true" ht="17.35" hidden="false" customHeight="false" outlineLevel="0" collapsed="false">
      <c r="A364" s="63"/>
      <c r="B364" s="73" t="s">
        <v>327</v>
      </c>
      <c r="C364" s="48" t="n">
        <v>9930020590</v>
      </c>
      <c r="D364" s="71"/>
      <c r="E364" s="72" t="n">
        <f aca="false">E365</f>
        <v>3000000</v>
      </c>
      <c r="AMJ364" s="0"/>
    </row>
    <row r="365" s="67" customFormat="true" ht="17.35" hidden="false" customHeight="false" outlineLevel="0" collapsed="false">
      <c r="A365" s="63"/>
      <c r="B365" s="32" t="s">
        <v>105</v>
      </c>
      <c r="C365" s="48" t="n">
        <v>9930020590</v>
      </c>
      <c r="D365" s="71" t="s">
        <v>106</v>
      </c>
      <c r="E365" s="72" t="n">
        <f aca="false">'приложение 10'!I54</f>
        <v>3000000</v>
      </c>
      <c r="AMJ365" s="0"/>
    </row>
    <row r="366" s="67" customFormat="true" ht="46.15" hidden="false" customHeight="false" outlineLevel="0" collapsed="false">
      <c r="A366" s="63"/>
      <c r="B366" s="28" t="s">
        <v>328</v>
      </c>
      <c r="C366" s="77" t="n">
        <v>9960000000</v>
      </c>
      <c r="D366" s="78"/>
      <c r="E366" s="72" t="n">
        <f aca="false">E367</f>
        <v>842000</v>
      </c>
      <c r="AMJ366" s="0"/>
    </row>
    <row r="367" s="67" customFormat="true" ht="31.35" hidden="false" customHeight="false" outlineLevel="0" collapsed="false">
      <c r="A367" s="63"/>
      <c r="B367" s="28" t="s">
        <v>329</v>
      </c>
      <c r="C367" s="77" t="n">
        <v>9960010570</v>
      </c>
      <c r="D367" s="78"/>
      <c r="E367" s="72" t="n">
        <f aca="false">E368</f>
        <v>842000</v>
      </c>
      <c r="AMJ367" s="0"/>
    </row>
    <row r="368" s="67" customFormat="true" ht="31.35" hidden="false" customHeight="false" outlineLevel="0" collapsed="false">
      <c r="A368" s="63"/>
      <c r="B368" s="28" t="s">
        <v>102</v>
      </c>
      <c r="C368" s="77" t="n">
        <v>9960010570</v>
      </c>
      <c r="D368" s="78" t="s">
        <v>103</v>
      </c>
      <c r="E368" s="72" t="n">
        <f aca="false">'приложение 10'!I99</f>
        <v>842000</v>
      </c>
      <c r="AMJ368" s="0"/>
    </row>
    <row r="369" s="67" customFormat="true" ht="17.35" hidden="false" customHeight="false" outlineLevel="0" collapsed="false">
      <c r="A369" s="63"/>
      <c r="B369" s="32"/>
      <c r="C369" s="88"/>
      <c r="D369" s="33"/>
      <c r="E369" s="89"/>
      <c r="AMJ369" s="0"/>
    </row>
    <row r="370" s="67" customFormat="true" ht="17.35" hidden="false" customHeight="false" outlineLevel="0" collapsed="false">
      <c r="A370" s="63"/>
      <c r="B370" s="32"/>
      <c r="C370" s="88"/>
      <c r="D370" s="33"/>
      <c r="E370" s="89"/>
      <c r="AMJ370" s="0"/>
    </row>
    <row r="371" customFormat="false" ht="17.35" hidden="false" customHeight="false" outlineLevel="0" collapsed="false">
      <c r="A371" s="32"/>
      <c r="B371" s="2" t="s">
        <v>84</v>
      </c>
      <c r="C371" s="25"/>
      <c r="D371" s="1"/>
      <c r="E371" s="1"/>
      <c r="F371" s="1"/>
    </row>
    <row r="372" customFormat="false" ht="17.6" hidden="false" customHeight="true" outlineLevel="0" collapsed="false">
      <c r="A372" s="32"/>
      <c r="B372" s="39" t="s">
        <v>85</v>
      </c>
      <c r="C372" s="39"/>
      <c r="D372" s="1"/>
      <c r="E372" s="1"/>
      <c r="F372" s="1"/>
    </row>
    <row r="373" customFormat="false" ht="17.6" hidden="false" customHeight="true" outlineLevel="0" collapsed="false">
      <c r="A373" s="32"/>
      <c r="B373" s="39" t="s">
        <v>330</v>
      </c>
      <c r="C373" s="39"/>
      <c r="D373" s="1"/>
      <c r="E373" s="1"/>
      <c r="F373" s="1"/>
    </row>
    <row r="374" customFormat="false" ht="17.35" hidden="false" customHeight="false" outlineLevel="0" collapsed="false">
      <c r="A374" s="32"/>
      <c r="B374" s="32" t="s">
        <v>87</v>
      </c>
      <c r="E374" s="40" t="s">
        <v>88</v>
      </c>
    </row>
    <row r="375" customFormat="false" ht="17.35" hidden="false" customHeight="false" outlineLevel="0" collapsed="false">
      <c r="A375" s="32"/>
    </row>
    <row r="376" customFormat="false" ht="17.35" hidden="false" customHeight="false" outlineLevel="0" collapsed="false">
      <c r="A376" s="32"/>
    </row>
    <row r="377" customFormat="false" ht="17.35" hidden="false" customHeight="false" outlineLevel="0" collapsed="false">
      <c r="A377" s="32"/>
    </row>
    <row r="378" customFormat="false" ht="17.35" hidden="false" customHeight="false" outlineLevel="0" collapsed="false">
      <c r="A378" s="32"/>
    </row>
    <row r="379" customFormat="false" ht="17.35" hidden="false" customHeight="false" outlineLevel="0" collapsed="false">
      <c r="A379" s="32"/>
    </row>
    <row r="380" customFormat="false" ht="17.35" hidden="false" customHeight="false" outlineLevel="0" collapsed="false">
      <c r="A380" s="32"/>
    </row>
    <row r="381" customFormat="false" ht="17.35" hidden="false" customHeight="false" outlineLevel="0" collapsed="false">
      <c r="A381" s="32"/>
    </row>
    <row r="382" customFormat="false" ht="17.35" hidden="false" customHeight="false" outlineLevel="0" collapsed="false">
      <c r="A382" s="32"/>
    </row>
    <row r="383" customFormat="false" ht="17.35" hidden="false" customHeight="false" outlineLevel="0" collapsed="false">
      <c r="A383" s="32"/>
    </row>
    <row r="384" customFormat="false" ht="17.35" hidden="false" customHeight="false" outlineLevel="0" collapsed="false">
      <c r="A384" s="32"/>
    </row>
    <row r="385" s="67" customFormat="true" ht="17.35" hidden="false" customHeight="false" outlineLevel="0" collapsed="false">
      <c r="A385" s="63"/>
      <c r="B385" s="32"/>
      <c r="C385" s="43"/>
      <c r="D385" s="44"/>
      <c r="E385" s="45"/>
      <c r="AMJ385" s="0"/>
    </row>
    <row r="386" customFormat="false" ht="17.35" hidden="false" customHeight="false" outlineLevel="0" collapsed="false">
      <c r="A386" s="32"/>
    </row>
    <row r="387" customFormat="false" ht="17.35" hidden="false" customHeight="false" outlineLevel="0" collapsed="false">
      <c r="A387" s="32"/>
    </row>
    <row r="388" customFormat="false" ht="17.35" hidden="false" customHeight="false" outlineLevel="0" collapsed="false">
      <c r="A388" s="32"/>
    </row>
    <row r="389" customFormat="false" ht="17.35" hidden="false" customHeight="false" outlineLevel="0" collapsed="false">
      <c r="A389" s="32"/>
    </row>
    <row r="390" customFormat="false" ht="17.35" hidden="false" customHeight="false" outlineLevel="0" collapsed="false">
      <c r="A390" s="32"/>
    </row>
    <row r="391" customFormat="false" ht="17.35" hidden="false" customHeight="false" outlineLevel="0" collapsed="false">
      <c r="A391" s="32"/>
    </row>
    <row r="392" customFormat="false" ht="17.35" hidden="false" customHeight="false" outlineLevel="0" collapsed="false">
      <c r="A392" s="32"/>
    </row>
    <row r="393" customFormat="false" ht="17.35" hidden="false" customHeight="false" outlineLevel="0" collapsed="false">
      <c r="A393" s="32"/>
    </row>
    <row r="394" customFormat="false" ht="17.35" hidden="false" customHeight="false" outlineLevel="0" collapsed="false">
      <c r="A394" s="32"/>
    </row>
    <row r="395" customFormat="false" ht="17.35" hidden="false" customHeight="false" outlineLevel="0" collapsed="false">
      <c r="A395" s="32"/>
    </row>
    <row r="396" customFormat="false" ht="17.35" hidden="false" customHeight="false" outlineLevel="0" collapsed="false">
      <c r="A396" s="32"/>
    </row>
    <row r="397" customFormat="false" ht="17.35" hidden="false" customHeight="false" outlineLevel="0" collapsed="false">
      <c r="A397" s="32"/>
    </row>
    <row r="398" customFormat="false" ht="17.35" hidden="false" customHeight="false" outlineLevel="0" collapsed="false">
      <c r="A398" s="32"/>
    </row>
    <row r="399" customFormat="false" ht="17.35" hidden="false" customHeight="false" outlineLevel="0" collapsed="false">
      <c r="A399" s="32"/>
    </row>
    <row r="400" customFormat="false" ht="17.35" hidden="false" customHeight="false" outlineLevel="0" collapsed="false">
      <c r="A400" s="32"/>
    </row>
    <row r="401" customFormat="false" ht="17.35" hidden="false" customHeight="false" outlineLevel="0" collapsed="false">
      <c r="A401" s="32"/>
    </row>
    <row r="402" customFormat="false" ht="17.35" hidden="false" customHeight="false" outlineLevel="0" collapsed="false">
      <c r="A402" s="32"/>
    </row>
    <row r="403" customFormat="false" ht="17.35" hidden="false" customHeight="false" outlineLevel="0" collapsed="false">
      <c r="A403" s="32"/>
    </row>
    <row r="404" customFormat="false" ht="17.35" hidden="false" customHeight="false" outlineLevel="0" collapsed="false">
      <c r="A404" s="32"/>
    </row>
    <row r="405" customFormat="false" ht="17.35" hidden="false" customHeight="false" outlineLevel="0" collapsed="false">
      <c r="A405" s="32"/>
    </row>
    <row r="406" s="67" customFormat="true" ht="17.35" hidden="false" customHeight="false" outlineLevel="0" collapsed="false">
      <c r="A406" s="63"/>
      <c r="B406" s="32"/>
      <c r="C406" s="43"/>
      <c r="D406" s="44"/>
      <c r="E406" s="45"/>
      <c r="AMJ406" s="0"/>
    </row>
    <row r="407" customFormat="false" ht="17.35" hidden="false" customHeight="false" outlineLevel="0" collapsed="false">
      <c r="A407" s="32"/>
    </row>
    <row r="408" customFormat="false" ht="17.35" hidden="false" customHeight="false" outlineLevel="0" collapsed="false">
      <c r="A408" s="32"/>
    </row>
    <row r="409" customFormat="false" ht="17.35" hidden="false" customHeight="false" outlineLevel="0" collapsed="false">
      <c r="A409" s="32"/>
    </row>
    <row r="410" customFormat="false" ht="17.35" hidden="false" customHeight="false" outlineLevel="0" collapsed="false">
      <c r="A410" s="32"/>
    </row>
    <row r="411" customFormat="false" ht="17.35" hidden="false" customHeight="false" outlineLevel="0" collapsed="false">
      <c r="A411" s="32"/>
    </row>
    <row r="412" s="67" customFormat="true" ht="17.35" hidden="false" customHeight="false" outlineLevel="0" collapsed="false">
      <c r="A412" s="63"/>
      <c r="B412" s="32"/>
      <c r="C412" s="43"/>
      <c r="D412" s="44"/>
      <c r="E412" s="45"/>
      <c r="AMJ412" s="0"/>
    </row>
    <row r="413" customFormat="false" ht="17.35" hidden="false" customHeight="false" outlineLevel="0" collapsed="false">
      <c r="A413" s="32"/>
    </row>
    <row r="414" customFormat="false" ht="17.35" hidden="false" customHeight="false" outlineLevel="0" collapsed="false">
      <c r="A414" s="32"/>
    </row>
    <row r="415" customFormat="false" ht="17.35" hidden="false" customHeight="false" outlineLevel="0" collapsed="false">
      <c r="A415" s="32"/>
    </row>
    <row r="416" customFormat="false" ht="17.35" hidden="false" customHeight="false" outlineLevel="0" collapsed="false">
      <c r="A416" s="32"/>
    </row>
    <row r="417" customFormat="false" ht="17.35" hidden="false" customHeight="false" outlineLevel="0" collapsed="false">
      <c r="A417" s="32"/>
    </row>
    <row r="418" customFormat="false" ht="17.35" hidden="false" customHeight="false" outlineLevel="0" collapsed="false">
      <c r="A418" s="32"/>
    </row>
    <row r="419" customFormat="false" ht="17.35" hidden="false" customHeight="false" outlineLevel="0" collapsed="false">
      <c r="A419" s="32"/>
    </row>
    <row r="420" customFormat="false" ht="17.35" hidden="false" customHeight="false" outlineLevel="0" collapsed="false">
      <c r="A420" s="32"/>
    </row>
    <row r="421" customFormat="false" ht="17.35" hidden="false" customHeight="false" outlineLevel="0" collapsed="false">
      <c r="A421" s="32"/>
    </row>
    <row r="422" customFormat="false" ht="17.35" hidden="false" customHeight="false" outlineLevel="0" collapsed="false">
      <c r="A422" s="32"/>
    </row>
    <row r="423" customFormat="false" ht="17.35" hidden="false" customHeight="false" outlineLevel="0" collapsed="false">
      <c r="A423" s="32"/>
    </row>
    <row r="424" customFormat="false" ht="17.35" hidden="false" customHeight="false" outlineLevel="0" collapsed="false">
      <c r="A424" s="32"/>
    </row>
    <row r="425" customFormat="false" ht="17.35" hidden="false" customHeight="false" outlineLevel="0" collapsed="false">
      <c r="A425" s="32"/>
    </row>
    <row r="426" customFormat="false" ht="17.35" hidden="false" customHeight="false" outlineLevel="0" collapsed="false">
      <c r="A426" s="32"/>
    </row>
    <row r="427" customFormat="false" ht="17.35" hidden="false" customHeight="false" outlineLevel="0" collapsed="false">
      <c r="A427" s="32"/>
      <c r="B427" s="90"/>
      <c r="C427" s="91"/>
      <c r="D427" s="92"/>
      <c r="E427" s="93"/>
    </row>
    <row r="428" customFormat="false" ht="17.35" hidden="false" customHeight="false" outlineLevel="0" collapsed="false">
      <c r="A428" s="32"/>
      <c r="B428" s="90"/>
      <c r="C428" s="91"/>
      <c r="D428" s="92"/>
      <c r="E428" s="93"/>
    </row>
    <row r="429" customFormat="false" ht="17.35" hidden="false" customHeight="false" outlineLevel="0" collapsed="false">
      <c r="A429" s="32"/>
      <c r="B429" s="90"/>
      <c r="C429" s="91"/>
      <c r="D429" s="92"/>
      <c r="E429" s="93"/>
    </row>
    <row r="430" customFormat="false" ht="17.35" hidden="false" customHeight="false" outlineLevel="0" collapsed="false">
      <c r="A430" s="32"/>
      <c r="B430" s="90"/>
      <c r="C430" s="91"/>
      <c r="D430" s="92"/>
      <c r="E430" s="93"/>
    </row>
    <row r="431" customFormat="false" ht="17.35" hidden="false" customHeight="false" outlineLevel="0" collapsed="false">
      <c r="A431" s="32"/>
      <c r="B431" s="90"/>
      <c r="C431" s="91"/>
      <c r="D431" s="92"/>
      <c r="E431" s="93"/>
    </row>
    <row r="432" customFormat="false" ht="17.35" hidden="false" customHeight="false" outlineLevel="0" collapsed="false">
      <c r="A432" s="32"/>
      <c r="B432" s="90"/>
      <c r="C432" s="91"/>
      <c r="D432" s="92"/>
      <c r="E432" s="93"/>
    </row>
    <row r="433" customFormat="false" ht="17.35" hidden="false" customHeight="false" outlineLevel="0" collapsed="false">
      <c r="A433" s="32"/>
      <c r="B433" s="90"/>
      <c r="C433" s="91"/>
      <c r="D433" s="92"/>
      <c r="E433" s="93"/>
    </row>
    <row r="434" customFormat="false" ht="17.35" hidden="false" customHeight="false" outlineLevel="0" collapsed="false">
      <c r="A434" s="32"/>
      <c r="B434" s="90"/>
      <c r="C434" s="91"/>
      <c r="D434" s="92"/>
      <c r="E434" s="93"/>
    </row>
    <row r="435" customFormat="false" ht="17.35" hidden="false" customHeight="false" outlineLevel="0" collapsed="false">
      <c r="A435" s="32"/>
      <c r="B435" s="90"/>
      <c r="C435" s="91"/>
      <c r="D435" s="92"/>
      <c r="E435" s="93"/>
    </row>
    <row r="436" customFormat="false" ht="17.35" hidden="false" customHeight="false" outlineLevel="0" collapsed="false">
      <c r="A436" s="32"/>
      <c r="B436" s="90"/>
      <c r="C436" s="91"/>
      <c r="D436" s="92"/>
      <c r="E436" s="93"/>
    </row>
    <row r="437" customFormat="false" ht="17.35" hidden="false" customHeight="false" outlineLevel="0" collapsed="false">
      <c r="A437" s="32"/>
      <c r="B437" s="90"/>
      <c r="C437" s="91"/>
      <c r="D437" s="92"/>
      <c r="E437" s="93"/>
    </row>
    <row r="438" customFormat="false" ht="17.35" hidden="false" customHeight="false" outlineLevel="0" collapsed="false">
      <c r="A438" s="32"/>
      <c r="B438" s="90"/>
      <c r="C438" s="91"/>
      <c r="D438" s="92"/>
      <c r="E438" s="93"/>
    </row>
    <row r="439" customFormat="false" ht="17.35" hidden="false" customHeight="false" outlineLevel="0" collapsed="false">
      <c r="A439" s="32"/>
      <c r="B439" s="90"/>
      <c r="C439" s="91"/>
      <c r="D439" s="92"/>
      <c r="E439" s="93"/>
    </row>
    <row r="440" customFormat="false" ht="17.35" hidden="false" customHeight="false" outlineLevel="0" collapsed="false">
      <c r="A440" s="32"/>
      <c r="B440" s="90"/>
      <c r="C440" s="91"/>
      <c r="D440" s="92"/>
      <c r="E440" s="93"/>
    </row>
    <row r="441" customFormat="false" ht="17.35" hidden="false" customHeight="false" outlineLevel="0" collapsed="false">
      <c r="A441" s="32"/>
      <c r="B441" s="90"/>
      <c r="C441" s="91"/>
      <c r="D441" s="92"/>
      <c r="E441" s="93"/>
    </row>
    <row r="442" customFormat="false" ht="17.35" hidden="false" customHeight="false" outlineLevel="0" collapsed="false">
      <c r="A442" s="32"/>
      <c r="B442" s="90"/>
      <c r="C442" s="91"/>
      <c r="D442" s="92"/>
      <c r="E442" s="93"/>
    </row>
    <row r="443" customFormat="false" ht="17.35" hidden="false" customHeight="false" outlineLevel="0" collapsed="false">
      <c r="A443" s="32"/>
      <c r="B443" s="90"/>
      <c r="C443" s="91"/>
      <c r="D443" s="92"/>
      <c r="E443" s="93"/>
    </row>
    <row r="444" customFormat="false" ht="17.35" hidden="false" customHeight="false" outlineLevel="0" collapsed="false">
      <c r="A444" s="32"/>
      <c r="B444" s="90"/>
      <c r="C444" s="91"/>
      <c r="D444" s="92"/>
      <c r="E444" s="93"/>
    </row>
    <row r="445" customFormat="false" ht="17.35" hidden="false" customHeight="false" outlineLevel="0" collapsed="false">
      <c r="A445" s="32"/>
      <c r="B445" s="90"/>
      <c r="C445" s="91"/>
      <c r="D445" s="92"/>
      <c r="E445" s="93"/>
    </row>
    <row r="446" customFormat="false" ht="17.35" hidden="false" customHeight="false" outlineLevel="0" collapsed="false">
      <c r="A446" s="32"/>
      <c r="B446" s="90"/>
      <c r="C446" s="91"/>
      <c r="D446" s="92"/>
      <c r="E446" s="93"/>
    </row>
    <row r="447" customFormat="false" ht="17.35" hidden="false" customHeight="false" outlineLevel="0" collapsed="false">
      <c r="A447" s="32"/>
      <c r="B447" s="90"/>
      <c r="C447" s="91"/>
      <c r="D447" s="92"/>
      <c r="E447" s="93"/>
    </row>
    <row r="448" customFormat="false" ht="17.35" hidden="false" customHeight="false" outlineLevel="0" collapsed="false">
      <c r="A448" s="32"/>
      <c r="B448" s="90"/>
      <c r="C448" s="91"/>
      <c r="D448" s="92"/>
      <c r="E448" s="93"/>
    </row>
    <row r="449" customFormat="false" ht="17.35" hidden="false" customHeight="false" outlineLevel="0" collapsed="false">
      <c r="A449" s="32"/>
      <c r="B449" s="90"/>
      <c r="C449" s="91"/>
      <c r="D449" s="92"/>
      <c r="E449" s="93"/>
    </row>
    <row r="450" customFormat="false" ht="17.35" hidden="false" customHeight="false" outlineLevel="0" collapsed="false">
      <c r="A450" s="32"/>
      <c r="B450" s="90"/>
      <c r="C450" s="91"/>
      <c r="D450" s="92"/>
      <c r="E450" s="93"/>
    </row>
    <row r="451" customFormat="false" ht="17.35" hidden="false" customHeight="false" outlineLevel="0" collapsed="false">
      <c r="A451" s="32"/>
      <c r="B451" s="90"/>
      <c r="C451" s="91"/>
      <c r="D451" s="92"/>
      <c r="E451" s="93"/>
    </row>
    <row r="452" customFormat="false" ht="17.35" hidden="false" customHeight="false" outlineLevel="0" collapsed="false">
      <c r="A452" s="32"/>
      <c r="B452" s="90"/>
      <c r="C452" s="91"/>
      <c r="D452" s="92"/>
      <c r="E452" s="93"/>
    </row>
    <row r="453" customFormat="false" ht="17.35" hidden="false" customHeight="false" outlineLevel="0" collapsed="false">
      <c r="A453" s="32"/>
      <c r="B453" s="90"/>
      <c r="C453" s="91"/>
      <c r="D453" s="92"/>
      <c r="E453" s="93"/>
    </row>
    <row r="454" customFormat="false" ht="17.35" hidden="false" customHeight="false" outlineLevel="0" collapsed="false">
      <c r="A454" s="32"/>
      <c r="B454" s="90"/>
      <c r="C454" s="91"/>
      <c r="D454" s="92"/>
      <c r="E454" s="93"/>
    </row>
    <row r="455" customFormat="false" ht="17.35" hidden="false" customHeight="false" outlineLevel="0" collapsed="false">
      <c r="A455" s="32"/>
      <c r="B455" s="90"/>
      <c r="C455" s="91"/>
      <c r="D455" s="92"/>
      <c r="E455" s="93"/>
    </row>
    <row r="456" customFormat="false" ht="17.35" hidden="false" customHeight="false" outlineLevel="0" collapsed="false">
      <c r="A456" s="32"/>
      <c r="B456" s="90"/>
      <c r="C456" s="91"/>
      <c r="D456" s="92"/>
      <c r="E456" s="93"/>
    </row>
    <row r="457" customFormat="false" ht="17.35" hidden="false" customHeight="false" outlineLevel="0" collapsed="false">
      <c r="A457" s="32"/>
      <c r="B457" s="90"/>
      <c r="C457" s="91"/>
      <c r="D457" s="92"/>
      <c r="E457" s="93"/>
    </row>
    <row r="458" customFormat="false" ht="17.35" hidden="false" customHeight="false" outlineLevel="0" collapsed="false">
      <c r="A458" s="32"/>
      <c r="B458" s="90"/>
      <c r="C458" s="91"/>
      <c r="D458" s="92"/>
      <c r="E458" s="93"/>
    </row>
    <row r="459" customFormat="false" ht="17.35" hidden="false" customHeight="false" outlineLevel="0" collapsed="false">
      <c r="A459" s="32"/>
      <c r="B459" s="90"/>
      <c r="C459" s="91"/>
      <c r="D459" s="92"/>
      <c r="E459" s="93"/>
    </row>
    <row r="460" customFormat="false" ht="17.35" hidden="false" customHeight="false" outlineLevel="0" collapsed="false">
      <c r="A460" s="32"/>
      <c r="B460" s="90"/>
      <c r="C460" s="91"/>
      <c r="D460" s="92"/>
      <c r="E460" s="93"/>
    </row>
    <row r="461" customFormat="false" ht="17.35" hidden="false" customHeight="false" outlineLevel="0" collapsed="false">
      <c r="A461" s="32"/>
      <c r="B461" s="90"/>
      <c r="C461" s="91"/>
      <c r="D461" s="92"/>
      <c r="E461" s="93"/>
    </row>
    <row r="462" customFormat="false" ht="17.35" hidden="false" customHeight="false" outlineLevel="0" collapsed="false">
      <c r="A462" s="32"/>
      <c r="B462" s="90"/>
      <c r="C462" s="91"/>
      <c r="D462" s="92"/>
      <c r="E462" s="93"/>
    </row>
    <row r="463" customFormat="false" ht="17.35" hidden="false" customHeight="false" outlineLevel="0" collapsed="false">
      <c r="A463" s="32"/>
      <c r="B463" s="90"/>
      <c r="C463" s="91"/>
      <c r="D463" s="92"/>
      <c r="E463" s="93"/>
    </row>
    <row r="464" customFormat="false" ht="17.35" hidden="false" customHeight="false" outlineLevel="0" collapsed="false">
      <c r="A464" s="32"/>
      <c r="B464" s="90"/>
      <c r="C464" s="91"/>
      <c r="D464" s="92"/>
      <c r="E464" s="93"/>
    </row>
    <row r="465" customFormat="false" ht="17.35" hidden="false" customHeight="false" outlineLevel="0" collapsed="false">
      <c r="A465" s="32"/>
      <c r="B465" s="90"/>
      <c r="C465" s="91"/>
      <c r="D465" s="92"/>
      <c r="E465" s="93"/>
    </row>
    <row r="466" customFormat="false" ht="17.35" hidden="false" customHeight="false" outlineLevel="0" collapsed="false">
      <c r="A466" s="32"/>
      <c r="B466" s="90"/>
      <c r="C466" s="91"/>
      <c r="D466" s="92"/>
      <c r="E466" s="93"/>
    </row>
    <row r="467" customFormat="false" ht="17.35" hidden="false" customHeight="false" outlineLevel="0" collapsed="false">
      <c r="A467" s="32"/>
      <c r="B467" s="90"/>
      <c r="C467" s="91"/>
      <c r="D467" s="92"/>
      <c r="E467" s="93"/>
    </row>
    <row r="468" customFormat="false" ht="17.35" hidden="false" customHeight="false" outlineLevel="0" collapsed="false">
      <c r="A468" s="32"/>
      <c r="B468" s="90"/>
      <c r="C468" s="91"/>
      <c r="D468" s="92"/>
      <c r="E468" s="93"/>
    </row>
    <row r="469" customFormat="false" ht="17.35" hidden="false" customHeight="false" outlineLevel="0" collapsed="false">
      <c r="A469" s="32"/>
      <c r="B469" s="90"/>
      <c r="C469" s="91"/>
      <c r="D469" s="92"/>
      <c r="E469" s="93"/>
    </row>
    <row r="470" customFormat="false" ht="17.35" hidden="false" customHeight="false" outlineLevel="0" collapsed="false">
      <c r="A470" s="32"/>
      <c r="B470" s="90"/>
      <c r="C470" s="91"/>
      <c r="D470" s="92"/>
      <c r="E470" s="93"/>
    </row>
    <row r="471" customFormat="false" ht="17.35" hidden="false" customHeight="false" outlineLevel="0" collapsed="false">
      <c r="A471" s="32"/>
      <c r="B471" s="90"/>
      <c r="C471" s="91"/>
      <c r="D471" s="92"/>
      <c r="E471" s="93"/>
    </row>
    <row r="472" customFormat="false" ht="17.35" hidden="false" customHeight="false" outlineLevel="0" collapsed="false">
      <c r="A472" s="32"/>
      <c r="B472" s="90"/>
      <c r="C472" s="91"/>
      <c r="D472" s="92"/>
      <c r="E472" s="93"/>
    </row>
    <row r="473" customFormat="false" ht="17.35" hidden="false" customHeight="false" outlineLevel="0" collapsed="false">
      <c r="A473" s="32"/>
      <c r="B473" s="90"/>
      <c r="C473" s="91"/>
      <c r="D473" s="92"/>
      <c r="E473" s="93"/>
    </row>
    <row r="474" customFormat="false" ht="17.35" hidden="false" customHeight="false" outlineLevel="0" collapsed="false">
      <c r="A474" s="32"/>
      <c r="B474" s="90"/>
      <c r="C474" s="91"/>
      <c r="D474" s="92"/>
      <c r="E474" s="93"/>
    </row>
    <row r="475" customFormat="false" ht="17.35" hidden="false" customHeight="false" outlineLevel="0" collapsed="false">
      <c r="A475" s="32"/>
    </row>
    <row r="476" customFormat="false" ht="17.35" hidden="false" customHeight="false" outlineLevel="0" collapsed="false">
      <c r="A476" s="32"/>
    </row>
    <row r="477" customFormat="false" ht="17.35" hidden="false" customHeight="false" outlineLevel="0" collapsed="false">
      <c r="A477" s="32"/>
    </row>
    <row r="478" customFormat="false" ht="17.35" hidden="false" customHeight="false" outlineLevel="0" collapsed="false">
      <c r="A478" s="32"/>
    </row>
    <row r="479" customFormat="false" ht="17.35" hidden="false" customHeight="false" outlineLevel="0" collapsed="false">
      <c r="A479" s="32"/>
    </row>
    <row r="480" customFormat="false" ht="17.35" hidden="false" customHeight="false" outlineLevel="0" collapsed="false">
      <c r="A480" s="32"/>
    </row>
    <row r="481" customFormat="false" ht="17.35" hidden="false" customHeight="false" outlineLevel="0" collapsed="false">
      <c r="A481" s="32"/>
    </row>
    <row r="482" customFormat="false" ht="17.35" hidden="false" customHeight="false" outlineLevel="0" collapsed="false">
      <c r="A482" s="32"/>
    </row>
    <row r="483" customFormat="false" ht="17.35" hidden="false" customHeight="false" outlineLevel="0" collapsed="false">
      <c r="A483" s="32"/>
    </row>
    <row r="484" customFormat="false" ht="17.35" hidden="false" customHeight="false" outlineLevel="0" collapsed="false">
      <c r="A484" s="32"/>
    </row>
    <row r="485" customFormat="false" ht="17.35" hidden="false" customHeight="false" outlineLevel="0" collapsed="false">
      <c r="A485" s="32"/>
    </row>
    <row r="486" customFormat="false" ht="17.35" hidden="false" customHeight="false" outlineLevel="0" collapsed="false">
      <c r="A486" s="32"/>
    </row>
    <row r="487" s="67" customFormat="true" ht="17.35" hidden="false" customHeight="false" outlineLevel="0" collapsed="false">
      <c r="A487" s="63"/>
      <c r="B487" s="32"/>
      <c r="C487" s="43"/>
      <c r="D487" s="44"/>
      <c r="E487" s="45"/>
      <c r="AMJ487" s="0"/>
    </row>
    <row r="488" customFormat="false" ht="17.35" hidden="false" customHeight="false" outlineLevel="0" collapsed="false">
      <c r="A488" s="32"/>
    </row>
    <row r="489" customFormat="false" ht="17.35" hidden="false" customHeight="false" outlineLevel="0" collapsed="false">
      <c r="A489" s="32"/>
    </row>
    <row r="490" customFormat="false" ht="17.35" hidden="false" customHeight="false" outlineLevel="0" collapsed="false">
      <c r="A490" s="32"/>
    </row>
    <row r="491" customFormat="false" ht="17.35" hidden="false" customHeight="false" outlineLevel="0" collapsed="false">
      <c r="A491" s="32"/>
      <c r="B491" s="90"/>
      <c r="C491" s="91"/>
      <c r="D491" s="92"/>
      <c r="E491" s="93"/>
    </row>
    <row r="492" customFormat="false" ht="17.35" hidden="false" customHeight="false" outlineLevel="0" collapsed="false">
      <c r="A492" s="32"/>
      <c r="B492" s="90"/>
      <c r="C492" s="91"/>
      <c r="D492" s="92"/>
      <c r="E492" s="93"/>
    </row>
    <row r="493" customFormat="false" ht="17.35" hidden="false" customHeight="false" outlineLevel="0" collapsed="false">
      <c r="A493" s="32"/>
      <c r="B493" s="90"/>
      <c r="C493" s="91"/>
      <c r="D493" s="92"/>
      <c r="E493" s="93"/>
    </row>
    <row r="494" customFormat="false" ht="17.35" hidden="false" customHeight="false" outlineLevel="0" collapsed="false">
      <c r="A494" s="32"/>
      <c r="B494" s="90"/>
      <c r="C494" s="91"/>
      <c r="D494" s="92"/>
      <c r="E494" s="93"/>
    </row>
    <row r="495" customFormat="false" ht="17.35" hidden="false" customHeight="false" outlineLevel="0" collapsed="false">
      <c r="A495" s="32"/>
      <c r="B495" s="90"/>
      <c r="C495" s="91"/>
      <c r="D495" s="92"/>
      <c r="E495" s="93"/>
    </row>
    <row r="496" customFormat="false" ht="17.35" hidden="false" customHeight="false" outlineLevel="0" collapsed="false">
      <c r="A496" s="32"/>
      <c r="B496" s="90"/>
      <c r="C496" s="91"/>
      <c r="D496" s="92"/>
      <c r="E496" s="93"/>
    </row>
    <row r="497" customFormat="false" ht="17.35" hidden="false" customHeight="false" outlineLevel="0" collapsed="false">
      <c r="A497" s="32"/>
      <c r="B497" s="90"/>
      <c r="C497" s="91"/>
      <c r="D497" s="92"/>
      <c r="E497" s="93"/>
    </row>
    <row r="498" customFormat="false" ht="17.35" hidden="false" customHeight="false" outlineLevel="0" collapsed="false">
      <c r="A498" s="32"/>
      <c r="B498" s="90"/>
      <c r="C498" s="91"/>
      <c r="D498" s="92"/>
      <c r="E498" s="93"/>
    </row>
    <row r="499" customFormat="false" ht="17.35" hidden="false" customHeight="false" outlineLevel="0" collapsed="false">
      <c r="A499" s="32"/>
      <c r="B499" s="90"/>
      <c r="C499" s="91"/>
      <c r="D499" s="92"/>
      <c r="E499" s="93"/>
    </row>
    <row r="500" customFormat="false" ht="17.35" hidden="false" customHeight="false" outlineLevel="0" collapsed="false">
      <c r="A500" s="32"/>
      <c r="B500" s="90"/>
      <c r="C500" s="91"/>
      <c r="D500" s="92"/>
      <c r="E500" s="93"/>
    </row>
    <row r="501" customFormat="false" ht="17.35" hidden="false" customHeight="false" outlineLevel="0" collapsed="false">
      <c r="A501" s="32"/>
      <c r="B501" s="90"/>
      <c r="C501" s="91"/>
      <c r="D501" s="92"/>
      <c r="E501" s="93"/>
    </row>
    <row r="502" customFormat="false" ht="17.35" hidden="false" customHeight="false" outlineLevel="0" collapsed="false">
      <c r="A502" s="32"/>
      <c r="B502" s="90"/>
      <c r="C502" s="91"/>
      <c r="D502" s="92"/>
      <c r="E502" s="93"/>
    </row>
    <row r="503" customFormat="false" ht="17.35" hidden="false" customHeight="false" outlineLevel="0" collapsed="false">
      <c r="A503" s="32"/>
      <c r="B503" s="90"/>
      <c r="C503" s="91"/>
      <c r="D503" s="92"/>
      <c r="E503" s="93"/>
    </row>
    <row r="504" customFormat="false" ht="17.35" hidden="false" customHeight="false" outlineLevel="0" collapsed="false">
      <c r="A504" s="32"/>
      <c r="B504" s="90"/>
      <c r="C504" s="91"/>
      <c r="D504" s="92"/>
      <c r="E504" s="93"/>
    </row>
    <row r="505" customFormat="false" ht="17.35" hidden="false" customHeight="false" outlineLevel="0" collapsed="false">
      <c r="A505" s="32"/>
      <c r="B505" s="90"/>
      <c r="C505" s="91"/>
      <c r="D505" s="92"/>
      <c r="E505" s="93"/>
    </row>
    <row r="506" customFormat="false" ht="17.35" hidden="false" customHeight="false" outlineLevel="0" collapsed="false">
      <c r="A506" s="32"/>
      <c r="B506" s="90"/>
      <c r="C506" s="91"/>
      <c r="D506" s="92"/>
      <c r="E506" s="93"/>
    </row>
    <row r="507" customFormat="false" ht="17.35" hidden="false" customHeight="false" outlineLevel="0" collapsed="false">
      <c r="A507" s="32"/>
    </row>
    <row r="508" s="67" customFormat="true" ht="17.35" hidden="false" customHeight="false" outlineLevel="0" collapsed="false">
      <c r="A508" s="63"/>
      <c r="B508" s="32"/>
      <c r="C508" s="43"/>
      <c r="D508" s="44"/>
      <c r="E508" s="45"/>
      <c r="AMJ508" s="0"/>
    </row>
    <row r="509" customFormat="false" ht="17.35" hidden="false" customHeight="false" outlineLevel="0" collapsed="false">
      <c r="A509" s="32"/>
    </row>
    <row r="510" customFormat="false" ht="17.35" hidden="false" customHeight="false" outlineLevel="0" collapsed="false">
      <c r="A510" s="32"/>
    </row>
    <row r="511" customFormat="false" ht="17.35" hidden="false" customHeight="false" outlineLevel="0" collapsed="false">
      <c r="A511" s="32"/>
    </row>
    <row r="512" customFormat="false" ht="17.35" hidden="false" customHeight="false" outlineLevel="0" collapsed="false">
      <c r="A512" s="32"/>
    </row>
    <row r="513" customFormat="false" ht="17.35" hidden="false" customHeight="false" outlineLevel="0" collapsed="false">
      <c r="A513" s="32"/>
    </row>
    <row r="514" customFormat="false" ht="17.35" hidden="false" customHeight="false" outlineLevel="0" collapsed="false">
      <c r="A514" s="32"/>
    </row>
    <row r="515" customFormat="false" ht="17.35" hidden="false" customHeight="false" outlineLevel="0" collapsed="false">
      <c r="A515" s="32"/>
    </row>
    <row r="516" customFormat="false" ht="17.35" hidden="false" customHeight="false" outlineLevel="0" collapsed="false">
      <c r="A516" s="32"/>
    </row>
    <row r="517" customFormat="false" ht="17.35" hidden="false" customHeight="false" outlineLevel="0" collapsed="false">
      <c r="A517" s="32"/>
    </row>
    <row r="518" customFormat="false" ht="17.35" hidden="false" customHeight="false" outlineLevel="0" collapsed="false">
      <c r="A518" s="32"/>
    </row>
    <row r="519" customFormat="false" ht="17.35" hidden="false" customHeight="false" outlineLevel="0" collapsed="false">
      <c r="A519" s="32"/>
    </row>
    <row r="520" customFormat="false" ht="17.35" hidden="false" customHeight="false" outlineLevel="0" collapsed="false">
      <c r="A520" s="32"/>
    </row>
    <row r="521" customFormat="false" ht="17.35" hidden="false" customHeight="false" outlineLevel="0" collapsed="false">
      <c r="A521" s="32"/>
    </row>
    <row r="522" customFormat="false" ht="17.35" hidden="false" customHeight="false" outlineLevel="0" collapsed="false">
      <c r="A522" s="32"/>
    </row>
    <row r="523" customFormat="false" ht="17.35" hidden="false" customHeight="false" outlineLevel="0" collapsed="false">
      <c r="A523" s="32"/>
    </row>
    <row r="524" customFormat="false" ht="17.35" hidden="false" customHeight="false" outlineLevel="0" collapsed="false">
      <c r="A524" s="32"/>
    </row>
    <row r="525" customFormat="false" ht="17.35" hidden="false" customHeight="false" outlineLevel="0" collapsed="false">
      <c r="A525" s="32"/>
    </row>
    <row r="526" customFormat="false" ht="17.35" hidden="false" customHeight="false" outlineLevel="0" collapsed="false">
      <c r="A526" s="32"/>
    </row>
    <row r="527" customFormat="false" ht="17.35" hidden="false" customHeight="false" outlineLevel="0" collapsed="false">
      <c r="A527" s="32"/>
    </row>
    <row r="528" customFormat="false" ht="17.35" hidden="false" customHeight="false" outlineLevel="0" collapsed="false">
      <c r="A528" s="32"/>
    </row>
    <row r="529" customFormat="false" ht="17.35" hidden="false" customHeight="false" outlineLevel="0" collapsed="false">
      <c r="A529" s="32"/>
    </row>
    <row r="530" customFormat="false" ht="17.35" hidden="false" customHeight="false" outlineLevel="0" collapsed="false">
      <c r="A530" s="32"/>
    </row>
    <row r="531" customFormat="false" ht="17.35" hidden="false" customHeight="false" outlineLevel="0" collapsed="false">
      <c r="A531" s="32"/>
    </row>
    <row r="532" customFormat="false" ht="17.35" hidden="false" customHeight="false" outlineLevel="0" collapsed="false">
      <c r="A532" s="32"/>
    </row>
    <row r="533" customFormat="false" ht="17.35" hidden="false" customHeight="false" outlineLevel="0" collapsed="false">
      <c r="A533" s="32"/>
    </row>
    <row r="534" customFormat="false" ht="17.35" hidden="false" customHeight="false" outlineLevel="0" collapsed="false">
      <c r="A534" s="32"/>
    </row>
    <row r="535" customFormat="false" ht="17.35" hidden="false" customHeight="false" outlineLevel="0" collapsed="false">
      <c r="A535" s="32"/>
    </row>
    <row r="536" customFormat="false" ht="17.35" hidden="false" customHeight="false" outlineLevel="0" collapsed="false">
      <c r="A536" s="32"/>
    </row>
    <row r="537" customFormat="false" ht="17.35" hidden="false" customHeight="false" outlineLevel="0" collapsed="false">
      <c r="A537" s="32"/>
    </row>
    <row r="538" customFormat="false" ht="17.35" hidden="false" customHeight="false" outlineLevel="0" collapsed="false">
      <c r="A538" s="32"/>
    </row>
    <row r="539" customFormat="false" ht="17.35" hidden="false" customHeight="false" outlineLevel="0" collapsed="false">
      <c r="A539" s="32"/>
    </row>
    <row r="540" customFormat="false" ht="17.35" hidden="false" customHeight="false" outlineLevel="0" collapsed="false">
      <c r="A540" s="32"/>
    </row>
    <row r="541" customFormat="false" ht="17.35" hidden="false" customHeight="false" outlineLevel="0" collapsed="false">
      <c r="A541" s="32"/>
    </row>
    <row r="542" customFormat="false" ht="17.35" hidden="false" customHeight="false" outlineLevel="0" collapsed="false">
      <c r="A542" s="32"/>
    </row>
    <row r="543" customFormat="false" ht="17.35" hidden="false" customHeight="false" outlineLevel="0" collapsed="false">
      <c r="A543" s="32"/>
    </row>
    <row r="544" customFormat="false" ht="17.35" hidden="false" customHeight="false" outlineLevel="0" collapsed="false">
      <c r="A544" s="32"/>
    </row>
    <row r="545" customFormat="false" ht="17.35" hidden="false" customHeight="false" outlineLevel="0" collapsed="false">
      <c r="A545" s="32"/>
    </row>
    <row r="546" customFormat="false" ht="17.35" hidden="false" customHeight="false" outlineLevel="0" collapsed="false">
      <c r="A546" s="32"/>
    </row>
    <row r="547" customFormat="false" ht="17.35" hidden="false" customHeight="false" outlineLevel="0" collapsed="false">
      <c r="A547" s="32"/>
    </row>
    <row r="548" customFormat="false" ht="17.35" hidden="false" customHeight="false" outlineLevel="0" collapsed="false">
      <c r="A548" s="32"/>
    </row>
    <row r="549" customFormat="false" ht="17.35" hidden="false" customHeight="false" outlineLevel="0" collapsed="false">
      <c r="A549" s="32"/>
    </row>
    <row r="550" customFormat="false" ht="17.35" hidden="false" customHeight="false" outlineLevel="0" collapsed="false">
      <c r="A550" s="32"/>
    </row>
    <row r="551" customFormat="false" ht="17.35" hidden="false" customHeight="false" outlineLevel="0" collapsed="false">
      <c r="A551" s="32"/>
    </row>
    <row r="552" customFormat="false" ht="17.35" hidden="false" customHeight="false" outlineLevel="0" collapsed="false">
      <c r="A552" s="32"/>
    </row>
    <row r="553" customFormat="false" ht="17.35" hidden="false" customHeight="false" outlineLevel="0" collapsed="false">
      <c r="A553" s="32"/>
    </row>
    <row r="554" customFormat="false" ht="17.35" hidden="false" customHeight="false" outlineLevel="0" collapsed="false">
      <c r="A554" s="32"/>
    </row>
    <row r="555" customFormat="false" ht="17.35" hidden="false" customHeight="false" outlineLevel="0" collapsed="false">
      <c r="A555" s="32"/>
    </row>
    <row r="556" customFormat="false" ht="17.35" hidden="false" customHeight="false" outlineLevel="0" collapsed="false">
      <c r="A556" s="32"/>
    </row>
    <row r="557" customFormat="false" ht="17.35" hidden="false" customHeight="false" outlineLevel="0" collapsed="false">
      <c r="A557" s="32"/>
    </row>
    <row r="558" customFormat="false" ht="17.35" hidden="false" customHeight="false" outlineLevel="0" collapsed="false">
      <c r="A558" s="32"/>
    </row>
    <row r="559" customFormat="false" ht="17.35" hidden="false" customHeight="false" outlineLevel="0" collapsed="false">
      <c r="A559" s="32"/>
    </row>
    <row r="560" customFormat="false" ht="17.35" hidden="false" customHeight="false" outlineLevel="0" collapsed="false">
      <c r="A560" s="32"/>
    </row>
    <row r="561" customFormat="false" ht="17.35" hidden="false" customHeight="false" outlineLevel="0" collapsed="false">
      <c r="A561" s="32"/>
    </row>
    <row r="562" customFormat="false" ht="17.35" hidden="false" customHeight="false" outlineLevel="0" collapsed="false">
      <c r="A562" s="32"/>
    </row>
    <row r="563" customFormat="false" ht="17.35" hidden="false" customHeight="false" outlineLevel="0" collapsed="false">
      <c r="A563" s="32"/>
    </row>
    <row r="564" customFormat="false" ht="17.35" hidden="false" customHeight="false" outlineLevel="0" collapsed="false">
      <c r="A564" s="32"/>
    </row>
    <row r="565" customFormat="false" ht="17.35" hidden="false" customHeight="false" outlineLevel="0" collapsed="false">
      <c r="A565" s="32"/>
    </row>
    <row r="566" customFormat="false" ht="17.35" hidden="false" customHeight="false" outlineLevel="0" collapsed="false">
      <c r="A566" s="32"/>
    </row>
    <row r="567" customFormat="false" ht="17.35" hidden="false" customHeight="false" outlineLevel="0" collapsed="false">
      <c r="A567" s="32"/>
    </row>
    <row r="568" customFormat="false" ht="17.35" hidden="false" customHeight="false" outlineLevel="0" collapsed="false">
      <c r="A568" s="32"/>
    </row>
    <row r="569" customFormat="false" ht="17.35" hidden="false" customHeight="false" outlineLevel="0" collapsed="false">
      <c r="A569" s="32"/>
    </row>
    <row r="570" customFormat="false" ht="17.35" hidden="false" customHeight="false" outlineLevel="0" collapsed="false">
      <c r="A570" s="32"/>
    </row>
    <row r="571" customFormat="false" ht="17.35" hidden="false" customHeight="false" outlineLevel="0" collapsed="false">
      <c r="A571" s="32"/>
    </row>
    <row r="572" customFormat="false" ht="17.35" hidden="false" customHeight="false" outlineLevel="0" collapsed="false">
      <c r="A572" s="32"/>
    </row>
    <row r="573" customFormat="false" ht="17.35" hidden="false" customHeight="false" outlineLevel="0" collapsed="false">
      <c r="A573" s="32"/>
    </row>
    <row r="574" customFormat="false" ht="17.35" hidden="false" customHeight="false" outlineLevel="0" collapsed="false">
      <c r="A574" s="32"/>
    </row>
    <row r="575" customFormat="false" ht="17.35" hidden="false" customHeight="false" outlineLevel="0" collapsed="false">
      <c r="A575" s="32"/>
    </row>
    <row r="576" customFormat="false" ht="17.35" hidden="false" customHeight="false" outlineLevel="0" collapsed="false">
      <c r="A576" s="32"/>
    </row>
    <row r="577" customFormat="false" ht="17.35" hidden="false" customHeight="false" outlineLevel="0" collapsed="false">
      <c r="A577" s="32"/>
    </row>
    <row r="578" customFormat="false" ht="17.35" hidden="false" customHeight="false" outlineLevel="0" collapsed="false">
      <c r="A578" s="32"/>
    </row>
    <row r="579" customFormat="false" ht="17.35" hidden="false" customHeight="false" outlineLevel="0" collapsed="false">
      <c r="A579" s="32"/>
    </row>
    <row r="580" customFormat="false" ht="17.35" hidden="false" customHeight="false" outlineLevel="0" collapsed="false">
      <c r="A580" s="32"/>
    </row>
    <row r="581" customFormat="false" ht="17.35" hidden="false" customHeight="false" outlineLevel="0" collapsed="false">
      <c r="A581" s="32"/>
    </row>
    <row r="582" customFormat="false" ht="17.35" hidden="false" customHeight="false" outlineLevel="0" collapsed="false">
      <c r="A582" s="32"/>
    </row>
    <row r="583" customFormat="false" ht="17.35" hidden="false" customHeight="false" outlineLevel="0" collapsed="false">
      <c r="A583" s="32"/>
    </row>
    <row r="584" customFormat="false" ht="17.35" hidden="false" customHeight="false" outlineLevel="0" collapsed="false">
      <c r="A584" s="32"/>
    </row>
    <row r="585" customFormat="false" ht="17.35" hidden="false" customHeight="false" outlineLevel="0" collapsed="false">
      <c r="A585" s="32"/>
    </row>
    <row r="586" customFormat="false" ht="17.35" hidden="false" customHeight="false" outlineLevel="0" collapsed="false">
      <c r="A586" s="32"/>
    </row>
    <row r="587" customFormat="false" ht="17.35" hidden="false" customHeight="false" outlineLevel="0" collapsed="false">
      <c r="A587" s="32"/>
    </row>
    <row r="588" customFormat="false" ht="17.35" hidden="false" customHeight="false" outlineLevel="0" collapsed="false">
      <c r="A588" s="32"/>
    </row>
    <row r="589" customFormat="false" ht="17.35" hidden="false" customHeight="false" outlineLevel="0" collapsed="false">
      <c r="A589" s="32"/>
    </row>
    <row r="590" s="67" customFormat="true" ht="17.35" hidden="false" customHeight="false" outlineLevel="0" collapsed="false">
      <c r="A590" s="63"/>
      <c r="B590" s="32"/>
      <c r="C590" s="43"/>
      <c r="D590" s="44"/>
      <c r="E590" s="45"/>
      <c r="AMJ590" s="0"/>
    </row>
    <row r="591" customFormat="false" ht="17.35" hidden="false" customHeight="false" outlineLevel="0" collapsed="false">
      <c r="A591" s="32"/>
    </row>
    <row r="592" customFormat="false" ht="17.35" hidden="false" customHeight="false" outlineLevel="0" collapsed="false">
      <c r="A592" s="32"/>
    </row>
    <row r="593" customFormat="false" ht="17.35" hidden="false" customHeight="false" outlineLevel="0" collapsed="false">
      <c r="A593" s="32"/>
    </row>
    <row r="594" customFormat="false" ht="17.35" hidden="false" customHeight="false" outlineLevel="0" collapsed="false">
      <c r="A594" s="32"/>
    </row>
    <row r="595" customFormat="false" ht="17.35" hidden="false" customHeight="false" outlineLevel="0" collapsed="false">
      <c r="A595" s="32"/>
      <c r="F595" s="94" t="e">
        <f aca="false">#REF!+#REF!+#REF!+#REF!+#REF!+#REF!+#REF!</f>
        <v>#REF!</v>
      </c>
    </row>
  </sheetData>
  <mergeCells count="4">
    <mergeCell ref="C2:E2"/>
    <mergeCell ref="C3:E3"/>
    <mergeCell ref="B4:E4"/>
    <mergeCell ref="B372:C372"/>
  </mergeCells>
  <printOptions headings="false" gridLines="false" gridLinesSet="true" horizontalCentered="false" verticalCentered="false"/>
  <pageMargins left="0.7875" right="0.196527777777778" top="0.7875" bottom="0.39375" header="0.511811023622047" footer="0.511811023622047"/>
  <pageSetup paperSize="9" scale="8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0" man="true" max="16383" min="0"/>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667"/>
  <sheetViews>
    <sheetView showFormulas="false" showGridLines="true" showRowColHeaders="true" showZeros="true" rightToLeft="false" tabSelected="true" showOutlineSymbols="true" defaultGridColor="true" view="pageBreakPreview" topLeftCell="A1" colorId="64" zoomScale="85" zoomScaleNormal="60" zoomScalePageLayoutView="85" workbookViewId="0">
      <selection pane="topLeft" activeCell="M5" activeCellId="0" sqref="M5"/>
    </sheetView>
  </sheetViews>
  <sheetFormatPr defaultColWidth="7.2265625" defaultRowHeight="17.35" zeroHeight="false" outlineLevelRow="0" outlineLevelCol="0"/>
  <cols>
    <col collapsed="false" customWidth="true" hidden="true" outlineLevel="0" max="1" min="1" style="95" width="0.4"/>
    <col collapsed="false" customWidth="true" hidden="false" outlineLevel="0" max="2" min="2" style="95" width="4.44"/>
    <col collapsed="false" customWidth="true" hidden="false" outlineLevel="0" max="3" min="3" style="28" width="74.54"/>
    <col collapsed="false" customWidth="true" hidden="false" outlineLevel="0" max="4" min="4" style="96" width="11.49"/>
    <col collapsed="false" customWidth="true" hidden="false" outlineLevel="0" max="5" min="5" style="97" width="4.44"/>
    <col collapsed="false" customWidth="true" hidden="false" outlineLevel="0" max="6" min="6" style="98" width="5.02"/>
    <col collapsed="false" customWidth="true" hidden="false" outlineLevel="0" max="7" min="7" style="99" width="17.81"/>
    <col collapsed="false" customWidth="false" hidden="false" outlineLevel="0" max="8" min="8" style="96" width="7.22"/>
    <col collapsed="false" customWidth="true" hidden="true" outlineLevel="0" max="9" min="9" style="100" width="25.44"/>
    <col collapsed="false" customWidth="true" hidden="true" outlineLevel="0" max="10" min="10" style="101" width="19.49"/>
    <col collapsed="false" customWidth="true" hidden="true" outlineLevel="0" max="11" min="11" style="101" width="20.83"/>
    <col collapsed="false" customWidth="true" hidden="true" outlineLevel="0" max="12" min="12" style="102" width="13.49"/>
    <col collapsed="false" customWidth="true" hidden="false" outlineLevel="0" max="13" min="13" style="103" width="28.48"/>
    <col collapsed="false" customWidth="true" hidden="false" outlineLevel="0" max="14" min="14" style="98" width="15.14"/>
    <col collapsed="false" customWidth="false" hidden="false" outlineLevel="0" max="234" min="15" style="98" width="7.22"/>
    <col collapsed="false" customWidth="false" hidden="false" outlineLevel="0" max="1000" min="235" style="1" width="7.22"/>
  </cols>
  <sheetData>
    <row r="1" customFormat="false" ht="33.95" hidden="false" customHeight="true" outlineLevel="0" collapsed="false">
      <c r="D1" s="104"/>
      <c r="E1" s="2"/>
      <c r="F1" s="2"/>
      <c r="G1" s="105"/>
      <c r="H1" s="77" t="s">
        <v>331</v>
      </c>
      <c r="I1" s="40"/>
    </row>
    <row r="2" s="108" customFormat="true" ht="141.15" hidden="false" customHeight="true" outlineLevel="0" collapsed="false">
      <c r="A2" s="106"/>
      <c r="B2" s="106"/>
      <c r="C2" s="28"/>
      <c r="D2" s="107"/>
      <c r="E2" s="107"/>
      <c r="F2" s="107"/>
      <c r="G2" s="105"/>
      <c r="H2" s="4" t="s">
        <v>1</v>
      </c>
      <c r="I2" s="4"/>
      <c r="J2" s="4"/>
      <c r="K2" s="4"/>
      <c r="L2" s="4"/>
      <c r="M2" s="4"/>
      <c r="ALL2" s="1"/>
      <c r="ALM2" s="0"/>
      <c r="ALN2" s="0"/>
      <c r="ALO2" s="0"/>
      <c r="ALP2" s="0"/>
      <c r="ALQ2" s="0"/>
      <c r="ALR2" s="0"/>
      <c r="ALS2" s="0"/>
      <c r="ALT2" s="0"/>
      <c r="ALU2" s="0"/>
      <c r="ALV2" s="0"/>
      <c r="ALW2" s="0"/>
      <c r="ALX2" s="0"/>
      <c r="ALY2" s="0"/>
      <c r="ALZ2" s="0"/>
      <c r="AMA2" s="0"/>
      <c r="AMB2" s="0"/>
      <c r="AMC2" s="0"/>
      <c r="AMD2" s="0"/>
      <c r="AME2" s="0"/>
      <c r="AMF2" s="0"/>
      <c r="AMG2" s="0"/>
      <c r="AMH2" s="0"/>
      <c r="AMI2" s="0"/>
      <c r="AMJ2" s="0"/>
    </row>
    <row r="3" s="112" customFormat="true" ht="45.2" hidden="false" customHeight="true" outlineLevel="0" collapsed="false">
      <c r="A3" s="109"/>
      <c r="B3" s="109" t="s">
        <v>332</v>
      </c>
      <c r="C3" s="110" t="s">
        <v>333</v>
      </c>
      <c r="D3" s="110"/>
      <c r="E3" s="110"/>
      <c r="F3" s="110"/>
      <c r="G3" s="110"/>
      <c r="H3" s="110"/>
      <c r="I3" s="110"/>
      <c r="J3" s="110"/>
      <c r="K3" s="110"/>
      <c r="L3" s="110"/>
      <c r="M3" s="111"/>
      <c r="ALL3" s="1"/>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17.35" hidden="false" customHeight="false" outlineLevel="0" collapsed="false">
      <c r="B4" s="113"/>
      <c r="C4" s="114"/>
      <c r="D4" s="13"/>
      <c r="E4" s="26"/>
      <c r="F4" s="26"/>
      <c r="G4" s="115"/>
      <c r="H4" s="116"/>
      <c r="I4" s="117"/>
    </row>
    <row r="5" customFormat="false" ht="17.1" hidden="false" customHeight="true" outlineLevel="0" collapsed="false">
      <c r="B5" s="118" t="s">
        <v>334</v>
      </c>
      <c r="C5" s="119" t="s">
        <v>4</v>
      </c>
      <c r="D5" s="120" t="s">
        <v>5</v>
      </c>
      <c r="E5" s="120"/>
      <c r="F5" s="120"/>
      <c r="G5" s="120"/>
      <c r="H5" s="120"/>
      <c r="I5" s="121" t="s">
        <v>6</v>
      </c>
      <c r="J5" s="122" t="s">
        <v>335</v>
      </c>
      <c r="K5" s="123" t="s">
        <v>336</v>
      </c>
      <c r="L5" s="124" t="s">
        <v>337</v>
      </c>
      <c r="M5" s="125" t="s">
        <v>6</v>
      </c>
    </row>
    <row r="6" customFormat="false" ht="43.35" hidden="false" customHeight="false" outlineLevel="0" collapsed="false">
      <c r="B6" s="118"/>
      <c r="C6" s="119"/>
      <c r="D6" s="120" t="s">
        <v>338</v>
      </c>
      <c r="E6" s="126" t="s">
        <v>7</v>
      </c>
      <c r="F6" s="126" t="s">
        <v>8</v>
      </c>
      <c r="G6" s="127" t="s">
        <v>9</v>
      </c>
      <c r="H6" s="128" t="s">
        <v>10</v>
      </c>
      <c r="I6" s="121"/>
      <c r="J6" s="122"/>
      <c r="K6" s="123"/>
      <c r="L6" s="124"/>
      <c r="M6" s="125"/>
    </row>
    <row r="7" customFormat="false" ht="15.65" hidden="false" customHeight="false" outlineLevel="0" collapsed="false">
      <c r="B7" s="129" t="n">
        <v>1</v>
      </c>
      <c r="C7" s="129" t="n">
        <v>2</v>
      </c>
      <c r="D7" s="129" t="n">
        <v>3</v>
      </c>
      <c r="E7" s="129" t="n">
        <v>4</v>
      </c>
      <c r="F7" s="129" t="n">
        <v>5</v>
      </c>
      <c r="G7" s="130" t="s">
        <v>12</v>
      </c>
      <c r="H7" s="131" t="s">
        <v>339</v>
      </c>
      <c r="I7" s="131" t="s">
        <v>340</v>
      </c>
      <c r="J7" s="122"/>
      <c r="K7" s="123"/>
      <c r="L7" s="124"/>
      <c r="M7" s="132"/>
    </row>
    <row r="8" s="112" customFormat="true" ht="17.35" hidden="false" customHeight="false" outlineLevel="0" collapsed="false">
      <c r="A8" s="109"/>
      <c r="B8" s="133"/>
      <c r="C8" s="19" t="s">
        <v>341</v>
      </c>
      <c r="D8" s="15"/>
      <c r="E8" s="15"/>
      <c r="F8" s="15"/>
      <c r="G8" s="134"/>
      <c r="H8" s="113"/>
      <c r="I8" s="135" t="n">
        <f aca="false">SUM(J8:L8)</f>
        <v>4432932200</v>
      </c>
      <c r="J8" s="135" t="n">
        <f aca="false">J9+J25+J240+J260+J276+J300+J321+J486+J545+J583+J626</f>
        <v>4360965200</v>
      </c>
      <c r="K8" s="70" t="n">
        <f aca="false">K9+K25+K240+K260+K276+K300+K321+K486+K545+K583+K626</f>
        <v>71967000</v>
      </c>
      <c r="L8" s="136" t="n">
        <f aca="false">L9+L25+L240+L260+L276+L300+L321+L486+L545+L583+L626</f>
        <v>0</v>
      </c>
      <c r="M8" s="137" t="n">
        <f aca="false">I8</f>
        <v>4432932200</v>
      </c>
      <c r="ALL8" s="1"/>
      <c r="ALM8" s="0"/>
      <c r="ALN8" s="0"/>
      <c r="ALO8" s="0"/>
      <c r="ALP8" s="0"/>
      <c r="ALQ8" s="0"/>
      <c r="ALR8" s="0"/>
      <c r="ALS8" s="0"/>
      <c r="ALT8" s="0"/>
      <c r="ALU8" s="0"/>
      <c r="ALV8" s="0"/>
      <c r="ALW8" s="0"/>
      <c r="ALX8" s="0"/>
      <c r="ALY8" s="0"/>
      <c r="ALZ8" s="0"/>
      <c r="AMA8" s="0"/>
      <c r="AMB8" s="0"/>
      <c r="AMC8" s="0"/>
      <c r="AMD8" s="0"/>
      <c r="AME8" s="0"/>
      <c r="AMF8" s="0"/>
      <c r="AMG8" s="0"/>
      <c r="AMH8" s="0"/>
      <c r="AMI8" s="0"/>
      <c r="AMJ8" s="0"/>
    </row>
    <row r="9" s="112" customFormat="true" ht="31.35" hidden="false" customHeight="false" outlineLevel="0" collapsed="false">
      <c r="A9" s="109"/>
      <c r="B9" s="133" t="s">
        <v>14</v>
      </c>
      <c r="C9" s="19" t="s">
        <v>342</v>
      </c>
      <c r="D9" s="19" t="n">
        <v>901</v>
      </c>
      <c r="E9" s="19"/>
      <c r="F9" s="19"/>
      <c r="G9" s="134"/>
      <c r="H9" s="113"/>
      <c r="I9" s="135" t="n">
        <f aca="false">SUM(J9:L9)</f>
        <v>9982600</v>
      </c>
      <c r="J9" s="135" t="n">
        <f aca="false">J10</f>
        <v>7350500</v>
      </c>
      <c r="K9" s="70" t="n">
        <f aca="false">K10</f>
        <v>2632100</v>
      </c>
      <c r="L9" s="136" t="n">
        <f aca="false">L10</f>
        <v>0</v>
      </c>
      <c r="M9" s="138" t="n">
        <f aca="false">I9</f>
        <v>9982600</v>
      </c>
      <c r="ALL9" s="31"/>
      <c r="ALM9" s="87"/>
      <c r="ALN9" s="87"/>
      <c r="ALO9" s="87"/>
      <c r="ALP9" s="87"/>
      <c r="ALQ9" s="87"/>
      <c r="ALR9" s="87"/>
      <c r="ALS9" s="87"/>
      <c r="ALT9" s="87"/>
      <c r="ALU9" s="87"/>
      <c r="ALV9" s="87"/>
      <c r="ALW9" s="87"/>
      <c r="ALX9" s="87"/>
      <c r="ALY9" s="87"/>
      <c r="ALZ9" s="87"/>
      <c r="AMA9" s="87"/>
      <c r="AMB9" s="87"/>
      <c r="AMC9" s="87"/>
      <c r="AMD9" s="87"/>
      <c r="AME9" s="87"/>
      <c r="AMF9" s="87"/>
      <c r="AMG9" s="87"/>
      <c r="AMH9" s="87"/>
      <c r="AMI9" s="87"/>
      <c r="AMJ9" s="87"/>
    </row>
    <row r="10" customFormat="false" ht="17.35" hidden="false" customHeight="false" outlineLevel="0" collapsed="false">
      <c r="B10" s="133"/>
      <c r="C10" s="28" t="s">
        <v>15</v>
      </c>
      <c r="D10" s="139" t="n">
        <v>901</v>
      </c>
      <c r="E10" s="139" t="s">
        <v>16</v>
      </c>
      <c r="F10" s="139" t="s">
        <v>82</v>
      </c>
      <c r="G10" s="140"/>
      <c r="H10" s="141"/>
      <c r="I10" s="142" t="n">
        <f aca="false">SUM(J10:L10)</f>
        <v>9982600</v>
      </c>
      <c r="J10" s="142" t="n">
        <f aca="false">J11+J20</f>
        <v>7350500</v>
      </c>
      <c r="K10" s="72" t="n">
        <f aca="false">K11+K20</f>
        <v>2632100</v>
      </c>
      <c r="L10" s="143" t="n">
        <f aca="false">L11+L20</f>
        <v>0</v>
      </c>
      <c r="M10" s="144" t="n">
        <f aca="false">I10</f>
        <v>9982600</v>
      </c>
    </row>
    <row r="11" customFormat="false" ht="47.05" hidden="false" customHeight="false" outlineLevel="0" collapsed="false">
      <c r="B11" s="113"/>
      <c r="C11" s="28" t="s">
        <v>343</v>
      </c>
      <c r="D11" s="139" t="n">
        <v>901</v>
      </c>
      <c r="E11" s="145" t="s">
        <v>16</v>
      </c>
      <c r="F11" s="145" t="s">
        <v>20</v>
      </c>
      <c r="G11" s="146"/>
      <c r="H11" s="78"/>
      <c r="I11" s="142" t="n">
        <f aca="false">SUM(J11:L11)</f>
        <v>9212600</v>
      </c>
      <c r="J11" s="142" t="n">
        <f aca="false">J12</f>
        <v>5950500</v>
      </c>
      <c r="K11" s="72" t="n">
        <f aca="false">K12</f>
        <v>3262100</v>
      </c>
      <c r="L11" s="143" t="n">
        <f aca="false">L12</f>
        <v>0</v>
      </c>
      <c r="M11" s="144" t="n">
        <f aca="false">I11</f>
        <v>9212600</v>
      </c>
    </row>
    <row r="12" customFormat="false" ht="31.35" hidden="false" customHeight="false" outlineLevel="0" collapsed="false">
      <c r="B12" s="113"/>
      <c r="C12" s="28" t="s">
        <v>316</v>
      </c>
      <c r="D12" s="139" t="n">
        <v>901</v>
      </c>
      <c r="E12" s="145" t="s">
        <v>16</v>
      </c>
      <c r="F12" s="145" t="s">
        <v>20</v>
      </c>
      <c r="G12" s="77" t="n">
        <v>9900000000</v>
      </c>
      <c r="H12" s="78"/>
      <c r="I12" s="142" t="n">
        <f aca="false">SUM(J12:L12)</f>
        <v>9212600</v>
      </c>
      <c r="J12" s="142" t="n">
        <f aca="false">J13+J16</f>
        <v>5950500</v>
      </c>
      <c r="K12" s="72" t="n">
        <f aca="false">K13+K16</f>
        <v>3262100</v>
      </c>
      <c r="L12" s="143" t="n">
        <f aca="false">L13+L16</f>
        <v>0</v>
      </c>
      <c r="M12" s="144" t="n">
        <f aca="false">I12</f>
        <v>9212600</v>
      </c>
    </row>
    <row r="13" customFormat="false" ht="47.05" hidden="false" customHeight="false" outlineLevel="0" collapsed="false">
      <c r="B13" s="113"/>
      <c r="C13" s="28" t="s">
        <v>324</v>
      </c>
      <c r="D13" s="139" t="n">
        <v>901</v>
      </c>
      <c r="E13" s="145" t="s">
        <v>16</v>
      </c>
      <c r="F13" s="145" t="s">
        <v>20</v>
      </c>
      <c r="G13" s="77" t="n">
        <v>9910000000</v>
      </c>
      <c r="H13" s="78"/>
      <c r="I13" s="142" t="n">
        <f aca="false">SUM(J13:L13)</f>
        <v>3048500</v>
      </c>
      <c r="J13" s="142" t="n">
        <f aca="false">J14</f>
        <v>1974200</v>
      </c>
      <c r="K13" s="72" t="n">
        <f aca="false">K14</f>
        <v>1074300</v>
      </c>
      <c r="L13" s="143" t="n">
        <f aca="false">L14</f>
        <v>0</v>
      </c>
      <c r="M13" s="144" t="n">
        <f aca="false">I13</f>
        <v>3048500</v>
      </c>
    </row>
    <row r="14" customFormat="false" ht="31.35" hidden="false" customHeight="false" outlineLevel="0" collapsed="false">
      <c r="B14" s="113"/>
      <c r="C14" s="28" t="s">
        <v>98</v>
      </c>
      <c r="D14" s="139" t="n">
        <v>901</v>
      </c>
      <c r="E14" s="145" t="s">
        <v>16</v>
      </c>
      <c r="F14" s="145" t="s">
        <v>20</v>
      </c>
      <c r="G14" s="77" t="n">
        <v>9910000190</v>
      </c>
      <c r="H14" s="78"/>
      <c r="I14" s="142" t="n">
        <f aca="false">SUM(J14:L14)</f>
        <v>3048500</v>
      </c>
      <c r="J14" s="142" t="n">
        <f aca="false">J15</f>
        <v>1974200</v>
      </c>
      <c r="K14" s="72" t="n">
        <f aca="false">K15</f>
        <v>1074300</v>
      </c>
      <c r="L14" s="143" t="n">
        <f aca="false">L15</f>
        <v>0</v>
      </c>
      <c r="M14" s="144" t="n">
        <f aca="false">I14</f>
        <v>3048500</v>
      </c>
    </row>
    <row r="15" customFormat="false" ht="61.8" hidden="false" customHeight="false" outlineLevel="0" collapsed="false">
      <c r="B15" s="113"/>
      <c r="C15" s="28" t="s">
        <v>99</v>
      </c>
      <c r="D15" s="139" t="s">
        <v>344</v>
      </c>
      <c r="E15" s="145" t="s">
        <v>16</v>
      </c>
      <c r="F15" s="145" t="s">
        <v>20</v>
      </c>
      <c r="G15" s="77" t="n">
        <v>9910000190</v>
      </c>
      <c r="H15" s="78" t="s">
        <v>100</v>
      </c>
      <c r="I15" s="142" t="n">
        <f aca="false">SUM(J15:L15)</f>
        <v>3048500</v>
      </c>
      <c r="J15" s="142" t="n">
        <v>1974200</v>
      </c>
      <c r="K15" s="72" t="n">
        <v>1074300</v>
      </c>
      <c r="L15" s="143"/>
      <c r="M15" s="144" t="n">
        <f aca="false">I15</f>
        <v>3048500</v>
      </c>
    </row>
    <row r="16" customFormat="false" ht="47.05" hidden="false" customHeight="false" outlineLevel="0" collapsed="false">
      <c r="B16" s="113"/>
      <c r="C16" s="28" t="s">
        <v>325</v>
      </c>
      <c r="D16" s="139" t="s">
        <v>344</v>
      </c>
      <c r="E16" s="145" t="s">
        <v>16</v>
      </c>
      <c r="F16" s="145" t="s">
        <v>20</v>
      </c>
      <c r="G16" s="77" t="n">
        <v>9920000000</v>
      </c>
      <c r="H16" s="78"/>
      <c r="I16" s="142" t="n">
        <f aca="false">SUM(J16:L16)</f>
        <v>6164100</v>
      </c>
      <c r="J16" s="142" t="n">
        <f aca="false">J17</f>
        <v>3976300</v>
      </c>
      <c r="K16" s="72" t="n">
        <f aca="false">K17</f>
        <v>2187800</v>
      </c>
      <c r="L16" s="143" t="n">
        <f aca="false">L17</f>
        <v>0</v>
      </c>
      <c r="M16" s="144" t="n">
        <f aca="false">I16</f>
        <v>6164100</v>
      </c>
    </row>
    <row r="17" customFormat="false" ht="31.35" hidden="false" customHeight="false" outlineLevel="0" collapsed="false">
      <c r="B17" s="113"/>
      <c r="C17" s="28" t="s">
        <v>98</v>
      </c>
      <c r="D17" s="139" t="s">
        <v>344</v>
      </c>
      <c r="E17" s="145" t="s">
        <v>345</v>
      </c>
      <c r="F17" s="145" t="s">
        <v>20</v>
      </c>
      <c r="G17" s="77" t="n">
        <v>9920000190</v>
      </c>
      <c r="H17" s="78"/>
      <c r="I17" s="142" t="n">
        <f aca="false">SUM(J17:L17)</f>
        <v>6164100</v>
      </c>
      <c r="J17" s="142" t="n">
        <f aca="false">J18+J19</f>
        <v>3976300</v>
      </c>
      <c r="K17" s="72" t="n">
        <f aca="false">K18+K19</f>
        <v>2187800</v>
      </c>
      <c r="L17" s="143" t="n">
        <f aca="false">L18+L19</f>
        <v>0</v>
      </c>
      <c r="M17" s="144" t="n">
        <f aca="false">I17</f>
        <v>6164100</v>
      </c>
    </row>
    <row r="18" customFormat="false" ht="61.8" hidden="false" customHeight="false" outlineLevel="0" collapsed="false">
      <c r="B18" s="113"/>
      <c r="C18" s="28" t="s">
        <v>99</v>
      </c>
      <c r="D18" s="139" t="n">
        <v>901</v>
      </c>
      <c r="E18" s="145" t="s">
        <v>16</v>
      </c>
      <c r="F18" s="145" t="s">
        <v>20</v>
      </c>
      <c r="G18" s="77" t="n">
        <v>9920000190</v>
      </c>
      <c r="H18" s="78" t="s">
        <v>100</v>
      </c>
      <c r="I18" s="142" t="n">
        <f aca="false">SUM(J18:L18)</f>
        <v>6159100</v>
      </c>
      <c r="J18" s="142" t="n">
        <v>3972500</v>
      </c>
      <c r="K18" s="72" t="n">
        <v>2186600</v>
      </c>
      <c r="L18" s="143"/>
      <c r="M18" s="144" t="n">
        <f aca="false">I18</f>
        <v>6159100</v>
      </c>
    </row>
    <row r="19" customFormat="false" ht="17.35" hidden="false" customHeight="false" outlineLevel="0" collapsed="false">
      <c r="B19" s="113"/>
      <c r="C19" s="28" t="s">
        <v>105</v>
      </c>
      <c r="D19" s="139" t="s">
        <v>344</v>
      </c>
      <c r="E19" s="145" t="s">
        <v>16</v>
      </c>
      <c r="F19" s="145" t="s">
        <v>20</v>
      </c>
      <c r="G19" s="77" t="n">
        <v>9920000190</v>
      </c>
      <c r="H19" s="78" t="s">
        <v>106</v>
      </c>
      <c r="I19" s="142" t="n">
        <f aca="false">SUM(J19:L19)</f>
        <v>5000</v>
      </c>
      <c r="J19" s="142" t="n">
        <v>3800</v>
      </c>
      <c r="K19" s="72" t="n">
        <v>1200</v>
      </c>
      <c r="L19" s="143"/>
      <c r="M19" s="144" t="n">
        <f aca="false">I19</f>
        <v>5000</v>
      </c>
    </row>
    <row r="20" customFormat="false" ht="17.35" hidden="false" customHeight="false" outlineLevel="0" collapsed="false">
      <c r="B20" s="113"/>
      <c r="C20" s="28" t="s">
        <v>31</v>
      </c>
      <c r="D20" s="139" t="s">
        <v>344</v>
      </c>
      <c r="E20" s="145" t="s">
        <v>16</v>
      </c>
      <c r="F20" s="145" t="s">
        <v>32</v>
      </c>
      <c r="G20" s="77"/>
      <c r="H20" s="78"/>
      <c r="I20" s="142" t="n">
        <f aca="false">SUM(J20:L20)</f>
        <v>770000</v>
      </c>
      <c r="J20" s="142" t="n">
        <f aca="false">J21</f>
        <v>1400000</v>
      </c>
      <c r="K20" s="72" t="n">
        <f aca="false">K21</f>
        <v>-630000</v>
      </c>
      <c r="L20" s="143" t="n">
        <f aca="false">L21</f>
        <v>0</v>
      </c>
      <c r="M20" s="144" t="n">
        <f aca="false">I20</f>
        <v>770000</v>
      </c>
      <c r="N20" s="147"/>
    </row>
    <row r="21" customFormat="false" ht="31.35" hidden="false" customHeight="false" outlineLevel="0" collapsed="false">
      <c r="B21" s="113"/>
      <c r="C21" s="28" t="s">
        <v>96</v>
      </c>
      <c r="D21" s="139" t="s">
        <v>344</v>
      </c>
      <c r="E21" s="145" t="s">
        <v>16</v>
      </c>
      <c r="F21" s="145" t="s">
        <v>32</v>
      </c>
      <c r="G21" s="77" t="n">
        <v>500000000</v>
      </c>
      <c r="H21" s="78"/>
      <c r="I21" s="142" t="n">
        <f aca="false">SUM(J21:L21)</f>
        <v>770000</v>
      </c>
      <c r="J21" s="142" t="n">
        <f aca="false">J22</f>
        <v>1400000</v>
      </c>
      <c r="K21" s="72" t="n">
        <f aca="false">K22</f>
        <v>-630000</v>
      </c>
      <c r="L21" s="143" t="n">
        <f aca="false">L22</f>
        <v>0</v>
      </c>
      <c r="M21" s="144" t="n">
        <f aca="false">I21</f>
        <v>770000</v>
      </c>
    </row>
    <row r="22" customFormat="false" ht="31.35" hidden="false" customHeight="false" outlineLevel="0" collapsed="false">
      <c r="B22" s="113"/>
      <c r="C22" s="28" t="s">
        <v>115</v>
      </c>
      <c r="D22" s="139" t="s">
        <v>344</v>
      </c>
      <c r="E22" s="145" t="s">
        <v>16</v>
      </c>
      <c r="F22" s="145" t="s">
        <v>32</v>
      </c>
      <c r="G22" s="77" t="n">
        <v>5030000000</v>
      </c>
      <c r="H22" s="78"/>
      <c r="I22" s="142" t="n">
        <f aca="false">SUM(J22:L22)</f>
        <v>770000</v>
      </c>
      <c r="J22" s="142" t="n">
        <f aca="false">J23</f>
        <v>1400000</v>
      </c>
      <c r="K22" s="72" t="n">
        <f aca="false">K23</f>
        <v>-630000</v>
      </c>
      <c r="L22" s="143" t="n">
        <f aca="false">L23</f>
        <v>0</v>
      </c>
      <c r="M22" s="144" t="n">
        <f aca="false">I22</f>
        <v>770000</v>
      </c>
    </row>
    <row r="23" customFormat="false" ht="31.35" hidden="false" customHeight="false" outlineLevel="0" collapsed="false">
      <c r="B23" s="113"/>
      <c r="C23" s="28" t="s">
        <v>116</v>
      </c>
      <c r="D23" s="139" t="s">
        <v>344</v>
      </c>
      <c r="E23" s="145" t="s">
        <v>16</v>
      </c>
      <c r="F23" s="145" t="s">
        <v>32</v>
      </c>
      <c r="G23" s="77" t="n">
        <v>5030010030</v>
      </c>
      <c r="H23" s="78"/>
      <c r="I23" s="142" t="n">
        <f aca="false">SUM(J23:L23)</f>
        <v>770000</v>
      </c>
      <c r="J23" s="142" t="n">
        <f aca="false">J24</f>
        <v>1400000</v>
      </c>
      <c r="K23" s="72" t="n">
        <f aca="false">K24</f>
        <v>-630000</v>
      </c>
      <c r="L23" s="143" t="n">
        <f aca="false">L24</f>
        <v>0</v>
      </c>
      <c r="M23" s="144" t="n">
        <f aca="false">I23</f>
        <v>770000</v>
      </c>
    </row>
    <row r="24" customFormat="false" ht="31.35" hidden="false" customHeight="false" outlineLevel="0" collapsed="false">
      <c r="B24" s="113"/>
      <c r="C24" s="28" t="s">
        <v>102</v>
      </c>
      <c r="D24" s="139" t="s">
        <v>344</v>
      </c>
      <c r="E24" s="145" t="s">
        <v>16</v>
      </c>
      <c r="F24" s="145" t="s">
        <v>32</v>
      </c>
      <c r="G24" s="77" t="n">
        <v>5030010030</v>
      </c>
      <c r="H24" s="78" t="s">
        <v>103</v>
      </c>
      <c r="I24" s="142" t="n">
        <f aca="false">SUM(J24:L24)</f>
        <v>770000</v>
      </c>
      <c r="J24" s="142" t="n">
        <v>1400000</v>
      </c>
      <c r="K24" s="72" t="n">
        <v>-630000</v>
      </c>
      <c r="L24" s="143"/>
      <c r="M24" s="144" t="n">
        <f aca="false">I24</f>
        <v>770000</v>
      </c>
    </row>
    <row r="25" s="112" customFormat="true" ht="31.35" hidden="false" customHeight="false" outlineLevel="0" collapsed="false">
      <c r="A25" s="109"/>
      <c r="B25" s="113" t="s">
        <v>34</v>
      </c>
      <c r="C25" s="19" t="s">
        <v>346</v>
      </c>
      <c r="D25" s="148" t="s">
        <v>347</v>
      </c>
      <c r="E25" s="149"/>
      <c r="F25" s="149"/>
      <c r="G25" s="83"/>
      <c r="H25" s="84"/>
      <c r="I25" s="135" t="n">
        <f aca="false">SUM(J25:L25)</f>
        <v>577189000</v>
      </c>
      <c r="J25" s="135" t="n">
        <f aca="false">J26+J100+J140+J166+J196+J221</f>
        <v>522783500</v>
      </c>
      <c r="K25" s="135" t="n">
        <f aca="false">K26+K100+K140+K166+K196+K221</f>
        <v>54405500</v>
      </c>
      <c r="L25" s="136" t="n">
        <f aca="false">L26+L100+L140+L166+L196+L221</f>
        <v>0</v>
      </c>
      <c r="M25" s="138" t="n">
        <f aca="false">I25</f>
        <v>577189000</v>
      </c>
      <c r="ALL25" s="31"/>
      <c r="ALM25" s="87"/>
      <c r="ALN25" s="87"/>
      <c r="ALO25" s="87"/>
      <c r="ALP25" s="87"/>
      <c r="ALQ25" s="87"/>
      <c r="ALR25" s="87"/>
      <c r="ALS25" s="87"/>
      <c r="ALT25" s="87"/>
      <c r="ALU25" s="87"/>
      <c r="ALV25" s="87"/>
      <c r="ALW25" s="87"/>
      <c r="ALX25" s="87"/>
      <c r="ALY25" s="87"/>
      <c r="ALZ25" s="87"/>
      <c r="AMA25" s="87"/>
      <c r="AMB25" s="87"/>
      <c r="AMC25" s="87"/>
      <c r="AMD25" s="87"/>
      <c r="AME25" s="87"/>
      <c r="AMF25" s="87"/>
      <c r="AMG25" s="87"/>
      <c r="AMH25" s="87"/>
      <c r="AMI25" s="87"/>
      <c r="AMJ25" s="87"/>
    </row>
    <row r="26" customFormat="false" ht="17.35" hidden="false" customHeight="false" outlineLevel="0" collapsed="false">
      <c r="B26" s="113"/>
      <c r="C26" s="28" t="s">
        <v>15</v>
      </c>
      <c r="D26" s="139" t="s">
        <v>347</v>
      </c>
      <c r="E26" s="145" t="s">
        <v>16</v>
      </c>
      <c r="F26" s="145" t="s">
        <v>82</v>
      </c>
      <c r="G26" s="77"/>
      <c r="H26" s="78"/>
      <c r="I26" s="142" t="n">
        <f aca="false">SUM(J26:L26)</f>
        <v>360140100</v>
      </c>
      <c r="J26" s="142" t="n">
        <f aca="false">J27+J32+J50+J55+J46</f>
        <v>239923300</v>
      </c>
      <c r="K26" s="72" t="n">
        <f aca="false">K27+K32+K50+K55+K46</f>
        <v>120216800</v>
      </c>
      <c r="L26" s="143" t="n">
        <f aca="false">L27+L32+L50+L55+L46</f>
        <v>0</v>
      </c>
      <c r="M26" s="144" t="n">
        <f aca="false">I26</f>
        <v>360140100</v>
      </c>
    </row>
    <row r="27" customFormat="false" ht="31.35" hidden="false" customHeight="false" outlineLevel="0" collapsed="false">
      <c r="B27" s="113"/>
      <c r="C27" s="28" t="s">
        <v>17</v>
      </c>
      <c r="D27" s="139" t="s">
        <v>347</v>
      </c>
      <c r="E27" s="145" t="s">
        <v>16</v>
      </c>
      <c r="F27" s="145" t="s">
        <v>18</v>
      </c>
      <c r="G27" s="77"/>
      <c r="H27" s="78"/>
      <c r="I27" s="142" t="n">
        <f aca="false">SUM(J27:L27)</f>
        <v>3342000</v>
      </c>
      <c r="J27" s="142" t="n">
        <f aca="false">J28</f>
        <v>2171800</v>
      </c>
      <c r="K27" s="72" t="n">
        <f aca="false">K28</f>
        <v>1170200</v>
      </c>
      <c r="L27" s="143" t="n">
        <f aca="false">L28</f>
        <v>0</v>
      </c>
      <c r="M27" s="144" t="n">
        <f aca="false">I27</f>
        <v>3342000</v>
      </c>
    </row>
    <row r="28" customFormat="false" ht="31.35" hidden="false" customHeight="false" outlineLevel="0" collapsed="false">
      <c r="B28" s="113"/>
      <c r="C28" s="28" t="s">
        <v>96</v>
      </c>
      <c r="D28" s="139" t="s">
        <v>347</v>
      </c>
      <c r="E28" s="145" t="s">
        <v>16</v>
      </c>
      <c r="F28" s="145" t="s">
        <v>18</v>
      </c>
      <c r="G28" s="77" t="n">
        <v>5000000000</v>
      </c>
      <c r="H28" s="78"/>
      <c r="I28" s="142" t="n">
        <f aca="false">SUM(J28:L28)</f>
        <v>3342000</v>
      </c>
      <c r="J28" s="142" t="n">
        <f aca="false">J29</f>
        <v>2171800</v>
      </c>
      <c r="K28" s="72" t="n">
        <f aca="false">K29</f>
        <v>1170200</v>
      </c>
      <c r="L28" s="143" t="n">
        <f aca="false">L29</f>
        <v>0</v>
      </c>
      <c r="M28" s="144" t="n">
        <f aca="false">I28</f>
        <v>3342000</v>
      </c>
    </row>
    <row r="29" customFormat="false" ht="31.35" hidden="false" customHeight="false" outlineLevel="0" collapsed="false">
      <c r="B29" s="113"/>
      <c r="C29" s="28" t="s">
        <v>97</v>
      </c>
      <c r="D29" s="139" t="s">
        <v>347</v>
      </c>
      <c r="E29" s="145" t="s">
        <v>16</v>
      </c>
      <c r="F29" s="145" t="s">
        <v>18</v>
      </c>
      <c r="G29" s="77" t="n">
        <v>5010000000</v>
      </c>
      <c r="H29" s="78"/>
      <c r="I29" s="142" t="n">
        <f aca="false">SUM(J29:L29)</f>
        <v>3342000</v>
      </c>
      <c r="J29" s="142" t="n">
        <f aca="false">J30</f>
        <v>2171800</v>
      </c>
      <c r="K29" s="72" t="n">
        <f aca="false">K30</f>
        <v>1170200</v>
      </c>
      <c r="L29" s="143" t="n">
        <f aca="false">L30</f>
        <v>0</v>
      </c>
      <c r="M29" s="144" t="n">
        <f aca="false">I29</f>
        <v>3342000</v>
      </c>
    </row>
    <row r="30" customFormat="false" ht="31.35" hidden="false" customHeight="false" outlineLevel="0" collapsed="false">
      <c r="B30" s="113"/>
      <c r="C30" s="86" t="s">
        <v>98</v>
      </c>
      <c r="D30" s="139" t="s">
        <v>347</v>
      </c>
      <c r="E30" s="145" t="s">
        <v>16</v>
      </c>
      <c r="F30" s="145" t="s">
        <v>18</v>
      </c>
      <c r="G30" s="77" t="n">
        <v>5010000190</v>
      </c>
      <c r="H30" s="78"/>
      <c r="I30" s="142" t="n">
        <f aca="false">SUM(J30:L30)</f>
        <v>3342000</v>
      </c>
      <c r="J30" s="142" t="n">
        <f aca="false">J31</f>
        <v>2171800</v>
      </c>
      <c r="K30" s="72" t="n">
        <f aca="false">K31</f>
        <v>1170200</v>
      </c>
      <c r="L30" s="143" t="n">
        <f aca="false">L31</f>
        <v>0</v>
      </c>
      <c r="M30" s="144" t="n">
        <f aca="false">I30</f>
        <v>3342000</v>
      </c>
    </row>
    <row r="31" customFormat="false" ht="75.65" hidden="false" customHeight="true" outlineLevel="0" collapsed="false">
      <c r="B31" s="113"/>
      <c r="C31" s="28" t="s">
        <v>99</v>
      </c>
      <c r="D31" s="139" t="s">
        <v>347</v>
      </c>
      <c r="E31" s="145" t="s">
        <v>16</v>
      </c>
      <c r="F31" s="145" t="s">
        <v>18</v>
      </c>
      <c r="G31" s="77" t="n">
        <v>5010000190</v>
      </c>
      <c r="H31" s="78" t="s">
        <v>100</v>
      </c>
      <c r="I31" s="142" t="n">
        <f aca="false">SUM(J31:L31)</f>
        <v>3342000</v>
      </c>
      <c r="J31" s="142" t="n">
        <v>2171800</v>
      </c>
      <c r="K31" s="72" t="n">
        <v>1170200</v>
      </c>
      <c r="L31" s="143"/>
      <c r="M31" s="144" t="n">
        <f aca="false">I31</f>
        <v>3342000</v>
      </c>
    </row>
    <row r="32" customFormat="false" ht="47.05" hidden="false" customHeight="false" outlineLevel="0" collapsed="false">
      <c r="B32" s="113"/>
      <c r="C32" s="28" t="s">
        <v>348</v>
      </c>
      <c r="D32" s="139" t="s">
        <v>347</v>
      </c>
      <c r="E32" s="145" t="s">
        <v>16</v>
      </c>
      <c r="F32" s="145" t="s">
        <v>23</v>
      </c>
      <c r="G32" s="77"/>
      <c r="H32" s="78"/>
      <c r="I32" s="142" t="n">
        <f aca="false">SUM(J32:L32)</f>
        <v>105951400</v>
      </c>
      <c r="J32" s="142" t="n">
        <f aca="false">J33</f>
        <v>76239500</v>
      </c>
      <c r="K32" s="72" t="n">
        <f aca="false">K33</f>
        <v>29711900</v>
      </c>
      <c r="L32" s="143" t="n">
        <f aca="false">L33</f>
        <v>0</v>
      </c>
      <c r="M32" s="144" t="n">
        <f aca="false">I32</f>
        <v>105951400</v>
      </c>
    </row>
    <row r="33" customFormat="false" ht="31.35" hidden="false" customHeight="false" outlineLevel="0" collapsed="false">
      <c r="B33" s="113"/>
      <c r="C33" s="28" t="s">
        <v>96</v>
      </c>
      <c r="D33" s="139" t="s">
        <v>347</v>
      </c>
      <c r="E33" s="145" t="s">
        <v>16</v>
      </c>
      <c r="F33" s="145" t="s">
        <v>23</v>
      </c>
      <c r="G33" s="77" t="n">
        <v>5000000000</v>
      </c>
      <c r="H33" s="78"/>
      <c r="I33" s="142" t="n">
        <f aca="false">SUM(J33:L33)</f>
        <v>105951400</v>
      </c>
      <c r="J33" s="142" t="n">
        <f aca="false">J34</f>
        <v>76239500</v>
      </c>
      <c r="K33" s="72" t="n">
        <f aca="false">K34</f>
        <v>29711900</v>
      </c>
      <c r="L33" s="143" t="n">
        <f aca="false">L34</f>
        <v>0</v>
      </c>
      <c r="M33" s="144" t="n">
        <f aca="false">I33</f>
        <v>105951400</v>
      </c>
    </row>
    <row r="34" customFormat="false" ht="31.35" hidden="false" customHeight="false" outlineLevel="0" collapsed="false">
      <c r="B34" s="113"/>
      <c r="C34" s="28" t="s">
        <v>104</v>
      </c>
      <c r="D34" s="139" t="s">
        <v>347</v>
      </c>
      <c r="E34" s="145" t="s">
        <v>16</v>
      </c>
      <c r="F34" s="145" t="s">
        <v>23</v>
      </c>
      <c r="G34" s="77" t="n">
        <v>5020000000</v>
      </c>
      <c r="H34" s="78"/>
      <c r="I34" s="142" t="n">
        <f aca="false">SUM(J34:L34)</f>
        <v>105951400</v>
      </c>
      <c r="J34" s="142" t="n">
        <f aca="false">J35+J38+J41+J44</f>
        <v>76239500</v>
      </c>
      <c r="K34" s="72" t="n">
        <f aca="false">K35+K38+K41+K44</f>
        <v>29711900</v>
      </c>
      <c r="L34" s="143" t="n">
        <f aca="false">L35+L38+L41+L44</f>
        <v>0</v>
      </c>
      <c r="M34" s="144" t="n">
        <f aca="false">I34</f>
        <v>105951400</v>
      </c>
    </row>
    <row r="35" customFormat="false" ht="31.35" hidden="false" customHeight="false" outlineLevel="0" collapsed="false">
      <c r="B35" s="113"/>
      <c r="C35" s="86" t="s">
        <v>98</v>
      </c>
      <c r="D35" s="139" t="s">
        <v>347</v>
      </c>
      <c r="E35" s="145" t="s">
        <v>16</v>
      </c>
      <c r="F35" s="145" t="s">
        <v>23</v>
      </c>
      <c r="G35" s="77" t="n">
        <v>5020000190</v>
      </c>
      <c r="H35" s="78"/>
      <c r="I35" s="142" t="n">
        <f aca="false">SUM(J35:L35)</f>
        <v>98614900</v>
      </c>
      <c r="J35" s="142" t="n">
        <f aca="false">J36+J37</f>
        <v>68925700</v>
      </c>
      <c r="K35" s="72" t="n">
        <f aca="false">K36+K37</f>
        <v>29689200</v>
      </c>
      <c r="L35" s="143" t="n">
        <f aca="false">L36+L37</f>
        <v>0</v>
      </c>
      <c r="M35" s="144" t="n">
        <f aca="false">I35</f>
        <v>98614900</v>
      </c>
    </row>
    <row r="36" customFormat="false" ht="61.8" hidden="false" customHeight="false" outlineLevel="0" collapsed="false">
      <c r="B36" s="113"/>
      <c r="C36" s="28" t="s">
        <v>99</v>
      </c>
      <c r="D36" s="139" t="s">
        <v>347</v>
      </c>
      <c r="E36" s="145" t="s">
        <v>16</v>
      </c>
      <c r="F36" s="145" t="s">
        <v>23</v>
      </c>
      <c r="G36" s="77" t="n">
        <v>5020000190</v>
      </c>
      <c r="H36" s="78" t="s">
        <v>100</v>
      </c>
      <c r="I36" s="142" t="n">
        <f aca="false">SUM(J36:L36)</f>
        <v>98614900</v>
      </c>
      <c r="J36" s="142" t="n">
        <v>68925700</v>
      </c>
      <c r="K36" s="72" t="n">
        <v>29689200</v>
      </c>
      <c r="L36" s="143"/>
      <c r="M36" s="144" t="n">
        <f aca="false">I36</f>
        <v>98614900</v>
      </c>
    </row>
    <row r="37" customFormat="false" ht="17.35" hidden="true" customHeight="false" outlineLevel="0" collapsed="false">
      <c r="B37" s="113"/>
      <c r="C37" s="28" t="s">
        <v>105</v>
      </c>
      <c r="D37" s="139" t="s">
        <v>347</v>
      </c>
      <c r="E37" s="145" t="s">
        <v>16</v>
      </c>
      <c r="F37" s="145" t="s">
        <v>23</v>
      </c>
      <c r="G37" s="77" t="n">
        <v>5020000190</v>
      </c>
      <c r="H37" s="78" t="s">
        <v>106</v>
      </c>
      <c r="I37" s="142" t="n">
        <f aca="false">SUM(J37:L37)</f>
        <v>0</v>
      </c>
      <c r="J37" s="142" t="n">
        <v>0</v>
      </c>
      <c r="K37" s="72"/>
      <c r="L37" s="143"/>
      <c r="M37" s="144" t="n">
        <f aca="false">I37</f>
        <v>0</v>
      </c>
    </row>
    <row r="38" customFormat="false" ht="139.05" hidden="false" customHeight="true" outlineLevel="0" collapsed="false">
      <c r="B38" s="113"/>
      <c r="C38" s="28" t="s">
        <v>107</v>
      </c>
      <c r="D38" s="139" t="s">
        <v>347</v>
      </c>
      <c r="E38" s="145" t="s">
        <v>16</v>
      </c>
      <c r="F38" s="145" t="s">
        <v>23</v>
      </c>
      <c r="G38" s="77" t="n">
        <v>5020060870</v>
      </c>
      <c r="H38" s="78"/>
      <c r="I38" s="142" t="n">
        <f aca="false">SUM(J38:L38)</f>
        <v>982600</v>
      </c>
      <c r="J38" s="142" t="n">
        <f aca="false">J39+J40</f>
        <v>979700</v>
      </c>
      <c r="K38" s="72" t="n">
        <f aca="false">K39+K40</f>
        <v>2900</v>
      </c>
      <c r="L38" s="143" t="n">
        <f aca="false">L39+L40</f>
        <v>0</v>
      </c>
      <c r="M38" s="144" t="n">
        <f aca="false">I38</f>
        <v>982600</v>
      </c>
    </row>
    <row r="39" customFormat="false" ht="61.8" hidden="false" customHeight="false" outlineLevel="0" collapsed="false">
      <c r="B39" s="113"/>
      <c r="C39" s="28" t="s">
        <v>99</v>
      </c>
      <c r="D39" s="139" t="s">
        <v>347</v>
      </c>
      <c r="E39" s="145" t="s">
        <v>16</v>
      </c>
      <c r="F39" s="145" t="s">
        <v>23</v>
      </c>
      <c r="G39" s="77" t="n">
        <v>5020060870</v>
      </c>
      <c r="H39" s="78" t="s">
        <v>100</v>
      </c>
      <c r="I39" s="142" t="n">
        <f aca="false">SUM(J39:L39)</f>
        <v>982600</v>
      </c>
      <c r="J39" s="142" t="n">
        <v>979700</v>
      </c>
      <c r="K39" s="72" t="n">
        <v>2900</v>
      </c>
      <c r="L39" s="143"/>
      <c r="M39" s="144" t="n">
        <f aca="false">I39</f>
        <v>982600</v>
      </c>
    </row>
    <row r="40" customFormat="false" ht="31.35" hidden="true" customHeight="false" outlineLevel="0" collapsed="false">
      <c r="B40" s="113"/>
      <c r="C40" s="28" t="s">
        <v>102</v>
      </c>
      <c r="D40" s="139" t="s">
        <v>347</v>
      </c>
      <c r="E40" s="145" t="s">
        <v>16</v>
      </c>
      <c r="F40" s="145" t="s">
        <v>23</v>
      </c>
      <c r="G40" s="77" t="n">
        <v>5020060870</v>
      </c>
      <c r="H40" s="78" t="s">
        <v>103</v>
      </c>
      <c r="I40" s="142" t="n">
        <f aca="false">SUM(J40:L40)</f>
        <v>0</v>
      </c>
      <c r="J40" s="142" t="n">
        <v>0</v>
      </c>
      <c r="K40" s="72"/>
      <c r="L40" s="143"/>
      <c r="M40" s="144" t="n">
        <f aca="false">I40</f>
        <v>0</v>
      </c>
    </row>
    <row r="41" customFormat="false" ht="48" hidden="false" customHeight="true" outlineLevel="0" collapsed="false">
      <c r="B41" s="113"/>
      <c r="C41" s="28" t="s">
        <v>113</v>
      </c>
      <c r="D41" s="139" t="s">
        <v>347</v>
      </c>
      <c r="E41" s="145" t="s">
        <v>16</v>
      </c>
      <c r="F41" s="145" t="s">
        <v>23</v>
      </c>
      <c r="G41" s="77" t="n">
        <v>5020069200</v>
      </c>
      <c r="H41" s="78"/>
      <c r="I41" s="142" t="n">
        <f aca="false">SUM(J41:L41)</f>
        <v>5371200</v>
      </c>
      <c r="J41" s="142" t="n">
        <f aca="false">J42+J43</f>
        <v>5354400</v>
      </c>
      <c r="K41" s="72" t="n">
        <f aca="false">K42+K43</f>
        <v>16800</v>
      </c>
      <c r="L41" s="143" t="n">
        <f aca="false">L42+L43</f>
        <v>0</v>
      </c>
      <c r="M41" s="144" t="n">
        <f aca="false">I41</f>
        <v>5371200</v>
      </c>
    </row>
    <row r="42" customFormat="false" ht="61.8" hidden="false" customHeight="false" outlineLevel="0" collapsed="false">
      <c r="B42" s="113"/>
      <c r="C42" s="28" t="s">
        <v>99</v>
      </c>
      <c r="D42" s="139" t="s">
        <v>347</v>
      </c>
      <c r="E42" s="145" t="s">
        <v>16</v>
      </c>
      <c r="F42" s="145" t="s">
        <v>23</v>
      </c>
      <c r="G42" s="77" t="n">
        <v>5020069200</v>
      </c>
      <c r="H42" s="78" t="s">
        <v>100</v>
      </c>
      <c r="I42" s="142" t="n">
        <f aca="false">SUM(J42:L42)</f>
        <v>5271200</v>
      </c>
      <c r="J42" s="142" t="n">
        <v>5254400</v>
      </c>
      <c r="K42" s="72" t="n">
        <v>16800</v>
      </c>
      <c r="L42" s="143"/>
      <c r="M42" s="144" t="n">
        <f aca="false">I42</f>
        <v>5271200</v>
      </c>
    </row>
    <row r="43" customFormat="false" ht="31.35" hidden="false" customHeight="false" outlineLevel="0" collapsed="false">
      <c r="B43" s="113"/>
      <c r="C43" s="28" t="s">
        <v>102</v>
      </c>
      <c r="D43" s="139" t="s">
        <v>347</v>
      </c>
      <c r="E43" s="145" t="s">
        <v>16</v>
      </c>
      <c r="F43" s="145" t="s">
        <v>23</v>
      </c>
      <c r="G43" s="77" t="n">
        <v>5020069200</v>
      </c>
      <c r="H43" s="78" t="s">
        <v>103</v>
      </c>
      <c r="I43" s="142" t="n">
        <f aca="false">SUM(J43:L43)</f>
        <v>100000</v>
      </c>
      <c r="J43" s="142" t="n">
        <v>100000</v>
      </c>
      <c r="K43" s="72" t="n">
        <v>0</v>
      </c>
      <c r="L43" s="143"/>
      <c r="M43" s="144" t="n">
        <f aca="false">I43</f>
        <v>100000</v>
      </c>
    </row>
    <row r="44" customFormat="false" ht="154.15" hidden="false" customHeight="true" outlineLevel="0" collapsed="false">
      <c r="B44" s="113"/>
      <c r="C44" s="28" t="s">
        <v>114</v>
      </c>
      <c r="D44" s="139" t="s">
        <v>347</v>
      </c>
      <c r="E44" s="145" t="s">
        <v>16</v>
      </c>
      <c r="F44" s="145" t="s">
        <v>23</v>
      </c>
      <c r="G44" s="77" t="n">
        <v>5020069210</v>
      </c>
      <c r="H44" s="78"/>
      <c r="I44" s="142" t="n">
        <f aca="false">SUM(J44:L44)</f>
        <v>982700</v>
      </c>
      <c r="J44" s="142" t="n">
        <f aca="false">J45</f>
        <v>979700</v>
      </c>
      <c r="K44" s="72" t="n">
        <f aca="false">K45</f>
        <v>3000</v>
      </c>
      <c r="L44" s="143" t="n">
        <f aca="false">L45</f>
        <v>0</v>
      </c>
      <c r="M44" s="144" t="n">
        <f aca="false">I44</f>
        <v>982700</v>
      </c>
    </row>
    <row r="45" customFormat="false" ht="61.8" hidden="false" customHeight="false" outlineLevel="0" collapsed="false">
      <c r="B45" s="113"/>
      <c r="C45" s="28" t="s">
        <v>99</v>
      </c>
      <c r="D45" s="139" t="s">
        <v>347</v>
      </c>
      <c r="E45" s="145" t="s">
        <v>16</v>
      </c>
      <c r="F45" s="145" t="s">
        <v>23</v>
      </c>
      <c r="G45" s="77" t="n">
        <v>5020069210</v>
      </c>
      <c r="H45" s="78" t="s">
        <v>100</v>
      </c>
      <c r="I45" s="142" t="n">
        <f aca="false">SUM(J45:L45)</f>
        <v>982700</v>
      </c>
      <c r="J45" s="142" t="n">
        <v>979700</v>
      </c>
      <c r="K45" s="72" t="n">
        <v>3000</v>
      </c>
      <c r="L45" s="143"/>
      <c r="M45" s="144" t="n">
        <f aca="false">I45</f>
        <v>982700</v>
      </c>
    </row>
    <row r="46" customFormat="false" ht="17.35" hidden="false" customHeight="false" outlineLevel="0" collapsed="false">
      <c r="B46" s="113"/>
      <c r="C46" s="28" t="s">
        <v>24</v>
      </c>
      <c r="D46" s="139" t="s">
        <v>347</v>
      </c>
      <c r="E46" s="145" t="s">
        <v>16</v>
      </c>
      <c r="F46" s="145" t="s">
        <v>25</v>
      </c>
      <c r="G46" s="77"/>
      <c r="H46" s="78"/>
      <c r="I46" s="142" t="n">
        <f aca="false">SUM(J46:L46)</f>
        <v>83300</v>
      </c>
      <c r="J46" s="142" t="n">
        <f aca="false">J47</f>
        <v>83300</v>
      </c>
      <c r="K46" s="72" t="n">
        <f aca="false">K47</f>
        <v>0</v>
      </c>
      <c r="L46" s="143" t="n">
        <f aca="false">L47</f>
        <v>0</v>
      </c>
      <c r="M46" s="144" t="n">
        <f aca="false">I46</f>
        <v>83300</v>
      </c>
    </row>
    <row r="47" customFormat="false" ht="31.35" hidden="false" customHeight="false" outlineLevel="0" collapsed="false">
      <c r="B47" s="113"/>
      <c r="C47" s="28" t="s">
        <v>316</v>
      </c>
      <c r="D47" s="139" t="s">
        <v>347</v>
      </c>
      <c r="E47" s="145" t="s">
        <v>16</v>
      </c>
      <c r="F47" s="145" t="s">
        <v>25</v>
      </c>
      <c r="G47" s="77" t="n">
        <v>9900000000</v>
      </c>
      <c r="H47" s="78"/>
      <c r="I47" s="142" t="n">
        <f aca="false">SUM(J47:L47)</f>
        <v>83300</v>
      </c>
      <c r="J47" s="142" t="n">
        <f aca="false">J48</f>
        <v>83300</v>
      </c>
      <c r="K47" s="72" t="n">
        <f aca="false">K48</f>
        <v>0</v>
      </c>
      <c r="L47" s="143" t="n">
        <f aca="false">L48</f>
        <v>0</v>
      </c>
      <c r="M47" s="144" t="n">
        <f aca="false">I47</f>
        <v>83300</v>
      </c>
    </row>
    <row r="48" customFormat="false" ht="57.85" hidden="false" customHeight="true" outlineLevel="0" collapsed="false">
      <c r="B48" s="113"/>
      <c r="C48" s="28" t="s">
        <v>321</v>
      </c>
      <c r="D48" s="139" t="s">
        <v>347</v>
      </c>
      <c r="E48" s="145" t="s">
        <v>16</v>
      </c>
      <c r="F48" s="145" t="s">
        <v>25</v>
      </c>
      <c r="G48" s="77" t="n">
        <v>9900051200</v>
      </c>
      <c r="H48" s="78"/>
      <c r="I48" s="142" t="n">
        <f aca="false">SUM(J48:L48)</f>
        <v>83300</v>
      </c>
      <c r="J48" s="142" t="n">
        <f aca="false">J49</f>
        <v>83300</v>
      </c>
      <c r="K48" s="72" t="n">
        <f aca="false">K49</f>
        <v>0</v>
      </c>
      <c r="L48" s="143" t="n">
        <f aca="false">L49</f>
        <v>0</v>
      </c>
      <c r="M48" s="144" t="n">
        <f aca="false">I48</f>
        <v>83300</v>
      </c>
    </row>
    <row r="49" customFormat="false" ht="31.35" hidden="false" customHeight="false" outlineLevel="0" collapsed="false">
      <c r="B49" s="113"/>
      <c r="C49" s="28" t="s">
        <v>102</v>
      </c>
      <c r="D49" s="139" t="s">
        <v>347</v>
      </c>
      <c r="E49" s="145" t="s">
        <v>16</v>
      </c>
      <c r="F49" s="145" t="s">
        <v>25</v>
      </c>
      <c r="G49" s="77" t="n">
        <v>9900051200</v>
      </c>
      <c r="H49" s="78" t="s">
        <v>103</v>
      </c>
      <c r="I49" s="142" t="n">
        <f aca="false">SUM(J49:L49)</f>
        <v>83300</v>
      </c>
      <c r="J49" s="142" t="n">
        <v>83300</v>
      </c>
      <c r="K49" s="72" t="n">
        <v>0</v>
      </c>
      <c r="L49" s="143" t="n">
        <v>0</v>
      </c>
      <c r="M49" s="144" t="n">
        <f aca="false">I49</f>
        <v>83300</v>
      </c>
    </row>
    <row r="50" customFormat="false" ht="17.35" hidden="false" customHeight="false" outlineLevel="0" collapsed="false">
      <c r="B50" s="113"/>
      <c r="C50" s="28" t="s">
        <v>28</v>
      </c>
      <c r="D50" s="139" t="s">
        <v>347</v>
      </c>
      <c r="E50" s="145" t="s">
        <v>16</v>
      </c>
      <c r="F50" s="145" t="s">
        <v>29</v>
      </c>
      <c r="G50" s="77"/>
      <c r="H50" s="78"/>
      <c r="I50" s="142" t="n">
        <f aca="false">SUM(J50:L50)</f>
        <v>3000000</v>
      </c>
      <c r="J50" s="142" t="n">
        <f aca="false">J51</f>
        <v>5000000</v>
      </c>
      <c r="K50" s="72" t="n">
        <f aca="false">K51</f>
        <v>-2000000</v>
      </c>
      <c r="L50" s="143" t="n">
        <f aca="false">L51</f>
        <v>0</v>
      </c>
      <c r="M50" s="144" t="n">
        <f aca="false">I50</f>
        <v>3000000</v>
      </c>
    </row>
    <row r="51" customFormat="false" ht="31.35" hidden="false" customHeight="false" outlineLevel="0" collapsed="false">
      <c r="B51" s="113"/>
      <c r="C51" s="28" t="s">
        <v>316</v>
      </c>
      <c r="D51" s="139" t="s">
        <v>347</v>
      </c>
      <c r="E51" s="145" t="s">
        <v>16</v>
      </c>
      <c r="F51" s="145" t="s">
        <v>29</v>
      </c>
      <c r="G51" s="77" t="n">
        <v>9900000000</v>
      </c>
      <c r="H51" s="78"/>
      <c r="I51" s="142" t="n">
        <f aca="false">SUM(J51:L51)</f>
        <v>3000000</v>
      </c>
      <c r="J51" s="142" t="n">
        <f aca="false">J52</f>
        <v>5000000</v>
      </c>
      <c r="K51" s="72" t="n">
        <f aca="false">K52</f>
        <v>-2000000</v>
      </c>
      <c r="L51" s="143" t="n">
        <f aca="false">L52</f>
        <v>0</v>
      </c>
      <c r="M51" s="144" t="n">
        <f aca="false">I51</f>
        <v>3000000</v>
      </c>
    </row>
    <row r="52" customFormat="false" ht="17.35" hidden="false" customHeight="false" outlineLevel="0" collapsed="false">
      <c r="B52" s="113"/>
      <c r="C52" s="86" t="s">
        <v>349</v>
      </c>
      <c r="D52" s="139" t="s">
        <v>347</v>
      </c>
      <c r="E52" s="145" t="s">
        <v>16</v>
      </c>
      <c r="F52" s="145" t="s">
        <v>29</v>
      </c>
      <c r="G52" s="77" t="n">
        <v>9930000000</v>
      </c>
      <c r="H52" s="78"/>
      <c r="I52" s="142" t="n">
        <f aca="false">SUM(J52:L52)</f>
        <v>3000000</v>
      </c>
      <c r="J52" s="142" t="n">
        <f aca="false">J53</f>
        <v>5000000</v>
      </c>
      <c r="K52" s="72" t="n">
        <f aca="false">K53</f>
        <v>-2000000</v>
      </c>
      <c r="L52" s="143" t="n">
        <f aca="false">L53</f>
        <v>0</v>
      </c>
      <c r="M52" s="144" t="n">
        <f aca="false">I52</f>
        <v>3000000</v>
      </c>
    </row>
    <row r="53" customFormat="false" ht="17.35" hidden="false" customHeight="false" outlineLevel="0" collapsed="false">
      <c r="B53" s="113"/>
      <c r="C53" s="86" t="s">
        <v>327</v>
      </c>
      <c r="D53" s="139" t="s">
        <v>347</v>
      </c>
      <c r="E53" s="145" t="s">
        <v>16</v>
      </c>
      <c r="F53" s="145" t="s">
        <v>29</v>
      </c>
      <c r="G53" s="77" t="n">
        <v>9930020590</v>
      </c>
      <c r="H53" s="78"/>
      <c r="I53" s="142" t="n">
        <f aca="false">SUM(J53:L53)</f>
        <v>3000000</v>
      </c>
      <c r="J53" s="142" t="n">
        <f aca="false">J54</f>
        <v>5000000</v>
      </c>
      <c r="K53" s="72" t="n">
        <f aca="false">K54</f>
        <v>-2000000</v>
      </c>
      <c r="L53" s="143" t="n">
        <f aca="false">L54</f>
        <v>0</v>
      </c>
      <c r="M53" s="144" t="n">
        <f aca="false">I53</f>
        <v>3000000</v>
      </c>
    </row>
    <row r="54" customFormat="false" ht="17.35" hidden="false" customHeight="false" outlineLevel="0" collapsed="false">
      <c r="B54" s="113"/>
      <c r="C54" s="28" t="s">
        <v>105</v>
      </c>
      <c r="D54" s="139" t="s">
        <v>347</v>
      </c>
      <c r="E54" s="145" t="s">
        <v>16</v>
      </c>
      <c r="F54" s="145" t="s">
        <v>29</v>
      </c>
      <c r="G54" s="77" t="n">
        <v>9930020590</v>
      </c>
      <c r="H54" s="78" t="s">
        <v>106</v>
      </c>
      <c r="I54" s="142" t="n">
        <f aca="false">SUM(J54:L54)</f>
        <v>3000000</v>
      </c>
      <c r="J54" s="142" t="n">
        <v>5000000</v>
      </c>
      <c r="K54" s="72" t="n">
        <v>-2000000</v>
      </c>
      <c r="L54" s="143" t="n">
        <v>0</v>
      </c>
      <c r="M54" s="144" t="n">
        <f aca="false">I54</f>
        <v>3000000</v>
      </c>
    </row>
    <row r="55" customFormat="false" ht="17.35" hidden="false" customHeight="false" outlineLevel="0" collapsed="false">
      <c r="B55" s="113"/>
      <c r="C55" s="28" t="s">
        <v>31</v>
      </c>
      <c r="D55" s="139" t="s">
        <v>347</v>
      </c>
      <c r="E55" s="145" t="s">
        <v>16</v>
      </c>
      <c r="F55" s="145" t="s">
        <v>32</v>
      </c>
      <c r="G55" s="77"/>
      <c r="H55" s="78"/>
      <c r="I55" s="142" t="n">
        <f aca="false">SUM(J55:L55)</f>
        <v>247763400</v>
      </c>
      <c r="J55" s="142" t="n">
        <f aca="false">J67+J92+J56+J88</f>
        <v>156428700</v>
      </c>
      <c r="K55" s="72" t="n">
        <f aca="false">K67+K92+K56+K88</f>
        <v>91334700</v>
      </c>
      <c r="L55" s="143" t="n">
        <f aca="false">L67+L92+L56+L88</f>
        <v>0</v>
      </c>
      <c r="M55" s="144" t="n">
        <f aca="false">I55</f>
        <v>247763400</v>
      </c>
    </row>
    <row r="56" customFormat="false" ht="31.35" hidden="false" customHeight="false" outlineLevel="0" collapsed="false">
      <c r="B56" s="113"/>
      <c r="C56" s="28" t="s">
        <v>96</v>
      </c>
      <c r="D56" s="139" t="s">
        <v>347</v>
      </c>
      <c r="E56" s="145" t="s">
        <v>16</v>
      </c>
      <c r="F56" s="145" t="s">
        <v>32</v>
      </c>
      <c r="G56" s="77" t="n">
        <v>5000000000</v>
      </c>
      <c r="H56" s="78"/>
      <c r="I56" s="142" t="n">
        <f aca="false">SUM(J56:L56)</f>
        <v>5027000</v>
      </c>
      <c r="J56" s="142" t="n">
        <f aca="false">J57+J61+J64</f>
        <v>11500000</v>
      </c>
      <c r="K56" s="72" t="n">
        <f aca="false">K57+K61+K64</f>
        <v>-6473000</v>
      </c>
      <c r="L56" s="143" t="n">
        <f aca="false">L57+L61+L64</f>
        <v>0</v>
      </c>
      <c r="M56" s="144" t="n">
        <f aca="false">I56</f>
        <v>5027000</v>
      </c>
    </row>
    <row r="57" customFormat="false" ht="31.35" hidden="false" customHeight="false" outlineLevel="0" collapsed="false">
      <c r="B57" s="113"/>
      <c r="C57" s="28" t="s">
        <v>115</v>
      </c>
      <c r="D57" s="139" t="s">
        <v>347</v>
      </c>
      <c r="E57" s="145" t="s">
        <v>16</v>
      </c>
      <c r="F57" s="145" t="s">
        <v>32</v>
      </c>
      <c r="G57" s="77" t="n">
        <v>5030000000</v>
      </c>
      <c r="H57" s="78"/>
      <c r="I57" s="142" t="n">
        <f aca="false">SUM(J57:L57)</f>
        <v>2750000</v>
      </c>
      <c r="J57" s="142" t="n">
        <f aca="false">J58</f>
        <v>5000000</v>
      </c>
      <c r="K57" s="72" t="n">
        <f aca="false">K58</f>
        <v>-2250000</v>
      </c>
      <c r="L57" s="143" t="n">
        <f aca="false">L58</f>
        <v>0</v>
      </c>
      <c r="M57" s="144" t="n">
        <f aca="false">I57</f>
        <v>2750000</v>
      </c>
    </row>
    <row r="58" customFormat="false" ht="31.35" hidden="false" customHeight="false" outlineLevel="0" collapsed="false">
      <c r="B58" s="113"/>
      <c r="C58" s="28" t="s">
        <v>116</v>
      </c>
      <c r="D58" s="139" t="s">
        <v>347</v>
      </c>
      <c r="E58" s="145" t="s">
        <v>16</v>
      </c>
      <c r="F58" s="145" t="s">
        <v>32</v>
      </c>
      <c r="G58" s="77" t="n">
        <v>5030010030</v>
      </c>
      <c r="H58" s="78"/>
      <c r="I58" s="142" t="n">
        <f aca="false">SUM(J58:L58)</f>
        <v>2750000</v>
      </c>
      <c r="J58" s="142" t="n">
        <f aca="false">J59</f>
        <v>5000000</v>
      </c>
      <c r="K58" s="72" t="n">
        <f aca="false">K59+K60</f>
        <v>-2250000</v>
      </c>
      <c r="L58" s="72" t="n">
        <f aca="false">L59+L60</f>
        <v>0</v>
      </c>
      <c r="M58" s="144" t="n">
        <f aca="false">I58</f>
        <v>2750000</v>
      </c>
      <c r="N58" s="150"/>
    </row>
    <row r="59" customFormat="false" ht="31.35" hidden="false" customHeight="false" outlineLevel="0" collapsed="false">
      <c r="B59" s="113"/>
      <c r="C59" s="28" t="s">
        <v>102</v>
      </c>
      <c r="D59" s="139" t="s">
        <v>347</v>
      </c>
      <c r="E59" s="145" t="s">
        <v>16</v>
      </c>
      <c r="F59" s="145" t="s">
        <v>32</v>
      </c>
      <c r="G59" s="77" t="n">
        <v>5030010030</v>
      </c>
      <c r="H59" s="78" t="s">
        <v>103</v>
      </c>
      <c r="I59" s="142" t="n">
        <f aca="false">SUM(J59:L59)</f>
        <v>750000</v>
      </c>
      <c r="J59" s="142" t="n">
        <v>5000000</v>
      </c>
      <c r="K59" s="72" t="n">
        <v>-4250000</v>
      </c>
      <c r="L59" s="143"/>
      <c r="M59" s="144" t="n">
        <f aca="false">I59</f>
        <v>750000</v>
      </c>
    </row>
    <row r="60" customFormat="false" ht="17.35" hidden="false" customHeight="false" outlineLevel="0" collapsed="false">
      <c r="B60" s="113"/>
      <c r="C60" s="28" t="s">
        <v>105</v>
      </c>
      <c r="D60" s="139" t="s">
        <v>347</v>
      </c>
      <c r="E60" s="145" t="s">
        <v>16</v>
      </c>
      <c r="F60" s="145" t="s">
        <v>32</v>
      </c>
      <c r="G60" s="77" t="n">
        <v>5030010030</v>
      </c>
      <c r="H60" s="78" t="s">
        <v>106</v>
      </c>
      <c r="I60" s="142" t="n">
        <f aca="false">SUM(J60:L60)</f>
        <v>2000000</v>
      </c>
      <c r="J60" s="142" t="n">
        <v>0</v>
      </c>
      <c r="K60" s="72" t="n">
        <v>2000000</v>
      </c>
      <c r="L60" s="143"/>
      <c r="M60" s="144" t="n">
        <f aca="false">I60</f>
        <v>2000000</v>
      </c>
    </row>
    <row r="61" customFormat="false" ht="31.35" hidden="false" customHeight="false" outlineLevel="0" collapsed="false">
      <c r="B61" s="113"/>
      <c r="C61" s="28" t="s">
        <v>117</v>
      </c>
      <c r="D61" s="139" t="s">
        <v>347</v>
      </c>
      <c r="E61" s="145" t="s">
        <v>16</v>
      </c>
      <c r="F61" s="145" t="s">
        <v>32</v>
      </c>
      <c r="G61" s="77" t="n">
        <v>5040000000</v>
      </c>
      <c r="H61" s="78"/>
      <c r="I61" s="142" t="n">
        <f aca="false">SUM(J61:L61)</f>
        <v>550000</v>
      </c>
      <c r="J61" s="142" t="n">
        <f aca="false">J62</f>
        <v>1500000</v>
      </c>
      <c r="K61" s="72" t="n">
        <f aca="false">K62</f>
        <v>-950000</v>
      </c>
      <c r="L61" s="143" t="n">
        <f aca="false">L62</f>
        <v>0</v>
      </c>
      <c r="M61" s="144" t="n">
        <f aca="false">I61</f>
        <v>550000</v>
      </c>
    </row>
    <row r="62" customFormat="false" ht="17.35" hidden="false" customHeight="false" outlineLevel="0" collapsed="false">
      <c r="B62" s="113"/>
      <c r="C62" s="28" t="s">
        <v>118</v>
      </c>
      <c r="D62" s="139" t="s">
        <v>347</v>
      </c>
      <c r="E62" s="145" t="s">
        <v>16</v>
      </c>
      <c r="F62" s="145" t="s">
        <v>32</v>
      </c>
      <c r="G62" s="77" t="n">
        <v>5040010560</v>
      </c>
      <c r="H62" s="78"/>
      <c r="I62" s="142" t="n">
        <f aca="false">SUM(J62:L62)</f>
        <v>550000</v>
      </c>
      <c r="J62" s="142" t="n">
        <f aca="false">J63</f>
        <v>1500000</v>
      </c>
      <c r="K62" s="72" t="n">
        <f aca="false">K63</f>
        <v>-950000</v>
      </c>
      <c r="L62" s="143" t="n">
        <f aca="false">L63</f>
        <v>0</v>
      </c>
      <c r="M62" s="144" t="n">
        <f aca="false">I62</f>
        <v>550000</v>
      </c>
    </row>
    <row r="63" customFormat="false" ht="31.35" hidden="false" customHeight="false" outlineLevel="0" collapsed="false">
      <c r="B63" s="113"/>
      <c r="C63" s="28" t="s">
        <v>102</v>
      </c>
      <c r="D63" s="139" t="s">
        <v>347</v>
      </c>
      <c r="E63" s="145" t="s">
        <v>16</v>
      </c>
      <c r="F63" s="145" t="s">
        <v>32</v>
      </c>
      <c r="G63" s="77" t="n">
        <v>5040010560</v>
      </c>
      <c r="H63" s="78" t="s">
        <v>103</v>
      </c>
      <c r="I63" s="142" t="n">
        <f aca="false">SUM(J63:L63)</f>
        <v>550000</v>
      </c>
      <c r="J63" s="142" t="n">
        <v>1500000</v>
      </c>
      <c r="K63" s="72" t="n">
        <v>-950000</v>
      </c>
      <c r="L63" s="143"/>
      <c r="M63" s="144" t="n">
        <f aca="false">I63</f>
        <v>550000</v>
      </c>
    </row>
    <row r="64" customFormat="false" ht="31.35" hidden="false" customHeight="false" outlineLevel="0" collapsed="false">
      <c r="B64" s="113"/>
      <c r="C64" s="28" t="s">
        <v>119</v>
      </c>
      <c r="D64" s="139" t="s">
        <v>347</v>
      </c>
      <c r="E64" s="145" t="s">
        <v>16</v>
      </c>
      <c r="F64" s="145" t="s">
        <v>32</v>
      </c>
      <c r="G64" s="77" t="n">
        <v>5050000000</v>
      </c>
      <c r="H64" s="78"/>
      <c r="I64" s="142" t="n">
        <f aca="false">SUM(J64:L64)</f>
        <v>1727000</v>
      </c>
      <c r="J64" s="142" t="n">
        <f aca="false">J65</f>
        <v>5000000</v>
      </c>
      <c r="K64" s="72" t="n">
        <f aca="false">K65</f>
        <v>-3273000</v>
      </c>
      <c r="L64" s="143" t="n">
        <f aca="false">L65</f>
        <v>0</v>
      </c>
      <c r="M64" s="144" t="n">
        <f aca="false">I64</f>
        <v>1727000</v>
      </c>
    </row>
    <row r="65" customFormat="false" ht="17.35" hidden="false" customHeight="false" outlineLevel="0" collapsed="false">
      <c r="B65" s="113"/>
      <c r="C65" s="28" t="s">
        <v>120</v>
      </c>
      <c r="D65" s="139" t="s">
        <v>347</v>
      </c>
      <c r="E65" s="145" t="s">
        <v>16</v>
      </c>
      <c r="F65" s="145" t="s">
        <v>32</v>
      </c>
      <c r="G65" s="77" t="n">
        <v>5050010780</v>
      </c>
      <c r="H65" s="78"/>
      <c r="I65" s="142" t="n">
        <f aca="false">SUM(J65:L65)</f>
        <v>1727000</v>
      </c>
      <c r="J65" s="142" t="n">
        <f aca="false">J66</f>
        <v>5000000</v>
      </c>
      <c r="K65" s="72" t="n">
        <f aca="false">K66</f>
        <v>-3273000</v>
      </c>
      <c r="L65" s="143" t="n">
        <f aca="false">L66</f>
        <v>0</v>
      </c>
      <c r="M65" s="144" t="n">
        <f aca="false">I65</f>
        <v>1727000</v>
      </c>
    </row>
    <row r="66" customFormat="false" ht="31.35" hidden="false" customHeight="false" outlineLevel="0" collapsed="false">
      <c r="B66" s="113"/>
      <c r="C66" s="28" t="s">
        <v>102</v>
      </c>
      <c r="D66" s="139" t="s">
        <v>347</v>
      </c>
      <c r="E66" s="145" t="s">
        <v>16</v>
      </c>
      <c r="F66" s="145" t="s">
        <v>32</v>
      </c>
      <c r="G66" s="77" t="n">
        <v>5050010780</v>
      </c>
      <c r="H66" s="78" t="s">
        <v>103</v>
      </c>
      <c r="I66" s="142" t="n">
        <f aca="false">SUM(J66:L66)</f>
        <v>1727000</v>
      </c>
      <c r="J66" s="142" t="n">
        <v>5000000</v>
      </c>
      <c r="K66" s="72" t="n">
        <v>-3273000</v>
      </c>
      <c r="L66" s="143"/>
      <c r="M66" s="144" t="n">
        <f aca="false">I66</f>
        <v>1727000</v>
      </c>
    </row>
    <row r="67" customFormat="false" ht="31.35" hidden="false" customHeight="false" outlineLevel="0" collapsed="false">
      <c r="B67" s="113"/>
      <c r="C67" s="28" t="s">
        <v>127</v>
      </c>
      <c r="D67" s="139" t="s">
        <v>347</v>
      </c>
      <c r="E67" s="145" t="s">
        <v>16</v>
      </c>
      <c r="F67" s="145" t="s">
        <v>32</v>
      </c>
      <c r="G67" s="77" t="n">
        <v>5200000000</v>
      </c>
      <c r="H67" s="78"/>
      <c r="I67" s="142" t="n">
        <f aca="false">SUM(J67:L67)</f>
        <v>229859400</v>
      </c>
      <c r="J67" s="142" t="n">
        <f aca="false">J68+J73+J83+J78</f>
        <v>130582300</v>
      </c>
      <c r="K67" s="72" t="n">
        <f aca="false">K68+K73+K83+K78</f>
        <v>99277100</v>
      </c>
      <c r="L67" s="143" t="n">
        <f aca="false">L68+L73+L83+L78</f>
        <v>0</v>
      </c>
      <c r="M67" s="144" t="n">
        <f aca="false">I67</f>
        <v>229859400</v>
      </c>
    </row>
    <row r="68" customFormat="false" ht="17.35" hidden="false" customHeight="false" outlineLevel="0" collapsed="false">
      <c r="B68" s="113"/>
      <c r="C68" s="28" t="s">
        <v>128</v>
      </c>
      <c r="D68" s="139" t="s">
        <v>347</v>
      </c>
      <c r="E68" s="145" t="s">
        <v>16</v>
      </c>
      <c r="F68" s="145" t="s">
        <v>32</v>
      </c>
      <c r="G68" s="77" t="n">
        <v>5210000000</v>
      </c>
      <c r="H68" s="78"/>
      <c r="I68" s="142" t="n">
        <f aca="false">SUM(J68:L68)</f>
        <v>135716200</v>
      </c>
      <c r="J68" s="142" t="n">
        <f aca="false">J69</f>
        <v>84761100</v>
      </c>
      <c r="K68" s="72" t="n">
        <f aca="false">K69</f>
        <v>50955100</v>
      </c>
      <c r="L68" s="143" t="n">
        <f aca="false">L69</f>
        <v>0</v>
      </c>
      <c r="M68" s="144" t="n">
        <f aca="false">I68</f>
        <v>135716200</v>
      </c>
    </row>
    <row r="69" customFormat="false" ht="31.35" hidden="false" customHeight="false" outlineLevel="0" collapsed="false">
      <c r="B69" s="113"/>
      <c r="C69" s="86" t="s">
        <v>129</v>
      </c>
      <c r="D69" s="139" t="s">
        <v>347</v>
      </c>
      <c r="E69" s="145" t="s">
        <v>16</v>
      </c>
      <c r="F69" s="145" t="s">
        <v>32</v>
      </c>
      <c r="G69" s="77" t="n">
        <v>5210000590</v>
      </c>
      <c r="H69" s="78"/>
      <c r="I69" s="142" t="n">
        <f aca="false">SUM(J69:L69)</f>
        <v>135716200</v>
      </c>
      <c r="J69" s="142" t="n">
        <f aca="false">J70+J71+J72</f>
        <v>84761100</v>
      </c>
      <c r="K69" s="72" t="n">
        <f aca="false">K70+K71+K72</f>
        <v>50955100</v>
      </c>
      <c r="L69" s="143" t="n">
        <f aca="false">L70+L71+L72</f>
        <v>0</v>
      </c>
      <c r="M69" s="144" t="n">
        <f aca="false">I69</f>
        <v>135716200</v>
      </c>
    </row>
    <row r="70" customFormat="false" ht="61.8" hidden="false" customHeight="false" outlineLevel="0" collapsed="false">
      <c r="B70" s="113"/>
      <c r="C70" s="28" t="s">
        <v>99</v>
      </c>
      <c r="D70" s="139" t="s">
        <v>347</v>
      </c>
      <c r="E70" s="145" t="s">
        <v>16</v>
      </c>
      <c r="F70" s="145" t="s">
        <v>32</v>
      </c>
      <c r="G70" s="77" t="n">
        <v>5210000590</v>
      </c>
      <c r="H70" s="78" t="s">
        <v>100</v>
      </c>
      <c r="I70" s="142" t="n">
        <f aca="false">SUM(J70:L70)</f>
        <v>130810800</v>
      </c>
      <c r="J70" s="142" t="n">
        <v>77302800</v>
      </c>
      <c r="K70" s="72" t="n">
        <f aca="false">18493700+35014300</f>
        <v>53508000</v>
      </c>
      <c r="L70" s="143"/>
      <c r="M70" s="144" t="n">
        <f aca="false">I70</f>
        <v>130810800</v>
      </c>
      <c r="N70" s="2"/>
    </row>
    <row r="71" customFormat="false" ht="31.35" hidden="false" customHeight="false" outlineLevel="0" collapsed="false">
      <c r="B71" s="113"/>
      <c r="C71" s="28" t="s">
        <v>102</v>
      </c>
      <c r="D71" s="139" t="s">
        <v>347</v>
      </c>
      <c r="E71" s="145" t="s">
        <v>16</v>
      </c>
      <c r="F71" s="145" t="s">
        <v>32</v>
      </c>
      <c r="G71" s="77" t="n">
        <v>5210000590</v>
      </c>
      <c r="H71" s="78" t="s">
        <v>103</v>
      </c>
      <c r="I71" s="142" t="n">
        <f aca="false">SUM(J71:L71)</f>
        <v>4741400</v>
      </c>
      <c r="J71" s="142" t="n">
        <v>7333500</v>
      </c>
      <c r="K71" s="72" t="n">
        <f aca="false">-1091800-1500300</f>
        <v>-2592100</v>
      </c>
      <c r="L71" s="143"/>
      <c r="M71" s="144" t="n">
        <f aca="false">I71</f>
        <v>4741400</v>
      </c>
      <c r="N71" s="2"/>
    </row>
    <row r="72" customFormat="false" ht="17.35" hidden="false" customHeight="false" outlineLevel="0" collapsed="false">
      <c r="B72" s="113"/>
      <c r="C72" s="28" t="s">
        <v>105</v>
      </c>
      <c r="D72" s="139" t="s">
        <v>347</v>
      </c>
      <c r="E72" s="145" t="s">
        <v>16</v>
      </c>
      <c r="F72" s="145" t="s">
        <v>32</v>
      </c>
      <c r="G72" s="77" t="n">
        <v>5210000590</v>
      </c>
      <c r="H72" s="78" t="s">
        <v>106</v>
      </c>
      <c r="I72" s="142" t="n">
        <f aca="false">SUM(J72:L72)</f>
        <v>164000</v>
      </c>
      <c r="J72" s="142" t="n">
        <v>124800</v>
      </c>
      <c r="K72" s="72" t="n">
        <f aca="false">25600+13600</f>
        <v>39200</v>
      </c>
      <c r="L72" s="143"/>
      <c r="M72" s="144" t="n">
        <f aca="false">I72</f>
        <v>164000</v>
      </c>
    </row>
    <row r="73" customFormat="false" ht="17.35" hidden="false" customHeight="false" outlineLevel="0" collapsed="false">
      <c r="B73" s="113"/>
      <c r="C73" s="151" t="s">
        <v>130</v>
      </c>
      <c r="D73" s="139" t="s">
        <v>347</v>
      </c>
      <c r="E73" s="145" t="s">
        <v>16</v>
      </c>
      <c r="F73" s="145" t="s">
        <v>32</v>
      </c>
      <c r="G73" s="77" t="n">
        <v>5220000000</v>
      </c>
      <c r="H73" s="78"/>
      <c r="I73" s="142" t="n">
        <f aca="false">SUM(J73:L73)</f>
        <v>48110500</v>
      </c>
      <c r="J73" s="142" t="n">
        <f aca="false">J74</f>
        <v>25470700</v>
      </c>
      <c r="K73" s="72" t="n">
        <f aca="false">K74</f>
        <v>22639800</v>
      </c>
      <c r="L73" s="143" t="n">
        <f aca="false">L74</f>
        <v>0</v>
      </c>
      <c r="M73" s="144" t="n">
        <f aca="false">I73</f>
        <v>48110500</v>
      </c>
    </row>
    <row r="74" customFormat="false" ht="31.35" hidden="false" customHeight="false" outlineLevel="0" collapsed="false">
      <c r="B74" s="113"/>
      <c r="C74" s="86" t="s">
        <v>129</v>
      </c>
      <c r="D74" s="139" t="s">
        <v>347</v>
      </c>
      <c r="E74" s="145" t="s">
        <v>16</v>
      </c>
      <c r="F74" s="145" t="s">
        <v>32</v>
      </c>
      <c r="G74" s="77" t="n">
        <v>5220000590</v>
      </c>
      <c r="H74" s="78"/>
      <c r="I74" s="142" t="n">
        <f aca="false">SUM(J74:L74)</f>
        <v>48110500</v>
      </c>
      <c r="J74" s="142" t="n">
        <f aca="false">J75+J76+J77</f>
        <v>25470700</v>
      </c>
      <c r="K74" s="72" t="n">
        <f aca="false">K75+K76+K77</f>
        <v>22639800</v>
      </c>
      <c r="L74" s="143" t="n">
        <f aca="false">L75+L76+L77</f>
        <v>0</v>
      </c>
      <c r="M74" s="144" t="n">
        <f aca="false">I74</f>
        <v>48110500</v>
      </c>
    </row>
    <row r="75" customFormat="false" ht="71.25" hidden="false" customHeight="true" outlineLevel="0" collapsed="false">
      <c r="B75" s="113"/>
      <c r="C75" s="28" t="s">
        <v>99</v>
      </c>
      <c r="D75" s="139" t="s">
        <v>347</v>
      </c>
      <c r="E75" s="145" t="s">
        <v>16</v>
      </c>
      <c r="F75" s="145" t="s">
        <v>32</v>
      </c>
      <c r="G75" s="77" t="n">
        <v>5220000590</v>
      </c>
      <c r="H75" s="78" t="s">
        <v>100</v>
      </c>
      <c r="I75" s="142" t="n">
        <f aca="false">SUM(J75:L75)</f>
        <v>37120000</v>
      </c>
      <c r="J75" s="142" t="n">
        <v>14029500</v>
      </c>
      <c r="K75" s="72" t="n">
        <v>23090500</v>
      </c>
      <c r="L75" s="143"/>
      <c r="M75" s="144" t="n">
        <f aca="false">I75</f>
        <v>37120000</v>
      </c>
    </row>
    <row r="76" customFormat="false" ht="31.35" hidden="false" customHeight="false" outlineLevel="0" collapsed="false">
      <c r="B76" s="113"/>
      <c r="C76" s="28" t="s">
        <v>102</v>
      </c>
      <c r="D76" s="139" t="s">
        <v>347</v>
      </c>
      <c r="E76" s="145" t="s">
        <v>16</v>
      </c>
      <c r="F76" s="145" t="s">
        <v>32</v>
      </c>
      <c r="G76" s="77" t="n">
        <v>5220000590</v>
      </c>
      <c r="H76" s="78" t="s">
        <v>103</v>
      </c>
      <c r="I76" s="142" t="n">
        <f aca="false">SUM(J76:L76)</f>
        <v>10825500</v>
      </c>
      <c r="J76" s="142" t="n">
        <v>11315700</v>
      </c>
      <c r="K76" s="72" t="n">
        <v>-490200</v>
      </c>
      <c r="L76" s="143"/>
      <c r="M76" s="144" t="n">
        <f aca="false">I76</f>
        <v>10825500</v>
      </c>
    </row>
    <row r="77" customFormat="false" ht="17.35" hidden="false" customHeight="false" outlineLevel="0" collapsed="false">
      <c r="B77" s="113"/>
      <c r="C77" s="28" t="s">
        <v>105</v>
      </c>
      <c r="D77" s="139" t="s">
        <v>347</v>
      </c>
      <c r="E77" s="145" t="s">
        <v>16</v>
      </c>
      <c r="F77" s="145" t="s">
        <v>32</v>
      </c>
      <c r="G77" s="77" t="n">
        <v>5220000590</v>
      </c>
      <c r="H77" s="78" t="s">
        <v>106</v>
      </c>
      <c r="I77" s="142" t="n">
        <f aca="false">SUM(J77:L77)</f>
        <v>165000</v>
      </c>
      <c r="J77" s="142" t="n">
        <v>125500</v>
      </c>
      <c r="K77" s="72" t="n">
        <v>39500</v>
      </c>
      <c r="L77" s="143"/>
      <c r="M77" s="144" t="n">
        <f aca="false">I77</f>
        <v>165000</v>
      </c>
    </row>
    <row r="78" customFormat="false" ht="17.35" hidden="false" customHeight="false" outlineLevel="0" collapsed="false">
      <c r="B78" s="113"/>
      <c r="C78" s="28" t="s">
        <v>131</v>
      </c>
      <c r="D78" s="139" t="s">
        <v>347</v>
      </c>
      <c r="E78" s="145" t="s">
        <v>16</v>
      </c>
      <c r="F78" s="145" t="s">
        <v>32</v>
      </c>
      <c r="G78" s="77" t="n">
        <v>5230000000</v>
      </c>
      <c r="H78" s="78"/>
      <c r="I78" s="142" t="n">
        <f aca="false">SUM(J78:L78)</f>
        <v>24632500</v>
      </c>
      <c r="J78" s="142" t="n">
        <f aca="false">J79</f>
        <v>5876800</v>
      </c>
      <c r="K78" s="72" t="n">
        <f aca="false">K79</f>
        <v>18755700</v>
      </c>
      <c r="L78" s="143" t="n">
        <f aca="false">L79</f>
        <v>0</v>
      </c>
      <c r="M78" s="144" t="n">
        <f aca="false">I78</f>
        <v>24632500</v>
      </c>
    </row>
    <row r="79" customFormat="false" ht="31.35" hidden="false" customHeight="false" outlineLevel="0" collapsed="false">
      <c r="B79" s="113"/>
      <c r="C79" s="28" t="s">
        <v>129</v>
      </c>
      <c r="D79" s="139" t="s">
        <v>347</v>
      </c>
      <c r="E79" s="145" t="s">
        <v>16</v>
      </c>
      <c r="F79" s="145" t="s">
        <v>32</v>
      </c>
      <c r="G79" s="77" t="n">
        <v>5230000590</v>
      </c>
      <c r="H79" s="78"/>
      <c r="I79" s="142" t="n">
        <f aca="false">SUM(J79:L79)</f>
        <v>24632500</v>
      </c>
      <c r="J79" s="142" t="n">
        <f aca="false">J80+J81+J82</f>
        <v>5876800</v>
      </c>
      <c r="K79" s="72" t="n">
        <f aca="false">K80+K81+K82</f>
        <v>18755700</v>
      </c>
      <c r="L79" s="143" t="n">
        <f aca="false">L80+L81+L82</f>
        <v>0</v>
      </c>
      <c r="M79" s="144" t="n">
        <f aca="false">I79</f>
        <v>24632500</v>
      </c>
    </row>
    <row r="80" customFormat="false" ht="69.15" hidden="false" customHeight="true" outlineLevel="0" collapsed="false">
      <c r="B80" s="113"/>
      <c r="C80" s="28" t="s">
        <v>99</v>
      </c>
      <c r="D80" s="139" t="s">
        <v>347</v>
      </c>
      <c r="E80" s="145" t="s">
        <v>16</v>
      </c>
      <c r="F80" s="145" t="s">
        <v>32</v>
      </c>
      <c r="G80" s="77" t="n">
        <v>5230000590</v>
      </c>
      <c r="H80" s="78" t="s">
        <v>100</v>
      </c>
      <c r="I80" s="142" t="n">
        <f aca="false">SUM(J80:L80)</f>
        <v>23536400</v>
      </c>
      <c r="J80" s="142" t="n">
        <v>5311900</v>
      </c>
      <c r="K80" s="72" t="n">
        <v>18224500</v>
      </c>
      <c r="L80" s="143"/>
      <c r="M80" s="144" t="n">
        <f aca="false">I80</f>
        <v>23536400</v>
      </c>
    </row>
    <row r="81" customFormat="false" ht="31.35" hidden="false" customHeight="false" outlineLevel="0" collapsed="false">
      <c r="B81" s="113"/>
      <c r="C81" s="28" t="s">
        <v>102</v>
      </c>
      <c r="D81" s="139" t="s">
        <v>347</v>
      </c>
      <c r="E81" s="145" t="s">
        <v>16</v>
      </c>
      <c r="F81" s="145" t="s">
        <v>32</v>
      </c>
      <c r="G81" s="77" t="n">
        <v>5230000590</v>
      </c>
      <c r="H81" s="78" t="s">
        <v>103</v>
      </c>
      <c r="I81" s="142" t="n">
        <f aca="false">SUM(J81:L81)</f>
        <v>781400</v>
      </c>
      <c r="J81" s="142" t="n">
        <v>370900</v>
      </c>
      <c r="K81" s="72" t="n">
        <v>410500</v>
      </c>
      <c r="L81" s="143"/>
      <c r="M81" s="144" t="n">
        <f aca="false">I81</f>
        <v>781400</v>
      </c>
    </row>
    <row r="82" customFormat="false" ht="17.35" hidden="false" customHeight="false" outlineLevel="0" collapsed="false">
      <c r="B82" s="113"/>
      <c r="C82" s="28" t="s">
        <v>105</v>
      </c>
      <c r="D82" s="139" t="s">
        <v>347</v>
      </c>
      <c r="E82" s="145" t="s">
        <v>16</v>
      </c>
      <c r="F82" s="145" t="s">
        <v>32</v>
      </c>
      <c r="G82" s="77" t="n">
        <v>5230000590</v>
      </c>
      <c r="H82" s="78" t="s">
        <v>106</v>
      </c>
      <c r="I82" s="142" t="n">
        <f aca="false">SUM(J82:L82)</f>
        <v>314700</v>
      </c>
      <c r="J82" s="142" t="n">
        <v>194000</v>
      </c>
      <c r="K82" s="72" t="n">
        <v>120700</v>
      </c>
      <c r="L82" s="143"/>
      <c r="M82" s="144" t="n">
        <f aca="false">I82</f>
        <v>314700</v>
      </c>
    </row>
    <row r="83" customFormat="false" ht="17.35" hidden="false" customHeight="false" outlineLevel="0" collapsed="false">
      <c r="B83" s="113"/>
      <c r="C83" s="28" t="s">
        <v>134</v>
      </c>
      <c r="D83" s="139" t="s">
        <v>347</v>
      </c>
      <c r="E83" s="145" t="s">
        <v>16</v>
      </c>
      <c r="F83" s="145" t="s">
        <v>32</v>
      </c>
      <c r="G83" s="77" t="n">
        <v>5260000000</v>
      </c>
      <c r="H83" s="78"/>
      <c r="I83" s="142" t="n">
        <f aca="false">SUM(J83:L83)</f>
        <v>21400200</v>
      </c>
      <c r="J83" s="142" t="n">
        <f aca="false">+J84</f>
        <v>14473700</v>
      </c>
      <c r="K83" s="72" t="n">
        <f aca="false">+K84</f>
        <v>6926500</v>
      </c>
      <c r="L83" s="143" t="n">
        <f aca="false">+L84</f>
        <v>0</v>
      </c>
      <c r="M83" s="144" t="n">
        <f aca="false">I83</f>
        <v>21400200</v>
      </c>
    </row>
    <row r="84" customFormat="false" ht="31.35" hidden="false" customHeight="false" outlineLevel="0" collapsed="false">
      <c r="B84" s="113"/>
      <c r="C84" s="28" t="s">
        <v>129</v>
      </c>
      <c r="D84" s="139" t="s">
        <v>347</v>
      </c>
      <c r="E84" s="145" t="s">
        <v>16</v>
      </c>
      <c r="F84" s="145" t="s">
        <v>32</v>
      </c>
      <c r="G84" s="77" t="n">
        <v>5260000590</v>
      </c>
      <c r="H84" s="78"/>
      <c r="I84" s="142" t="n">
        <f aca="false">SUM(J84:L84)</f>
        <v>21400200</v>
      </c>
      <c r="J84" s="142" t="n">
        <f aca="false">J85+J86+J87</f>
        <v>14473700</v>
      </c>
      <c r="K84" s="72" t="n">
        <f aca="false">K85+K86+K87</f>
        <v>6926500</v>
      </c>
      <c r="L84" s="143" t="n">
        <f aca="false">L85+L86+L87</f>
        <v>0</v>
      </c>
      <c r="M84" s="144" t="n">
        <f aca="false">I84</f>
        <v>21400200</v>
      </c>
    </row>
    <row r="85" customFormat="false" ht="61.8" hidden="false" customHeight="false" outlineLevel="0" collapsed="false">
      <c r="B85" s="113"/>
      <c r="C85" s="28" t="s">
        <v>99</v>
      </c>
      <c r="D85" s="139" t="s">
        <v>347</v>
      </c>
      <c r="E85" s="145" t="s">
        <v>16</v>
      </c>
      <c r="F85" s="145" t="s">
        <v>32</v>
      </c>
      <c r="G85" s="77" t="n">
        <v>5260000590</v>
      </c>
      <c r="H85" s="78" t="s">
        <v>100</v>
      </c>
      <c r="I85" s="142" t="n">
        <f aca="false">SUM(J85:L85)</f>
        <v>19500800</v>
      </c>
      <c r="J85" s="142" t="n">
        <v>12609300</v>
      </c>
      <c r="K85" s="72" t="n">
        <v>6891500</v>
      </c>
      <c r="L85" s="143"/>
      <c r="M85" s="144" t="n">
        <f aca="false">I85</f>
        <v>19500800</v>
      </c>
    </row>
    <row r="86" customFormat="false" ht="31.35" hidden="false" customHeight="false" outlineLevel="0" collapsed="false">
      <c r="B86" s="113"/>
      <c r="C86" s="28" t="s">
        <v>102</v>
      </c>
      <c r="D86" s="139" t="s">
        <v>347</v>
      </c>
      <c r="E86" s="145" t="s">
        <v>16</v>
      </c>
      <c r="F86" s="145" t="s">
        <v>32</v>
      </c>
      <c r="G86" s="77" t="n">
        <v>5260000590</v>
      </c>
      <c r="H86" s="78" t="s">
        <v>103</v>
      </c>
      <c r="I86" s="142" t="n">
        <f aca="false">SUM(J86:L86)</f>
        <v>1319400</v>
      </c>
      <c r="J86" s="142" t="n">
        <v>1420400</v>
      </c>
      <c r="K86" s="72" t="n">
        <v>-101000</v>
      </c>
      <c r="L86" s="143"/>
      <c r="M86" s="144" t="n">
        <f aca="false">I86</f>
        <v>1319400</v>
      </c>
    </row>
    <row r="87" customFormat="false" ht="17.35" hidden="false" customHeight="false" outlineLevel="0" collapsed="false">
      <c r="B87" s="113"/>
      <c r="C87" s="28" t="s">
        <v>105</v>
      </c>
      <c r="D87" s="139" t="s">
        <v>347</v>
      </c>
      <c r="E87" s="145" t="s">
        <v>16</v>
      </c>
      <c r="F87" s="145" t="s">
        <v>32</v>
      </c>
      <c r="G87" s="77" t="n">
        <v>5260000590</v>
      </c>
      <c r="H87" s="78" t="s">
        <v>106</v>
      </c>
      <c r="I87" s="142" t="n">
        <f aca="false">SUM(J87:L87)</f>
        <v>580000</v>
      </c>
      <c r="J87" s="142" t="n">
        <v>444000</v>
      </c>
      <c r="K87" s="72" t="n">
        <v>136000</v>
      </c>
      <c r="L87" s="143"/>
      <c r="M87" s="144" t="n">
        <f aca="false">I87</f>
        <v>580000</v>
      </c>
    </row>
    <row r="88" customFormat="false" ht="31.35" hidden="false" customHeight="false" outlineLevel="0" collapsed="false">
      <c r="B88" s="113"/>
      <c r="C88" s="28" t="s">
        <v>230</v>
      </c>
      <c r="D88" s="139" t="s">
        <v>347</v>
      </c>
      <c r="E88" s="145" t="s">
        <v>16</v>
      </c>
      <c r="F88" s="145" t="s">
        <v>32</v>
      </c>
      <c r="G88" s="77" t="n">
        <v>6300000000</v>
      </c>
      <c r="H88" s="78"/>
      <c r="I88" s="142" t="n">
        <f aca="false">SUM(J88:L88)</f>
        <v>1760000</v>
      </c>
      <c r="J88" s="142" t="n">
        <f aca="false">J89</f>
        <v>2050000</v>
      </c>
      <c r="K88" s="72" t="n">
        <f aca="false">K89</f>
        <v>-290000</v>
      </c>
      <c r="L88" s="143" t="n">
        <f aca="false">L89</f>
        <v>0</v>
      </c>
      <c r="M88" s="144" t="n">
        <f aca="false">I88</f>
        <v>1760000</v>
      </c>
    </row>
    <row r="89" customFormat="false" ht="47.05" hidden="false" customHeight="false" outlineLevel="0" collapsed="false">
      <c r="B89" s="113"/>
      <c r="C89" s="28" t="s">
        <v>231</v>
      </c>
      <c r="D89" s="139" t="s">
        <v>347</v>
      </c>
      <c r="E89" s="145" t="s">
        <v>16</v>
      </c>
      <c r="F89" s="145" t="s">
        <v>32</v>
      </c>
      <c r="G89" s="77" t="n">
        <v>6310000000</v>
      </c>
      <c r="H89" s="78"/>
      <c r="I89" s="142" t="n">
        <f aca="false">SUM(J89:L89)</f>
        <v>1760000</v>
      </c>
      <c r="J89" s="142" t="n">
        <f aca="false">J90</f>
        <v>2050000</v>
      </c>
      <c r="K89" s="72" t="n">
        <f aca="false">K90</f>
        <v>-290000</v>
      </c>
      <c r="L89" s="143" t="n">
        <f aca="false">L90</f>
        <v>0</v>
      </c>
      <c r="M89" s="144" t="n">
        <f aca="false">I89</f>
        <v>1760000</v>
      </c>
    </row>
    <row r="90" customFormat="false" ht="31.35" hidden="false" customHeight="false" outlineLevel="0" collapsed="false">
      <c r="B90" s="113"/>
      <c r="C90" s="28" t="s">
        <v>232</v>
      </c>
      <c r="D90" s="139" t="s">
        <v>347</v>
      </c>
      <c r="E90" s="145" t="s">
        <v>16</v>
      </c>
      <c r="F90" s="145" t="s">
        <v>32</v>
      </c>
      <c r="G90" s="77" t="n">
        <v>6310010050</v>
      </c>
      <c r="H90" s="78"/>
      <c r="I90" s="142" t="n">
        <f aca="false">SUM(J90:L90)</f>
        <v>1760000</v>
      </c>
      <c r="J90" s="142" t="n">
        <f aca="false">J91</f>
        <v>2050000</v>
      </c>
      <c r="K90" s="72" t="n">
        <f aca="false">K91</f>
        <v>-290000</v>
      </c>
      <c r="L90" s="143" t="n">
        <f aca="false">L91</f>
        <v>0</v>
      </c>
      <c r="M90" s="144" t="n">
        <f aca="false">I90</f>
        <v>1760000</v>
      </c>
    </row>
    <row r="91" customFormat="false" ht="31.35" hidden="false" customHeight="false" outlineLevel="0" collapsed="false">
      <c r="B91" s="113"/>
      <c r="C91" s="28" t="s">
        <v>164</v>
      </c>
      <c r="D91" s="139" t="s">
        <v>347</v>
      </c>
      <c r="E91" s="145" t="s">
        <v>16</v>
      </c>
      <c r="F91" s="145" t="s">
        <v>32</v>
      </c>
      <c r="G91" s="77" t="n">
        <v>6310010050</v>
      </c>
      <c r="H91" s="78" t="s">
        <v>197</v>
      </c>
      <c r="I91" s="142" t="n">
        <f aca="false">SUM(J91:L91)</f>
        <v>1760000</v>
      </c>
      <c r="J91" s="142" t="n">
        <v>2050000</v>
      </c>
      <c r="K91" s="72" t="n">
        <v>-290000</v>
      </c>
      <c r="L91" s="143"/>
      <c r="M91" s="144" t="n">
        <f aca="false">I91</f>
        <v>1760000</v>
      </c>
    </row>
    <row r="92" customFormat="false" ht="31.35" hidden="false" customHeight="false" outlineLevel="0" collapsed="false">
      <c r="B92" s="113"/>
      <c r="C92" s="28" t="s">
        <v>316</v>
      </c>
      <c r="D92" s="139" t="s">
        <v>347</v>
      </c>
      <c r="E92" s="145" t="s">
        <v>16</v>
      </c>
      <c r="F92" s="145" t="s">
        <v>32</v>
      </c>
      <c r="G92" s="77" t="n">
        <v>9900000000</v>
      </c>
      <c r="H92" s="78"/>
      <c r="I92" s="142" t="n">
        <f aca="false">SUM(J92:L92)</f>
        <v>11117000</v>
      </c>
      <c r="J92" s="142" t="n">
        <f aca="false">J95+J93+J97</f>
        <v>12296400</v>
      </c>
      <c r="K92" s="72" t="n">
        <f aca="false">K95+K93+K97</f>
        <v>-1179400</v>
      </c>
      <c r="L92" s="143" t="n">
        <f aca="false">L95+L93+L97</f>
        <v>0</v>
      </c>
      <c r="M92" s="144" t="n">
        <f aca="false">I92</f>
        <v>11117000</v>
      </c>
    </row>
    <row r="93" customFormat="false" ht="31.35" hidden="false" customHeight="false" outlineLevel="0" collapsed="false">
      <c r="B93" s="113"/>
      <c r="C93" s="28" t="s">
        <v>318</v>
      </c>
      <c r="D93" s="139" t="s">
        <v>347</v>
      </c>
      <c r="E93" s="145" t="s">
        <v>16</v>
      </c>
      <c r="F93" s="145" t="s">
        <v>32</v>
      </c>
      <c r="G93" s="77" t="n">
        <v>9900010150</v>
      </c>
      <c r="H93" s="78"/>
      <c r="I93" s="142" t="n">
        <f aca="false">SUM(J93:L93)</f>
        <v>10000000</v>
      </c>
      <c r="J93" s="142" t="n">
        <f aca="false">J94</f>
        <v>10000000</v>
      </c>
      <c r="K93" s="72" t="n">
        <f aca="false">K94</f>
        <v>0</v>
      </c>
      <c r="L93" s="143" t="n">
        <f aca="false">L94</f>
        <v>0</v>
      </c>
      <c r="M93" s="144" t="n">
        <f aca="false">I93</f>
        <v>10000000</v>
      </c>
    </row>
    <row r="94" customFormat="false" ht="31.35" hidden="false" customHeight="false" outlineLevel="0" collapsed="false">
      <c r="B94" s="113"/>
      <c r="C94" s="28" t="s">
        <v>102</v>
      </c>
      <c r="D94" s="139" t="s">
        <v>347</v>
      </c>
      <c r="E94" s="145" t="s">
        <v>16</v>
      </c>
      <c r="F94" s="145" t="s">
        <v>32</v>
      </c>
      <c r="G94" s="77" t="n">
        <v>9900010150</v>
      </c>
      <c r="H94" s="78" t="s">
        <v>103</v>
      </c>
      <c r="I94" s="142" t="n">
        <f aca="false">SUM(J94:L94)</f>
        <v>10000000</v>
      </c>
      <c r="J94" s="142" t="n">
        <v>10000000</v>
      </c>
      <c r="K94" s="72" t="n">
        <v>0</v>
      </c>
      <c r="L94" s="143"/>
      <c r="M94" s="144" t="n">
        <f aca="false">I94</f>
        <v>10000000</v>
      </c>
    </row>
    <row r="95" customFormat="false" ht="17.35" hidden="false" customHeight="false" outlineLevel="0" collapsed="false">
      <c r="B95" s="113"/>
      <c r="C95" s="28" t="s">
        <v>320</v>
      </c>
      <c r="D95" s="139" t="s">
        <v>347</v>
      </c>
      <c r="E95" s="145" t="s">
        <v>16</v>
      </c>
      <c r="F95" s="145" t="s">
        <v>32</v>
      </c>
      <c r="G95" s="77" t="n">
        <v>9900010910</v>
      </c>
      <c r="H95" s="78"/>
      <c r="I95" s="142" t="n">
        <f aca="false">SUM(J95:L95)</f>
        <v>275000</v>
      </c>
      <c r="J95" s="142" t="n">
        <f aca="false">J96</f>
        <v>765500</v>
      </c>
      <c r="K95" s="72" t="n">
        <f aca="false">K96</f>
        <v>-490500</v>
      </c>
      <c r="L95" s="143" t="n">
        <f aca="false">L96</f>
        <v>0</v>
      </c>
      <c r="M95" s="144" t="n">
        <f aca="false">I95</f>
        <v>275000</v>
      </c>
    </row>
    <row r="96" customFormat="false" ht="17.35" hidden="false" customHeight="false" outlineLevel="0" collapsed="false">
      <c r="B96" s="113"/>
      <c r="C96" s="28" t="s">
        <v>105</v>
      </c>
      <c r="D96" s="139" t="s">
        <v>347</v>
      </c>
      <c r="E96" s="145" t="s">
        <v>16</v>
      </c>
      <c r="F96" s="145" t="s">
        <v>32</v>
      </c>
      <c r="G96" s="77" t="n">
        <v>9900010910</v>
      </c>
      <c r="H96" s="78" t="s">
        <v>106</v>
      </c>
      <c r="I96" s="142" t="n">
        <f aca="false">SUM(J96:L96)</f>
        <v>275000</v>
      </c>
      <c r="J96" s="142" t="n">
        <v>765500</v>
      </c>
      <c r="K96" s="72" t="n">
        <v>-490500</v>
      </c>
      <c r="L96" s="143"/>
      <c r="M96" s="144" t="n">
        <f aca="false">I96</f>
        <v>275000</v>
      </c>
    </row>
    <row r="97" customFormat="false" ht="31.35" hidden="false" customHeight="false" outlineLevel="0" collapsed="false">
      <c r="B97" s="113"/>
      <c r="C97" s="28" t="s">
        <v>328</v>
      </c>
      <c r="D97" s="139" t="s">
        <v>347</v>
      </c>
      <c r="E97" s="145" t="s">
        <v>16</v>
      </c>
      <c r="F97" s="145" t="s">
        <v>32</v>
      </c>
      <c r="G97" s="77" t="n">
        <v>9960000000</v>
      </c>
      <c r="H97" s="78"/>
      <c r="I97" s="142" t="n">
        <f aca="false">SUM(J97:L97)</f>
        <v>842000</v>
      </c>
      <c r="J97" s="142" t="n">
        <f aca="false">J98</f>
        <v>1530900</v>
      </c>
      <c r="K97" s="72" t="n">
        <f aca="false">K98</f>
        <v>-688900</v>
      </c>
      <c r="L97" s="143" t="n">
        <f aca="false">L98</f>
        <v>0</v>
      </c>
      <c r="M97" s="144" t="n">
        <f aca="false">I97</f>
        <v>842000</v>
      </c>
    </row>
    <row r="98" customFormat="false" ht="31.35" hidden="false" customHeight="false" outlineLevel="0" collapsed="false">
      <c r="B98" s="113"/>
      <c r="C98" s="28" t="s">
        <v>329</v>
      </c>
      <c r="D98" s="139" t="s">
        <v>347</v>
      </c>
      <c r="E98" s="145" t="s">
        <v>16</v>
      </c>
      <c r="F98" s="145" t="s">
        <v>32</v>
      </c>
      <c r="G98" s="77" t="n">
        <v>9960010570</v>
      </c>
      <c r="H98" s="78"/>
      <c r="I98" s="142" t="n">
        <f aca="false">SUM(J98:L98)</f>
        <v>842000</v>
      </c>
      <c r="J98" s="142" t="n">
        <f aca="false">J99</f>
        <v>1530900</v>
      </c>
      <c r="K98" s="72" t="n">
        <f aca="false">K99</f>
        <v>-688900</v>
      </c>
      <c r="L98" s="143" t="n">
        <f aca="false">L99</f>
        <v>0</v>
      </c>
      <c r="M98" s="144" t="n">
        <f aca="false">I98</f>
        <v>842000</v>
      </c>
    </row>
    <row r="99" customFormat="false" ht="31.35" hidden="false" customHeight="false" outlineLevel="0" collapsed="false">
      <c r="B99" s="113"/>
      <c r="C99" s="28" t="s">
        <v>102</v>
      </c>
      <c r="D99" s="139" t="s">
        <v>347</v>
      </c>
      <c r="E99" s="145" t="s">
        <v>16</v>
      </c>
      <c r="F99" s="145" t="s">
        <v>32</v>
      </c>
      <c r="G99" s="77" t="n">
        <v>9960010570</v>
      </c>
      <c r="H99" s="78" t="s">
        <v>103</v>
      </c>
      <c r="I99" s="142" t="n">
        <f aca="false">SUM(J99:L99)</f>
        <v>842000</v>
      </c>
      <c r="J99" s="142" t="n">
        <v>1530900</v>
      </c>
      <c r="K99" s="72" t="n">
        <v>-688900</v>
      </c>
      <c r="L99" s="143"/>
      <c r="M99" s="144" t="n">
        <f aca="false">I99</f>
        <v>842000</v>
      </c>
    </row>
    <row r="100" customFormat="false" ht="17.35" hidden="false" customHeight="false" outlineLevel="0" collapsed="false">
      <c r="B100" s="113"/>
      <c r="C100" s="28" t="s">
        <v>35</v>
      </c>
      <c r="D100" s="139" t="s">
        <v>347</v>
      </c>
      <c r="E100" s="145" t="s">
        <v>20</v>
      </c>
      <c r="F100" s="145" t="s">
        <v>82</v>
      </c>
      <c r="G100" s="77"/>
      <c r="H100" s="78"/>
      <c r="I100" s="142" t="n">
        <f aca="false">SUM(J100:L100)</f>
        <v>45861600</v>
      </c>
      <c r="J100" s="142" t="n">
        <f aca="false">J101+J120+J115</f>
        <v>42296100</v>
      </c>
      <c r="K100" s="72" t="n">
        <f aca="false">K101+K120+K115</f>
        <v>3565500</v>
      </c>
      <c r="L100" s="143" t="n">
        <f aca="false">L101+L120+L115</f>
        <v>0</v>
      </c>
      <c r="M100" s="144" t="n">
        <f aca="false">I100</f>
        <v>45861600</v>
      </c>
    </row>
    <row r="101" customFormat="false" ht="17.35" hidden="false" customHeight="false" outlineLevel="0" collapsed="false">
      <c r="B101" s="113"/>
      <c r="C101" s="28" t="s">
        <v>36</v>
      </c>
      <c r="D101" s="139" t="s">
        <v>347</v>
      </c>
      <c r="E101" s="145" t="s">
        <v>20</v>
      </c>
      <c r="F101" s="145" t="s">
        <v>37</v>
      </c>
      <c r="G101" s="77"/>
      <c r="H101" s="78"/>
      <c r="I101" s="142" t="n">
        <f aca="false">SUM(J101:L101)</f>
        <v>42958600</v>
      </c>
      <c r="J101" s="142" t="n">
        <f aca="false">J102+J109</f>
        <v>35524100</v>
      </c>
      <c r="K101" s="72" t="n">
        <f aca="false">K102+K109</f>
        <v>7434500</v>
      </c>
      <c r="L101" s="143" t="n">
        <f aca="false">L102+L109</f>
        <v>0</v>
      </c>
      <c r="M101" s="144" t="n">
        <f aca="false">I101</f>
        <v>42958600</v>
      </c>
    </row>
    <row r="102" customFormat="false" ht="31.35" hidden="false" customHeight="false" outlineLevel="0" collapsed="false">
      <c r="B102" s="113"/>
      <c r="C102" s="28" t="s">
        <v>127</v>
      </c>
      <c r="D102" s="139" t="s">
        <v>347</v>
      </c>
      <c r="E102" s="145" t="s">
        <v>20</v>
      </c>
      <c r="F102" s="145" t="s">
        <v>37</v>
      </c>
      <c r="G102" s="77" t="n">
        <v>5200000000</v>
      </c>
      <c r="H102" s="78"/>
      <c r="I102" s="142" t="n">
        <f aca="false">SUM(J102:L102)</f>
        <v>42958400</v>
      </c>
      <c r="J102" s="142" t="n">
        <f aca="false">J103</f>
        <v>32524100</v>
      </c>
      <c r="K102" s="72" t="n">
        <f aca="false">K103</f>
        <v>10434300</v>
      </c>
      <c r="L102" s="143" t="n">
        <f aca="false">L103</f>
        <v>0</v>
      </c>
      <c r="M102" s="144" t="n">
        <f aca="false">I102</f>
        <v>42958400</v>
      </c>
    </row>
    <row r="103" customFormat="false" ht="17.35" hidden="false" customHeight="false" outlineLevel="0" collapsed="false">
      <c r="B103" s="113"/>
      <c r="C103" s="86" t="s">
        <v>132</v>
      </c>
      <c r="D103" s="139" t="s">
        <v>347</v>
      </c>
      <c r="E103" s="145" t="s">
        <v>20</v>
      </c>
      <c r="F103" s="145" t="s">
        <v>37</v>
      </c>
      <c r="G103" s="77" t="n">
        <v>5240000000</v>
      </c>
      <c r="H103" s="78"/>
      <c r="I103" s="142" t="n">
        <f aca="false">SUM(J103:L103)</f>
        <v>42958400</v>
      </c>
      <c r="J103" s="142" t="n">
        <f aca="false">J104</f>
        <v>32524100</v>
      </c>
      <c r="K103" s="72" t="n">
        <f aca="false">K104</f>
        <v>10434300</v>
      </c>
      <c r="L103" s="143" t="n">
        <f aca="false">L104</f>
        <v>0</v>
      </c>
      <c r="M103" s="144" t="n">
        <f aca="false">I103</f>
        <v>42958400</v>
      </c>
    </row>
    <row r="104" customFormat="false" ht="31.35" hidden="false" customHeight="false" outlineLevel="0" collapsed="false">
      <c r="B104" s="113"/>
      <c r="C104" s="86" t="s">
        <v>129</v>
      </c>
      <c r="D104" s="139" t="s">
        <v>347</v>
      </c>
      <c r="E104" s="145" t="s">
        <v>20</v>
      </c>
      <c r="F104" s="145" t="s">
        <v>37</v>
      </c>
      <c r="G104" s="77" t="n">
        <v>5240000590</v>
      </c>
      <c r="H104" s="78"/>
      <c r="I104" s="142" t="n">
        <f aca="false">SUM(J104:L104)</f>
        <v>42958400</v>
      </c>
      <c r="J104" s="142" t="n">
        <f aca="false">J105+J106+J108+J107</f>
        <v>32524100</v>
      </c>
      <c r="K104" s="72" t="n">
        <f aca="false">K105+K106+K108+K107</f>
        <v>10434300</v>
      </c>
      <c r="L104" s="143" t="n">
        <f aca="false">L105+L106+L108+L107</f>
        <v>0</v>
      </c>
      <c r="M104" s="144" t="n">
        <f aca="false">I104</f>
        <v>42958400</v>
      </c>
    </row>
    <row r="105" customFormat="false" ht="61.8" hidden="false" customHeight="false" outlineLevel="0" collapsed="false">
      <c r="B105" s="113"/>
      <c r="C105" s="28" t="s">
        <v>99</v>
      </c>
      <c r="D105" s="139" t="s">
        <v>347</v>
      </c>
      <c r="E105" s="145" t="s">
        <v>20</v>
      </c>
      <c r="F105" s="145" t="s">
        <v>37</v>
      </c>
      <c r="G105" s="77" t="n">
        <v>5240000590</v>
      </c>
      <c r="H105" s="78" t="s">
        <v>100</v>
      </c>
      <c r="I105" s="142" t="n">
        <f aca="false">SUM(J105:L105)</f>
        <v>29809200</v>
      </c>
      <c r="J105" s="142" t="n">
        <v>18867600</v>
      </c>
      <c r="K105" s="72" t="n">
        <v>10941600</v>
      </c>
      <c r="L105" s="143"/>
      <c r="M105" s="144" t="n">
        <f aca="false">I105</f>
        <v>29809200</v>
      </c>
    </row>
    <row r="106" customFormat="false" ht="31.35" hidden="false" customHeight="false" outlineLevel="0" collapsed="false">
      <c r="B106" s="113"/>
      <c r="C106" s="28" t="s">
        <v>102</v>
      </c>
      <c r="D106" s="139" t="s">
        <v>347</v>
      </c>
      <c r="E106" s="145" t="s">
        <v>20</v>
      </c>
      <c r="F106" s="145" t="s">
        <v>37</v>
      </c>
      <c r="G106" s="77" t="n">
        <v>5240000590</v>
      </c>
      <c r="H106" s="78" t="s">
        <v>103</v>
      </c>
      <c r="I106" s="142" t="n">
        <f aca="false">SUM(J106:L106)</f>
        <v>1128200</v>
      </c>
      <c r="J106" s="142" t="n">
        <v>1637400</v>
      </c>
      <c r="K106" s="72" t="n">
        <v>-509200</v>
      </c>
      <c r="L106" s="143"/>
      <c r="M106" s="144" t="n">
        <f aca="false">I106</f>
        <v>1128200</v>
      </c>
    </row>
    <row r="107" customFormat="false" ht="17.35" hidden="false" customHeight="false" outlineLevel="0" collapsed="false">
      <c r="B107" s="113"/>
      <c r="C107" s="28" t="s">
        <v>125</v>
      </c>
      <c r="D107" s="139" t="s">
        <v>347</v>
      </c>
      <c r="E107" s="145" t="s">
        <v>20</v>
      </c>
      <c r="F107" s="145" t="s">
        <v>37</v>
      </c>
      <c r="G107" s="77" t="n">
        <v>5240000590</v>
      </c>
      <c r="H107" s="78" t="s">
        <v>126</v>
      </c>
      <c r="I107" s="142" t="n">
        <f aca="false">SUM(J107:L107)</f>
        <v>12000000</v>
      </c>
      <c r="J107" s="142" t="n">
        <v>12000000</v>
      </c>
      <c r="K107" s="72" t="n">
        <v>0</v>
      </c>
      <c r="L107" s="143"/>
      <c r="M107" s="144" t="n">
        <f aca="false">I107</f>
        <v>12000000</v>
      </c>
    </row>
    <row r="108" customFormat="false" ht="17.35" hidden="false" customHeight="false" outlineLevel="0" collapsed="false">
      <c r="B108" s="113"/>
      <c r="C108" s="28" t="s">
        <v>105</v>
      </c>
      <c r="D108" s="139" t="s">
        <v>347</v>
      </c>
      <c r="E108" s="145" t="s">
        <v>20</v>
      </c>
      <c r="F108" s="145" t="s">
        <v>37</v>
      </c>
      <c r="G108" s="77" t="n">
        <v>5240000590</v>
      </c>
      <c r="H108" s="78" t="s">
        <v>106</v>
      </c>
      <c r="I108" s="142" t="n">
        <f aca="false">SUM(J108:L108)</f>
        <v>21000</v>
      </c>
      <c r="J108" s="142" t="n">
        <v>19100</v>
      </c>
      <c r="K108" s="72" t="n">
        <v>1900</v>
      </c>
      <c r="L108" s="143"/>
      <c r="M108" s="144" t="n">
        <f aca="false">I108</f>
        <v>21000</v>
      </c>
    </row>
    <row r="109" customFormat="false" ht="31.35" hidden="false" customHeight="false" outlineLevel="0" collapsed="false">
      <c r="B109" s="113"/>
      <c r="C109" s="28" t="s">
        <v>316</v>
      </c>
      <c r="D109" s="139" t="s">
        <v>347</v>
      </c>
      <c r="E109" s="145" t="s">
        <v>20</v>
      </c>
      <c r="F109" s="145" t="s">
        <v>37</v>
      </c>
      <c r="G109" s="77" t="n">
        <v>9900000000</v>
      </c>
      <c r="H109" s="78"/>
      <c r="I109" s="142" t="n">
        <f aca="false">SUM(J109:L109)</f>
        <v>200</v>
      </c>
      <c r="J109" s="142" t="n">
        <f aca="false">J110</f>
        <v>3000000</v>
      </c>
      <c r="K109" s="72" t="n">
        <f aca="false">K110</f>
        <v>-2999800</v>
      </c>
      <c r="L109" s="143" t="n">
        <f aca="false">L110</f>
        <v>0</v>
      </c>
      <c r="M109" s="144" t="n">
        <f aca="false">I109</f>
        <v>200</v>
      </c>
    </row>
    <row r="110" customFormat="false" ht="47.05" hidden="false" customHeight="false" outlineLevel="0" collapsed="false">
      <c r="B110" s="113"/>
      <c r="C110" s="28" t="s">
        <v>322</v>
      </c>
      <c r="D110" s="139" t="s">
        <v>347</v>
      </c>
      <c r="E110" s="145" t="s">
        <v>20</v>
      </c>
      <c r="F110" s="145" t="s">
        <v>37</v>
      </c>
      <c r="G110" s="77" t="n">
        <v>9900200000</v>
      </c>
      <c r="H110" s="78"/>
      <c r="I110" s="142" t="n">
        <f aca="false">SUM(J110:L110)</f>
        <v>200</v>
      </c>
      <c r="J110" s="142" t="n">
        <f aca="false">J111+J113</f>
        <v>3000000</v>
      </c>
      <c r="K110" s="72" t="n">
        <f aca="false">K111+K113</f>
        <v>-2999800</v>
      </c>
      <c r="L110" s="143" t="n">
        <f aca="false">L111+L113</f>
        <v>0</v>
      </c>
      <c r="M110" s="144" t="n">
        <f aca="false">I110</f>
        <v>200</v>
      </c>
    </row>
    <row r="111" customFormat="false" ht="52.9" hidden="false" customHeight="true" outlineLevel="0" collapsed="false">
      <c r="B111" s="113"/>
      <c r="C111" s="28" t="s">
        <v>322</v>
      </c>
      <c r="D111" s="139" t="s">
        <v>347</v>
      </c>
      <c r="E111" s="145" t="s">
        <v>20</v>
      </c>
      <c r="F111" s="145" t="s">
        <v>37</v>
      </c>
      <c r="G111" s="77" t="n">
        <v>9900210010</v>
      </c>
      <c r="H111" s="78"/>
      <c r="I111" s="142" t="n">
        <f aca="false">SUM(J111:L111)</f>
        <v>100</v>
      </c>
      <c r="J111" s="142" t="n">
        <f aca="false">J112</f>
        <v>1500000</v>
      </c>
      <c r="K111" s="72" t="n">
        <f aca="false">K112</f>
        <v>-1499900</v>
      </c>
      <c r="L111" s="143" t="n">
        <f aca="false">L112</f>
        <v>0</v>
      </c>
      <c r="M111" s="144" t="n">
        <f aca="false">I111</f>
        <v>100</v>
      </c>
    </row>
    <row r="112" customFormat="false" ht="31.35" hidden="false" customHeight="false" outlineLevel="0" collapsed="false">
      <c r="B112" s="113"/>
      <c r="C112" s="28" t="s">
        <v>102</v>
      </c>
      <c r="D112" s="139" t="s">
        <v>347</v>
      </c>
      <c r="E112" s="145" t="s">
        <v>20</v>
      </c>
      <c r="F112" s="145" t="s">
        <v>37</v>
      </c>
      <c r="G112" s="77" t="n">
        <v>9900210010</v>
      </c>
      <c r="H112" s="78" t="s">
        <v>103</v>
      </c>
      <c r="I112" s="142" t="n">
        <f aca="false">SUM(J112:L112)</f>
        <v>100</v>
      </c>
      <c r="J112" s="142" t="n">
        <v>1500000</v>
      </c>
      <c r="K112" s="72" t="n">
        <v>-1499900</v>
      </c>
      <c r="L112" s="143" t="n">
        <v>0</v>
      </c>
      <c r="M112" s="144" t="n">
        <f aca="false">I112</f>
        <v>100</v>
      </c>
    </row>
    <row r="113" customFormat="false" ht="31.35" hidden="false" customHeight="false" outlineLevel="0" collapsed="false">
      <c r="B113" s="113"/>
      <c r="C113" s="28" t="s">
        <v>323</v>
      </c>
      <c r="D113" s="139" t="s">
        <v>347</v>
      </c>
      <c r="E113" s="145" t="s">
        <v>20</v>
      </c>
      <c r="F113" s="145" t="s">
        <v>37</v>
      </c>
      <c r="G113" s="77" t="n">
        <v>9900210020</v>
      </c>
      <c r="H113" s="78"/>
      <c r="I113" s="142" t="n">
        <f aca="false">SUM(J113:L113)</f>
        <v>100</v>
      </c>
      <c r="J113" s="142" t="n">
        <f aca="false">J114</f>
        <v>1500000</v>
      </c>
      <c r="K113" s="72" t="n">
        <f aca="false">K114</f>
        <v>-1499900</v>
      </c>
      <c r="L113" s="143" t="n">
        <f aca="false">L114</f>
        <v>0</v>
      </c>
      <c r="M113" s="144" t="n">
        <f aca="false">I113</f>
        <v>100</v>
      </c>
    </row>
    <row r="114" customFormat="false" ht="31.35" hidden="false" customHeight="false" outlineLevel="0" collapsed="false">
      <c r="B114" s="113"/>
      <c r="C114" s="28" t="s">
        <v>102</v>
      </c>
      <c r="D114" s="139" t="s">
        <v>347</v>
      </c>
      <c r="E114" s="145" t="s">
        <v>20</v>
      </c>
      <c r="F114" s="145" t="s">
        <v>37</v>
      </c>
      <c r="G114" s="77" t="n">
        <v>9900210020</v>
      </c>
      <c r="H114" s="78" t="s">
        <v>103</v>
      </c>
      <c r="I114" s="142" t="n">
        <f aca="false">SUM(J114:L114)</f>
        <v>100</v>
      </c>
      <c r="J114" s="142" t="n">
        <v>1500000</v>
      </c>
      <c r="K114" s="72" t="n">
        <v>-1499900</v>
      </c>
      <c r="L114" s="143" t="n">
        <v>0</v>
      </c>
      <c r="M114" s="144" t="n">
        <f aca="false">I114</f>
        <v>100</v>
      </c>
    </row>
    <row r="115" customFormat="false" ht="31.35" hidden="false" customHeight="false" outlineLevel="0" collapsed="false">
      <c r="B115" s="113"/>
      <c r="C115" s="28" t="s">
        <v>38</v>
      </c>
      <c r="D115" s="139" t="s">
        <v>347</v>
      </c>
      <c r="E115" s="145" t="s">
        <v>20</v>
      </c>
      <c r="F115" s="145" t="s">
        <v>39</v>
      </c>
      <c r="G115" s="77"/>
      <c r="H115" s="78"/>
      <c r="I115" s="142" t="n">
        <f aca="false">SUM(J115:L115)</f>
        <v>252000</v>
      </c>
      <c r="J115" s="142" t="n">
        <f aca="false">J116</f>
        <v>252000</v>
      </c>
      <c r="K115" s="72" t="n">
        <f aca="false">K116</f>
        <v>0</v>
      </c>
      <c r="L115" s="143" t="n">
        <f aca="false">L116</f>
        <v>0</v>
      </c>
      <c r="M115" s="144" t="n">
        <f aca="false">I115</f>
        <v>252000</v>
      </c>
    </row>
    <row r="116" customFormat="false" ht="31.35" hidden="false" customHeight="false" outlineLevel="0" collapsed="false">
      <c r="B116" s="113"/>
      <c r="C116" s="28" t="s">
        <v>96</v>
      </c>
      <c r="D116" s="139" t="s">
        <v>347</v>
      </c>
      <c r="E116" s="145" t="s">
        <v>20</v>
      </c>
      <c r="F116" s="145" t="s">
        <v>39</v>
      </c>
      <c r="G116" s="77" t="n">
        <v>5000000000</v>
      </c>
      <c r="H116" s="78"/>
      <c r="I116" s="142" t="n">
        <f aca="false">SUM(J116:L116)</f>
        <v>252000</v>
      </c>
      <c r="J116" s="142" t="n">
        <f aca="false">J117</f>
        <v>252000</v>
      </c>
      <c r="K116" s="72" t="n">
        <f aca="false">K117</f>
        <v>0</v>
      </c>
      <c r="L116" s="143" t="n">
        <f aca="false">L117</f>
        <v>0</v>
      </c>
      <c r="M116" s="144" t="n">
        <f aca="false">I116</f>
        <v>252000</v>
      </c>
    </row>
    <row r="117" customFormat="false" ht="31.35" hidden="false" customHeight="false" outlineLevel="0" collapsed="false">
      <c r="B117" s="113"/>
      <c r="C117" s="28" t="s">
        <v>350</v>
      </c>
      <c r="D117" s="139" t="s">
        <v>347</v>
      </c>
      <c r="E117" s="145" t="s">
        <v>20</v>
      </c>
      <c r="F117" s="145" t="s">
        <v>39</v>
      </c>
      <c r="G117" s="77" t="n">
        <v>5010000000</v>
      </c>
      <c r="H117" s="78"/>
      <c r="I117" s="142" t="n">
        <f aca="false">SUM(J117:L117)</f>
        <v>252000</v>
      </c>
      <c r="J117" s="142" t="n">
        <f aca="false">J118</f>
        <v>252000</v>
      </c>
      <c r="K117" s="72" t="n">
        <f aca="false">K118</f>
        <v>0</v>
      </c>
      <c r="L117" s="143" t="n">
        <f aca="false">L118</f>
        <v>0</v>
      </c>
      <c r="M117" s="144" t="n">
        <f aca="false">I117</f>
        <v>252000</v>
      </c>
    </row>
    <row r="118" customFormat="false" ht="132" hidden="false" customHeight="true" outlineLevel="0" collapsed="false">
      <c r="B118" s="113"/>
      <c r="C118" s="28" t="s">
        <v>101</v>
      </c>
      <c r="D118" s="139" t="s">
        <v>347</v>
      </c>
      <c r="E118" s="145" t="s">
        <v>20</v>
      </c>
      <c r="F118" s="145" t="s">
        <v>39</v>
      </c>
      <c r="G118" s="77" t="n">
        <v>5010060070</v>
      </c>
      <c r="H118" s="78"/>
      <c r="I118" s="142" t="n">
        <f aca="false">SUM(J118:L118)</f>
        <v>252000</v>
      </c>
      <c r="J118" s="142" t="n">
        <f aca="false">J119</f>
        <v>252000</v>
      </c>
      <c r="K118" s="72" t="n">
        <f aca="false">K119</f>
        <v>0</v>
      </c>
      <c r="L118" s="143" t="n">
        <f aca="false">L119</f>
        <v>0</v>
      </c>
      <c r="M118" s="144" t="n">
        <f aca="false">I118</f>
        <v>252000</v>
      </c>
    </row>
    <row r="119" customFormat="false" ht="31.35" hidden="false" customHeight="false" outlineLevel="0" collapsed="false">
      <c r="B119" s="113"/>
      <c r="C119" s="28" t="s">
        <v>102</v>
      </c>
      <c r="D119" s="139" t="s">
        <v>347</v>
      </c>
      <c r="E119" s="145" t="s">
        <v>20</v>
      </c>
      <c r="F119" s="145" t="s">
        <v>39</v>
      </c>
      <c r="G119" s="77" t="n">
        <v>5010060070</v>
      </c>
      <c r="H119" s="78" t="s">
        <v>103</v>
      </c>
      <c r="I119" s="142" t="n">
        <f aca="false">SUM(J119:L119)</f>
        <v>252000</v>
      </c>
      <c r="J119" s="142" t="n">
        <v>252000</v>
      </c>
      <c r="K119" s="72" t="n">
        <v>0</v>
      </c>
      <c r="L119" s="143"/>
      <c r="M119" s="144" t="n">
        <f aca="false">I119</f>
        <v>252000</v>
      </c>
    </row>
    <row r="120" customFormat="false" ht="31.35" hidden="false" customHeight="false" outlineLevel="0" collapsed="false">
      <c r="B120" s="113"/>
      <c r="C120" s="28" t="s">
        <v>40</v>
      </c>
      <c r="D120" s="139" t="s">
        <v>347</v>
      </c>
      <c r="E120" s="145" t="s">
        <v>20</v>
      </c>
      <c r="F120" s="145" t="s">
        <v>41</v>
      </c>
      <c r="G120" s="77"/>
      <c r="H120" s="78"/>
      <c r="I120" s="142" t="n">
        <f aca="false">SUM(J120:L120)</f>
        <v>2651000</v>
      </c>
      <c r="J120" s="142" t="n">
        <f aca="false">J121+J125+J132</f>
        <v>6520000</v>
      </c>
      <c r="K120" s="72" t="n">
        <f aca="false">K121+K125+K132+K136</f>
        <v>-3869000</v>
      </c>
      <c r="L120" s="143" t="n">
        <f aca="false">L121+L125+L132</f>
        <v>0</v>
      </c>
      <c r="M120" s="144" t="n">
        <f aca="false">I120</f>
        <v>2651000</v>
      </c>
    </row>
    <row r="121" customFormat="false" ht="60.9" hidden="false" customHeight="false" outlineLevel="0" collapsed="false">
      <c r="B121" s="113"/>
      <c r="C121" s="28" t="s">
        <v>261</v>
      </c>
      <c r="D121" s="139" t="s">
        <v>347</v>
      </c>
      <c r="E121" s="145" t="s">
        <v>20</v>
      </c>
      <c r="F121" s="145" t="s">
        <v>41</v>
      </c>
      <c r="G121" s="77" t="n">
        <v>6600000000</v>
      </c>
      <c r="H121" s="78"/>
      <c r="I121" s="142" t="n">
        <f aca="false">SUM(J121:L121)</f>
        <v>2238500</v>
      </c>
      <c r="J121" s="142" t="n">
        <f aca="false">J122</f>
        <v>6070000</v>
      </c>
      <c r="K121" s="72" t="n">
        <f aca="false">K122</f>
        <v>-3831500</v>
      </c>
      <c r="L121" s="143" t="n">
        <f aca="false">L122</f>
        <v>0</v>
      </c>
      <c r="M121" s="144" t="n">
        <f aca="false">I121</f>
        <v>2238500</v>
      </c>
    </row>
    <row r="122" customFormat="false" ht="31.35" hidden="false" customHeight="false" outlineLevel="0" collapsed="false">
      <c r="B122" s="113"/>
      <c r="C122" s="28" t="s">
        <v>262</v>
      </c>
      <c r="D122" s="139" t="s">
        <v>347</v>
      </c>
      <c r="E122" s="145" t="s">
        <v>20</v>
      </c>
      <c r="F122" s="145" t="s">
        <v>41</v>
      </c>
      <c r="G122" s="77" t="n">
        <v>6610000000</v>
      </c>
      <c r="H122" s="78"/>
      <c r="I122" s="142" t="n">
        <f aca="false">SUM(J122:L122)</f>
        <v>2238500</v>
      </c>
      <c r="J122" s="142" t="n">
        <f aca="false">J123</f>
        <v>6070000</v>
      </c>
      <c r="K122" s="72" t="n">
        <f aca="false">K123</f>
        <v>-3831500</v>
      </c>
      <c r="L122" s="143" t="n">
        <f aca="false">L123</f>
        <v>0</v>
      </c>
      <c r="M122" s="144" t="n">
        <f aca="false">I122</f>
        <v>2238500</v>
      </c>
    </row>
    <row r="123" customFormat="false" ht="65.6" hidden="false" customHeight="true" outlineLevel="0" collapsed="false">
      <c r="B123" s="113"/>
      <c r="C123" s="28" t="s">
        <v>351</v>
      </c>
      <c r="D123" s="139" t="s">
        <v>347</v>
      </c>
      <c r="E123" s="145" t="s">
        <v>20</v>
      </c>
      <c r="F123" s="145" t="s">
        <v>41</v>
      </c>
      <c r="G123" s="77" t="n">
        <v>6610010040</v>
      </c>
      <c r="H123" s="78"/>
      <c r="I123" s="142" t="n">
        <f aca="false">SUM(J123:L123)</f>
        <v>2238500</v>
      </c>
      <c r="J123" s="142" t="n">
        <f aca="false">J124</f>
        <v>6070000</v>
      </c>
      <c r="K123" s="72" t="n">
        <f aca="false">K124</f>
        <v>-3831500</v>
      </c>
      <c r="L123" s="143" t="n">
        <f aca="false">L124</f>
        <v>0</v>
      </c>
      <c r="M123" s="144" t="n">
        <f aca="false">I123</f>
        <v>2238500</v>
      </c>
    </row>
    <row r="124" customFormat="false" ht="31.35" hidden="false" customHeight="false" outlineLevel="0" collapsed="false">
      <c r="B124" s="113"/>
      <c r="C124" s="28" t="s">
        <v>102</v>
      </c>
      <c r="D124" s="139" t="s">
        <v>347</v>
      </c>
      <c r="E124" s="145" t="s">
        <v>20</v>
      </c>
      <c r="F124" s="145" t="s">
        <v>41</v>
      </c>
      <c r="G124" s="77" t="n">
        <v>6610010040</v>
      </c>
      <c r="H124" s="78" t="s">
        <v>103</v>
      </c>
      <c r="I124" s="142" t="n">
        <f aca="false">SUM(J124:L124)</f>
        <v>2238500</v>
      </c>
      <c r="J124" s="142" t="n">
        <v>6070000</v>
      </c>
      <c r="K124" s="72" t="n">
        <v>-3831500</v>
      </c>
      <c r="L124" s="143" t="n">
        <v>0</v>
      </c>
      <c r="M124" s="144" t="n">
        <f aca="false">I124</f>
        <v>2238500</v>
      </c>
    </row>
    <row r="125" customFormat="false" ht="47.05" hidden="false" customHeight="false" outlineLevel="0" collapsed="false">
      <c r="B125" s="113"/>
      <c r="C125" s="28" t="s">
        <v>265</v>
      </c>
      <c r="D125" s="139" t="s">
        <v>347</v>
      </c>
      <c r="E125" s="145" t="s">
        <v>20</v>
      </c>
      <c r="F125" s="145" t="s">
        <v>41</v>
      </c>
      <c r="G125" s="77" t="n">
        <v>6700000000</v>
      </c>
      <c r="H125" s="78"/>
      <c r="I125" s="142" t="n">
        <f aca="false">SUM(J125:L125)</f>
        <v>110000</v>
      </c>
      <c r="J125" s="142" t="n">
        <f aca="false">J126+J129</f>
        <v>350000</v>
      </c>
      <c r="K125" s="72" t="n">
        <f aca="false">K126+K129</f>
        <v>-240000</v>
      </c>
      <c r="L125" s="143" t="n">
        <f aca="false">L126+L129</f>
        <v>0</v>
      </c>
      <c r="M125" s="144" t="n">
        <f aca="false">I125</f>
        <v>110000</v>
      </c>
    </row>
    <row r="126" customFormat="false" ht="31.35" hidden="false" customHeight="false" outlineLevel="0" collapsed="false">
      <c r="B126" s="113"/>
      <c r="C126" s="28" t="s">
        <v>266</v>
      </c>
      <c r="D126" s="139" t="s">
        <v>347</v>
      </c>
      <c r="E126" s="145" t="s">
        <v>20</v>
      </c>
      <c r="F126" s="145" t="s">
        <v>41</v>
      </c>
      <c r="G126" s="77" t="n">
        <v>6710000000</v>
      </c>
      <c r="H126" s="78"/>
      <c r="I126" s="142" t="n">
        <f aca="false">SUM(J126:L126)</f>
        <v>27500</v>
      </c>
      <c r="J126" s="142" t="n">
        <f aca="false">J127</f>
        <v>200000</v>
      </c>
      <c r="K126" s="72" t="n">
        <f aca="false">K127</f>
        <v>-172500</v>
      </c>
      <c r="L126" s="143" t="n">
        <f aca="false">L127</f>
        <v>0</v>
      </c>
      <c r="M126" s="144" t="n">
        <f aca="false">I126</f>
        <v>27500</v>
      </c>
    </row>
    <row r="127" customFormat="false" ht="17.35" hidden="false" customHeight="false" outlineLevel="0" collapsed="false">
      <c r="B127" s="113"/>
      <c r="C127" s="28" t="s">
        <v>267</v>
      </c>
      <c r="D127" s="139" t="s">
        <v>347</v>
      </c>
      <c r="E127" s="145" t="s">
        <v>20</v>
      </c>
      <c r="F127" s="145" t="s">
        <v>41</v>
      </c>
      <c r="G127" s="77" t="n">
        <v>6710010220</v>
      </c>
      <c r="H127" s="78"/>
      <c r="I127" s="142" t="n">
        <f aca="false">SUM(J127:L127)</f>
        <v>27500</v>
      </c>
      <c r="J127" s="142" t="n">
        <f aca="false">J128</f>
        <v>200000</v>
      </c>
      <c r="K127" s="72" t="n">
        <f aca="false">K128</f>
        <v>-172500</v>
      </c>
      <c r="L127" s="143" t="n">
        <f aca="false">L128</f>
        <v>0</v>
      </c>
      <c r="M127" s="144" t="n">
        <f aca="false">I127</f>
        <v>27500</v>
      </c>
    </row>
    <row r="128" customFormat="false" ht="31.35" hidden="false" customHeight="false" outlineLevel="0" collapsed="false">
      <c r="B128" s="113"/>
      <c r="C128" s="28" t="s">
        <v>102</v>
      </c>
      <c r="D128" s="139" t="s">
        <v>347</v>
      </c>
      <c r="E128" s="145" t="s">
        <v>20</v>
      </c>
      <c r="F128" s="145" t="s">
        <v>41</v>
      </c>
      <c r="G128" s="77" t="n">
        <v>6710010220</v>
      </c>
      <c r="H128" s="78" t="s">
        <v>103</v>
      </c>
      <c r="I128" s="142" t="n">
        <f aca="false">SUM(J128:L128)</f>
        <v>27500</v>
      </c>
      <c r="J128" s="142" t="n">
        <v>200000</v>
      </c>
      <c r="K128" s="72" t="n">
        <v>-172500</v>
      </c>
      <c r="L128" s="143"/>
      <c r="M128" s="144" t="n">
        <f aca="false">I128</f>
        <v>27500</v>
      </c>
    </row>
    <row r="129" customFormat="false" ht="31.35" hidden="false" customHeight="false" outlineLevel="0" collapsed="false">
      <c r="B129" s="113"/>
      <c r="C129" s="28" t="s">
        <v>268</v>
      </c>
      <c r="D129" s="139" t="s">
        <v>347</v>
      </c>
      <c r="E129" s="145" t="s">
        <v>20</v>
      </c>
      <c r="F129" s="145" t="s">
        <v>41</v>
      </c>
      <c r="G129" s="77" t="n">
        <v>6720000000</v>
      </c>
      <c r="H129" s="78"/>
      <c r="I129" s="142" t="n">
        <f aca="false">SUM(J129:L129)</f>
        <v>82500</v>
      </c>
      <c r="J129" s="142" t="n">
        <f aca="false">J130</f>
        <v>150000</v>
      </c>
      <c r="K129" s="72" t="n">
        <f aca="false">K130</f>
        <v>-67500</v>
      </c>
      <c r="L129" s="143" t="n">
        <f aca="false">L130</f>
        <v>0</v>
      </c>
      <c r="M129" s="144" t="n">
        <f aca="false">I129</f>
        <v>82500</v>
      </c>
    </row>
    <row r="130" customFormat="false" ht="31.35" hidden="false" customHeight="false" outlineLevel="0" collapsed="false">
      <c r="B130" s="113"/>
      <c r="C130" s="28" t="s">
        <v>269</v>
      </c>
      <c r="D130" s="139" t="s">
        <v>347</v>
      </c>
      <c r="E130" s="145" t="s">
        <v>20</v>
      </c>
      <c r="F130" s="145" t="s">
        <v>41</v>
      </c>
      <c r="G130" s="77" t="n">
        <v>6720010530</v>
      </c>
      <c r="H130" s="78"/>
      <c r="I130" s="142" t="n">
        <f aca="false">SUM(J130:L130)</f>
        <v>82500</v>
      </c>
      <c r="J130" s="142" t="n">
        <f aca="false">J131</f>
        <v>150000</v>
      </c>
      <c r="K130" s="72" t="n">
        <f aca="false">K131</f>
        <v>-67500</v>
      </c>
      <c r="L130" s="143" t="n">
        <f aca="false">L131</f>
        <v>0</v>
      </c>
      <c r="M130" s="144" t="n">
        <f aca="false">I130</f>
        <v>82500</v>
      </c>
    </row>
    <row r="131" customFormat="false" ht="31.35" hidden="false" customHeight="false" outlineLevel="0" collapsed="false">
      <c r="B131" s="113"/>
      <c r="C131" s="28" t="s">
        <v>102</v>
      </c>
      <c r="D131" s="139" t="s">
        <v>347</v>
      </c>
      <c r="E131" s="145" t="s">
        <v>20</v>
      </c>
      <c r="F131" s="145" t="s">
        <v>41</v>
      </c>
      <c r="G131" s="77" t="n">
        <v>6720010530</v>
      </c>
      <c r="H131" s="78" t="s">
        <v>103</v>
      </c>
      <c r="I131" s="142" t="n">
        <f aca="false">SUM(J131:L131)</f>
        <v>82500</v>
      </c>
      <c r="J131" s="142" t="n">
        <v>150000</v>
      </c>
      <c r="K131" s="72" t="n">
        <v>-67500</v>
      </c>
      <c r="L131" s="143"/>
      <c r="M131" s="144" t="n">
        <f aca="false">I131</f>
        <v>82500</v>
      </c>
    </row>
    <row r="132" customFormat="false" ht="17.35" hidden="false" customHeight="false" outlineLevel="0" collapsed="false">
      <c r="B132" s="113"/>
      <c r="C132" s="28" t="s">
        <v>271</v>
      </c>
      <c r="D132" s="139" t="s">
        <v>347</v>
      </c>
      <c r="E132" s="145" t="s">
        <v>20</v>
      </c>
      <c r="F132" s="145" t="s">
        <v>41</v>
      </c>
      <c r="G132" s="77" t="n">
        <v>6800000000</v>
      </c>
      <c r="H132" s="78"/>
      <c r="I132" s="142" t="n">
        <f aca="false">SUM(J132:L132)</f>
        <v>27500</v>
      </c>
      <c r="J132" s="142" t="n">
        <f aca="false">J133</f>
        <v>100000</v>
      </c>
      <c r="K132" s="72" t="n">
        <f aca="false">K133</f>
        <v>-72500</v>
      </c>
      <c r="L132" s="143" t="n">
        <f aca="false">L133</f>
        <v>0</v>
      </c>
      <c r="M132" s="144" t="n">
        <f aca="false">I132</f>
        <v>27500</v>
      </c>
    </row>
    <row r="133" customFormat="false" ht="17.35" hidden="false" customHeight="false" outlineLevel="0" collapsed="false">
      <c r="B133" s="113"/>
      <c r="C133" s="28" t="s">
        <v>272</v>
      </c>
      <c r="D133" s="139" t="s">
        <v>347</v>
      </c>
      <c r="E133" s="145" t="s">
        <v>20</v>
      </c>
      <c r="F133" s="145" t="s">
        <v>41</v>
      </c>
      <c r="G133" s="77" t="n">
        <v>6810000000</v>
      </c>
      <c r="H133" s="78"/>
      <c r="I133" s="142" t="n">
        <f aca="false">SUM(J133:L133)</f>
        <v>27500</v>
      </c>
      <c r="J133" s="142" t="n">
        <f aca="false">J134</f>
        <v>100000</v>
      </c>
      <c r="K133" s="72" t="n">
        <f aca="false">K134</f>
        <v>-72500</v>
      </c>
      <c r="L133" s="143" t="n">
        <f aca="false">L134</f>
        <v>0</v>
      </c>
      <c r="M133" s="144" t="n">
        <f aca="false">I133</f>
        <v>27500</v>
      </c>
    </row>
    <row r="134" customFormat="false" ht="17.35" hidden="false" customHeight="false" outlineLevel="0" collapsed="false">
      <c r="B134" s="113"/>
      <c r="C134" s="28" t="s">
        <v>273</v>
      </c>
      <c r="D134" s="139" t="s">
        <v>347</v>
      </c>
      <c r="E134" s="145" t="s">
        <v>20</v>
      </c>
      <c r="F134" s="145" t="s">
        <v>41</v>
      </c>
      <c r="G134" s="77" t="n">
        <v>6810010490</v>
      </c>
      <c r="H134" s="78"/>
      <c r="I134" s="142" t="n">
        <f aca="false">SUM(J134:L134)</f>
        <v>27500</v>
      </c>
      <c r="J134" s="142" t="n">
        <f aca="false">J135</f>
        <v>100000</v>
      </c>
      <c r="K134" s="72" t="n">
        <f aca="false">K135</f>
        <v>-72500</v>
      </c>
      <c r="L134" s="143" t="n">
        <f aca="false">L135</f>
        <v>0</v>
      </c>
      <c r="M134" s="144" t="n">
        <f aca="false">I134</f>
        <v>27500</v>
      </c>
    </row>
    <row r="135" customFormat="false" ht="31.35" hidden="false" customHeight="false" outlineLevel="0" collapsed="false">
      <c r="B135" s="113"/>
      <c r="C135" s="28" t="s">
        <v>102</v>
      </c>
      <c r="D135" s="139" t="s">
        <v>347</v>
      </c>
      <c r="E135" s="145" t="s">
        <v>20</v>
      </c>
      <c r="F135" s="145" t="s">
        <v>41</v>
      </c>
      <c r="G135" s="77" t="n">
        <v>6810010490</v>
      </c>
      <c r="H135" s="78" t="s">
        <v>103</v>
      </c>
      <c r="I135" s="142" t="n">
        <f aca="false">SUM(J135:L135)</f>
        <v>27500</v>
      </c>
      <c r="J135" s="142" t="n">
        <v>100000</v>
      </c>
      <c r="K135" s="72" t="n">
        <v>-72500</v>
      </c>
      <c r="L135" s="143"/>
      <c r="M135" s="144" t="n">
        <f aca="false">I135</f>
        <v>27500</v>
      </c>
    </row>
    <row r="136" customFormat="false" ht="31.35" hidden="false" customHeight="false" outlineLevel="0" collapsed="false">
      <c r="B136" s="113"/>
      <c r="C136" s="28" t="s">
        <v>289</v>
      </c>
      <c r="D136" s="139" t="s">
        <v>347</v>
      </c>
      <c r="E136" s="145" t="s">
        <v>20</v>
      </c>
      <c r="F136" s="145" t="s">
        <v>41</v>
      </c>
      <c r="G136" s="77" t="n">
        <v>7100000000</v>
      </c>
      <c r="H136" s="78"/>
      <c r="I136" s="142" t="n">
        <f aca="false">SUM(J136:L136)</f>
        <v>275000</v>
      </c>
      <c r="J136" s="142" t="n">
        <v>0</v>
      </c>
      <c r="K136" s="72" t="n">
        <f aca="false">K137</f>
        <v>275000</v>
      </c>
      <c r="L136" s="72" t="n">
        <f aca="false">L137</f>
        <v>0</v>
      </c>
      <c r="M136" s="144" t="n">
        <f aca="false">I136</f>
        <v>275000</v>
      </c>
    </row>
    <row r="137" customFormat="false" ht="31.35" hidden="false" customHeight="false" outlineLevel="0" collapsed="false">
      <c r="B137" s="113"/>
      <c r="C137" s="28" t="s">
        <v>290</v>
      </c>
      <c r="D137" s="139" t="s">
        <v>347</v>
      </c>
      <c r="E137" s="145" t="s">
        <v>20</v>
      </c>
      <c r="F137" s="145" t="s">
        <v>41</v>
      </c>
      <c r="G137" s="77" t="n">
        <v>7110000000</v>
      </c>
      <c r="H137" s="78"/>
      <c r="I137" s="142" t="n">
        <f aca="false">SUM(J137:L137)</f>
        <v>275000</v>
      </c>
      <c r="J137" s="142" t="n">
        <v>0</v>
      </c>
      <c r="K137" s="72" t="n">
        <f aca="false">K138</f>
        <v>275000</v>
      </c>
      <c r="L137" s="72" t="n">
        <f aca="false">L138</f>
        <v>0</v>
      </c>
      <c r="M137" s="144" t="n">
        <f aca="false">I137</f>
        <v>275000</v>
      </c>
    </row>
    <row r="138" customFormat="false" ht="31.35" hidden="false" customHeight="false" outlineLevel="0" collapsed="false">
      <c r="B138" s="113"/>
      <c r="C138" s="28" t="s">
        <v>291</v>
      </c>
      <c r="D138" s="139" t="s">
        <v>347</v>
      </c>
      <c r="E138" s="145" t="s">
        <v>20</v>
      </c>
      <c r="F138" s="145" t="s">
        <v>41</v>
      </c>
      <c r="G138" s="77" t="n">
        <v>7110010610</v>
      </c>
      <c r="H138" s="78"/>
      <c r="I138" s="142" t="n">
        <f aca="false">SUM(J138:L138)</f>
        <v>275000</v>
      </c>
      <c r="J138" s="142" t="n">
        <v>0</v>
      </c>
      <c r="K138" s="72" t="n">
        <f aca="false">K139</f>
        <v>275000</v>
      </c>
      <c r="L138" s="72" t="n">
        <f aca="false">L139</f>
        <v>0</v>
      </c>
      <c r="M138" s="144" t="n">
        <f aca="false">I138</f>
        <v>275000</v>
      </c>
    </row>
    <row r="139" customFormat="false" ht="31.35" hidden="false" customHeight="false" outlineLevel="0" collapsed="false">
      <c r="B139" s="113"/>
      <c r="C139" s="28" t="s">
        <v>102</v>
      </c>
      <c r="D139" s="139" t="s">
        <v>347</v>
      </c>
      <c r="E139" s="145" t="s">
        <v>20</v>
      </c>
      <c r="F139" s="145" t="s">
        <v>41</v>
      </c>
      <c r="G139" s="77" t="n">
        <v>7110010610</v>
      </c>
      <c r="H139" s="78" t="s">
        <v>103</v>
      </c>
      <c r="I139" s="142" t="n">
        <f aca="false">SUM(J139:L139)</f>
        <v>275000</v>
      </c>
      <c r="J139" s="142" t="n">
        <v>0</v>
      </c>
      <c r="K139" s="72" t="n">
        <v>275000</v>
      </c>
      <c r="L139" s="143"/>
      <c r="M139" s="144" t="n">
        <f aca="false">I139</f>
        <v>275000</v>
      </c>
    </row>
    <row r="140" customFormat="false" ht="17.35" hidden="false" customHeight="false" outlineLevel="0" collapsed="false">
      <c r="B140" s="113"/>
      <c r="C140" s="28" t="s">
        <v>43</v>
      </c>
      <c r="D140" s="139" t="s">
        <v>347</v>
      </c>
      <c r="E140" s="145" t="s">
        <v>23</v>
      </c>
      <c r="F140" s="145" t="s">
        <v>82</v>
      </c>
      <c r="G140" s="77"/>
      <c r="H140" s="78"/>
      <c r="I140" s="142" t="n">
        <f aca="false">SUM(J140:L140)</f>
        <v>11660600</v>
      </c>
      <c r="J140" s="142" t="n">
        <f aca="false">J146+J141+J151</f>
        <v>10576000</v>
      </c>
      <c r="K140" s="72" t="n">
        <f aca="false">K146+K141+K151</f>
        <v>1084600</v>
      </c>
      <c r="L140" s="143" t="n">
        <f aca="false">L146+L141+L151</f>
        <v>0</v>
      </c>
      <c r="M140" s="144" t="n">
        <f aca="false">I140</f>
        <v>11660600</v>
      </c>
    </row>
    <row r="141" customFormat="false" ht="17.35" hidden="false" customHeight="false" outlineLevel="0" collapsed="false">
      <c r="B141" s="113"/>
      <c r="C141" s="28" t="s">
        <v>45</v>
      </c>
      <c r="D141" s="139" t="s">
        <v>347</v>
      </c>
      <c r="E141" s="145" t="s">
        <v>23</v>
      </c>
      <c r="F141" s="145" t="s">
        <v>46</v>
      </c>
      <c r="G141" s="77"/>
      <c r="H141" s="78"/>
      <c r="I141" s="142" t="n">
        <f aca="false">SUM(J141:L141)</f>
        <v>1375000</v>
      </c>
      <c r="J141" s="142" t="n">
        <f aca="false">J142</f>
        <v>1250000</v>
      </c>
      <c r="K141" s="72" t="n">
        <f aca="false">K142</f>
        <v>125000</v>
      </c>
      <c r="L141" s="143" t="n">
        <f aca="false">L142</f>
        <v>0</v>
      </c>
      <c r="M141" s="144" t="n">
        <f aca="false">I141</f>
        <v>1375000</v>
      </c>
    </row>
    <row r="142" customFormat="false" ht="31.35" hidden="false" customHeight="false" outlineLevel="0" collapsed="false">
      <c r="B142" s="113"/>
      <c r="C142" s="28" t="s">
        <v>226</v>
      </c>
      <c r="D142" s="139" t="s">
        <v>347</v>
      </c>
      <c r="E142" s="145" t="s">
        <v>23</v>
      </c>
      <c r="F142" s="145" t="s">
        <v>46</v>
      </c>
      <c r="G142" s="77" t="n">
        <v>6200000000</v>
      </c>
      <c r="H142" s="78"/>
      <c r="I142" s="142" t="n">
        <f aca="false">SUM(J142:L142)</f>
        <v>1375000</v>
      </c>
      <c r="J142" s="142" t="n">
        <f aca="false">J143</f>
        <v>1250000</v>
      </c>
      <c r="K142" s="72" t="n">
        <f aca="false">K143</f>
        <v>125000</v>
      </c>
      <c r="L142" s="143" t="n">
        <f aca="false">L143</f>
        <v>0</v>
      </c>
      <c r="M142" s="144" t="n">
        <f aca="false">I142</f>
        <v>1375000</v>
      </c>
    </row>
    <row r="143" customFormat="false" ht="31.35" hidden="false" customHeight="false" outlineLevel="0" collapsed="false">
      <c r="B143" s="113"/>
      <c r="C143" s="28" t="s">
        <v>227</v>
      </c>
      <c r="D143" s="139" t="s">
        <v>347</v>
      </c>
      <c r="E143" s="145" t="s">
        <v>23</v>
      </c>
      <c r="F143" s="145" t="s">
        <v>46</v>
      </c>
      <c r="G143" s="77" t="n">
        <v>6240000000</v>
      </c>
      <c r="H143" s="78"/>
      <c r="I143" s="142" t="n">
        <f aca="false">SUM(J143:L143)</f>
        <v>1375000</v>
      </c>
      <c r="J143" s="142" t="n">
        <f aca="false">J144</f>
        <v>1250000</v>
      </c>
      <c r="K143" s="72" t="n">
        <f aca="false">K144</f>
        <v>125000</v>
      </c>
      <c r="L143" s="143" t="n">
        <f aca="false">L144</f>
        <v>0</v>
      </c>
      <c r="M143" s="144" t="n">
        <f aca="false">I143</f>
        <v>1375000</v>
      </c>
    </row>
    <row r="144" customFormat="false" ht="47.05" hidden="false" customHeight="false" outlineLevel="0" collapsed="false">
      <c r="B144" s="113"/>
      <c r="C144" s="28" t="s">
        <v>228</v>
      </c>
      <c r="D144" s="139" t="s">
        <v>347</v>
      </c>
      <c r="E144" s="145" t="s">
        <v>23</v>
      </c>
      <c r="F144" s="145" t="s">
        <v>46</v>
      </c>
      <c r="G144" s="77" t="n">
        <v>6240010070</v>
      </c>
      <c r="H144" s="78"/>
      <c r="I144" s="142" t="n">
        <f aca="false">SUM(J144:L144)</f>
        <v>1375000</v>
      </c>
      <c r="J144" s="142" t="n">
        <f aca="false">J145</f>
        <v>1250000</v>
      </c>
      <c r="K144" s="72" t="n">
        <f aca="false">K145</f>
        <v>125000</v>
      </c>
      <c r="L144" s="143" t="n">
        <f aca="false">L145</f>
        <v>0</v>
      </c>
      <c r="M144" s="144" t="n">
        <f aca="false">I144</f>
        <v>1375000</v>
      </c>
    </row>
    <row r="145" customFormat="false" ht="31.35" hidden="false" customHeight="false" outlineLevel="0" collapsed="false">
      <c r="B145" s="113"/>
      <c r="C145" s="28" t="s">
        <v>102</v>
      </c>
      <c r="D145" s="139" t="s">
        <v>347</v>
      </c>
      <c r="E145" s="145" t="s">
        <v>23</v>
      </c>
      <c r="F145" s="145" t="s">
        <v>46</v>
      </c>
      <c r="G145" s="77" t="n">
        <v>6240010070</v>
      </c>
      <c r="H145" s="78" t="s">
        <v>103</v>
      </c>
      <c r="I145" s="142" t="n">
        <f aca="false">SUM(J145:L145)</f>
        <v>1375000</v>
      </c>
      <c r="J145" s="142" t="n">
        <v>1250000</v>
      </c>
      <c r="K145" s="72" t="n">
        <v>125000</v>
      </c>
      <c r="L145" s="143"/>
      <c r="M145" s="144" t="n">
        <f aca="false">I145</f>
        <v>1375000</v>
      </c>
    </row>
    <row r="146" customFormat="false" ht="17.35" hidden="false" customHeight="false" outlineLevel="0" collapsed="false">
      <c r="B146" s="113"/>
      <c r="C146" s="28" t="s">
        <v>47</v>
      </c>
      <c r="D146" s="139" t="s">
        <v>347</v>
      </c>
      <c r="E146" s="145" t="s">
        <v>23</v>
      </c>
      <c r="F146" s="145" t="s">
        <v>37</v>
      </c>
      <c r="G146" s="77"/>
      <c r="H146" s="78"/>
      <c r="I146" s="142" t="n">
        <f aca="false">SUM(J146:L146)</f>
        <v>9013600</v>
      </c>
      <c r="J146" s="142" t="n">
        <f aca="false">J147</f>
        <v>8466000</v>
      </c>
      <c r="K146" s="72" t="n">
        <f aca="false">K147</f>
        <v>547600</v>
      </c>
      <c r="L146" s="143" t="n">
        <f aca="false">L147</f>
        <v>0</v>
      </c>
      <c r="M146" s="144" t="n">
        <f aca="false">I146</f>
        <v>9013600</v>
      </c>
    </row>
    <row r="147" customFormat="false" ht="31.35" hidden="false" customHeight="false" outlineLevel="0" collapsed="false">
      <c r="B147" s="113"/>
      <c r="C147" s="86" t="s">
        <v>234</v>
      </c>
      <c r="D147" s="139" t="s">
        <v>347</v>
      </c>
      <c r="E147" s="145" t="s">
        <v>23</v>
      </c>
      <c r="F147" s="145" t="s">
        <v>37</v>
      </c>
      <c r="G147" s="77" t="n">
        <v>6400000000</v>
      </c>
      <c r="H147" s="78"/>
      <c r="I147" s="142" t="n">
        <f aca="false">SUM(J147:L147)</f>
        <v>9013600</v>
      </c>
      <c r="J147" s="142" t="n">
        <f aca="false">J148</f>
        <v>8466000</v>
      </c>
      <c r="K147" s="72" t="n">
        <f aca="false">K148</f>
        <v>547600</v>
      </c>
      <c r="L147" s="143" t="n">
        <f aca="false">L148</f>
        <v>0</v>
      </c>
      <c r="M147" s="144" t="n">
        <f aca="false">I147</f>
        <v>9013600</v>
      </c>
    </row>
    <row r="148" customFormat="false" ht="31.35" hidden="false" customHeight="false" outlineLevel="0" collapsed="false">
      <c r="B148" s="113"/>
      <c r="C148" s="86" t="s">
        <v>235</v>
      </c>
      <c r="D148" s="139" t="s">
        <v>347</v>
      </c>
      <c r="E148" s="145" t="s">
        <v>23</v>
      </c>
      <c r="F148" s="145" t="s">
        <v>37</v>
      </c>
      <c r="G148" s="77" t="n">
        <v>6410000000</v>
      </c>
      <c r="H148" s="78"/>
      <c r="I148" s="142" t="n">
        <f aca="false">SUM(J148:L148)</f>
        <v>9013600</v>
      </c>
      <c r="J148" s="142" t="n">
        <f aca="false">J149</f>
        <v>8466000</v>
      </c>
      <c r="K148" s="142" t="n">
        <f aca="false">K149</f>
        <v>547600</v>
      </c>
      <c r="L148" s="143" t="n">
        <f aca="false">L149</f>
        <v>0</v>
      </c>
      <c r="M148" s="144" t="n">
        <f aca="false">I148</f>
        <v>9013600</v>
      </c>
    </row>
    <row r="149" customFormat="false" ht="72" hidden="false" customHeight="true" outlineLevel="0" collapsed="false">
      <c r="B149" s="113"/>
      <c r="C149" s="86" t="s">
        <v>236</v>
      </c>
      <c r="D149" s="139" t="s">
        <v>347</v>
      </c>
      <c r="E149" s="145" t="s">
        <v>23</v>
      </c>
      <c r="F149" s="145" t="s">
        <v>37</v>
      </c>
      <c r="G149" s="77" t="s">
        <v>237</v>
      </c>
      <c r="H149" s="78"/>
      <c r="I149" s="142" t="n">
        <f aca="false">SUM(J149:L149)</f>
        <v>9013600</v>
      </c>
      <c r="J149" s="142" t="n">
        <f aca="false">J150</f>
        <v>8466000</v>
      </c>
      <c r="K149" s="72" t="n">
        <f aca="false">K150</f>
        <v>547600</v>
      </c>
      <c r="L149" s="143" t="n">
        <f aca="false">L150</f>
        <v>0</v>
      </c>
      <c r="M149" s="144" t="n">
        <f aca="false">I149</f>
        <v>9013600</v>
      </c>
    </row>
    <row r="150" customFormat="false" ht="31.35" hidden="false" customHeight="false" outlineLevel="0" collapsed="false">
      <c r="B150" s="113"/>
      <c r="C150" s="28" t="s">
        <v>102</v>
      </c>
      <c r="D150" s="139" t="s">
        <v>347</v>
      </c>
      <c r="E150" s="145" t="s">
        <v>23</v>
      </c>
      <c r="F150" s="145" t="s">
        <v>37</v>
      </c>
      <c r="G150" s="77" t="s">
        <v>237</v>
      </c>
      <c r="H150" s="78" t="s">
        <v>103</v>
      </c>
      <c r="I150" s="142" t="n">
        <f aca="false">SUM(J150:L150)</f>
        <v>9013600</v>
      </c>
      <c r="J150" s="142" t="n">
        <v>8466000</v>
      </c>
      <c r="K150" s="72" t="n">
        <v>547600</v>
      </c>
      <c r="L150" s="143"/>
      <c r="M150" s="144" t="n">
        <f aca="false">I150</f>
        <v>9013600</v>
      </c>
    </row>
    <row r="151" customFormat="false" ht="17.35" hidden="false" customHeight="false" outlineLevel="0" collapsed="false">
      <c r="B151" s="113"/>
      <c r="C151" s="28" t="s">
        <v>48</v>
      </c>
      <c r="D151" s="139" t="s">
        <v>347</v>
      </c>
      <c r="E151" s="145" t="s">
        <v>23</v>
      </c>
      <c r="F151" s="145" t="s">
        <v>49</v>
      </c>
      <c r="G151" s="77"/>
      <c r="H151" s="78"/>
      <c r="I151" s="142" t="n">
        <f aca="false">SUM(J151:L151)</f>
        <v>1272000</v>
      </c>
      <c r="J151" s="142" t="n">
        <f aca="false">J152+J156</f>
        <v>860000</v>
      </c>
      <c r="K151" s="72" t="n">
        <f aca="false">K152+K156+K160</f>
        <v>412000</v>
      </c>
      <c r="L151" s="143" t="n">
        <f aca="false">L152+L156</f>
        <v>0</v>
      </c>
      <c r="M151" s="144" t="n">
        <f aca="false">I151</f>
        <v>1272000</v>
      </c>
    </row>
    <row r="152" customFormat="false" ht="31.35" hidden="false" customHeight="false" outlineLevel="0" collapsed="false">
      <c r="B152" s="113"/>
      <c r="C152" s="28" t="s">
        <v>154</v>
      </c>
      <c r="D152" s="139" t="s">
        <v>347</v>
      </c>
      <c r="E152" s="145" t="s">
        <v>23</v>
      </c>
      <c r="F152" s="145" t="s">
        <v>49</v>
      </c>
      <c r="G152" s="77" t="n">
        <v>5600000000</v>
      </c>
      <c r="H152" s="78"/>
      <c r="I152" s="142" t="n">
        <f aca="false">SUM(J152:L152)</f>
        <v>286000</v>
      </c>
      <c r="J152" s="142" t="n">
        <f aca="false">J153</f>
        <v>520000</v>
      </c>
      <c r="K152" s="72" t="n">
        <f aca="false">K153</f>
        <v>-234000</v>
      </c>
      <c r="L152" s="143" t="n">
        <f aca="false">L153</f>
        <v>0</v>
      </c>
      <c r="M152" s="144" t="n">
        <f aca="false">I152</f>
        <v>286000</v>
      </c>
    </row>
    <row r="153" customFormat="false" ht="31.35" hidden="false" customHeight="false" outlineLevel="0" collapsed="false">
      <c r="B153" s="113"/>
      <c r="C153" s="28" t="s">
        <v>155</v>
      </c>
      <c r="D153" s="139" t="s">
        <v>347</v>
      </c>
      <c r="E153" s="145" t="s">
        <v>23</v>
      </c>
      <c r="F153" s="145" t="s">
        <v>49</v>
      </c>
      <c r="G153" s="77" t="n">
        <v>5610000000</v>
      </c>
      <c r="H153" s="78"/>
      <c r="I153" s="142" t="n">
        <f aca="false">SUM(J153:L153)</f>
        <v>286000</v>
      </c>
      <c r="J153" s="142" t="n">
        <f aca="false">J154</f>
        <v>520000</v>
      </c>
      <c r="K153" s="72" t="n">
        <f aca="false">K154</f>
        <v>-234000</v>
      </c>
      <c r="L153" s="143" t="n">
        <f aca="false">L154</f>
        <v>0</v>
      </c>
      <c r="M153" s="144" t="n">
        <f aca="false">I153</f>
        <v>286000</v>
      </c>
    </row>
    <row r="154" customFormat="false" ht="31.35" hidden="false" customHeight="false" outlineLevel="0" collapsed="false">
      <c r="B154" s="113"/>
      <c r="C154" s="28" t="s">
        <v>156</v>
      </c>
      <c r="D154" s="139" t="s">
        <v>347</v>
      </c>
      <c r="E154" s="145" t="s">
        <v>23</v>
      </c>
      <c r="F154" s="145" t="s">
        <v>49</v>
      </c>
      <c r="G154" s="77" t="n">
        <v>5610010550</v>
      </c>
      <c r="H154" s="78"/>
      <c r="I154" s="142" t="n">
        <f aca="false">SUM(J154:L154)</f>
        <v>286000</v>
      </c>
      <c r="J154" s="142" t="n">
        <f aca="false">J155</f>
        <v>520000</v>
      </c>
      <c r="K154" s="72" t="n">
        <f aca="false">K155</f>
        <v>-234000</v>
      </c>
      <c r="L154" s="143" t="n">
        <f aca="false">L155</f>
        <v>0</v>
      </c>
      <c r="M154" s="144" t="n">
        <f aca="false">I154</f>
        <v>286000</v>
      </c>
    </row>
    <row r="155" customFormat="false" ht="31.35" hidden="false" customHeight="false" outlineLevel="0" collapsed="false">
      <c r="B155" s="113"/>
      <c r="C155" s="28" t="s">
        <v>102</v>
      </c>
      <c r="D155" s="139" t="s">
        <v>347</v>
      </c>
      <c r="E155" s="145" t="s">
        <v>23</v>
      </c>
      <c r="F155" s="145" t="s">
        <v>49</v>
      </c>
      <c r="G155" s="77" t="n">
        <v>5610010550</v>
      </c>
      <c r="H155" s="78" t="s">
        <v>103</v>
      </c>
      <c r="I155" s="142" t="n">
        <f aca="false">SUM(J155:L155)</f>
        <v>286000</v>
      </c>
      <c r="J155" s="142" t="n">
        <v>520000</v>
      </c>
      <c r="K155" s="72" t="n">
        <v>-234000</v>
      </c>
      <c r="L155" s="143"/>
      <c r="M155" s="144" t="n">
        <f aca="false">I155</f>
        <v>286000</v>
      </c>
    </row>
    <row r="156" customFormat="false" ht="31.35" hidden="false" customHeight="false" outlineLevel="0" collapsed="false">
      <c r="B156" s="113"/>
      <c r="C156" s="28" t="s">
        <v>157</v>
      </c>
      <c r="D156" s="139" t="s">
        <v>347</v>
      </c>
      <c r="E156" s="145" t="s">
        <v>23</v>
      </c>
      <c r="F156" s="145" t="s">
        <v>49</v>
      </c>
      <c r="G156" s="77" t="n">
        <v>5700000000</v>
      </c>
      <c r="H156" s="78"/>
      <c r="I156" s="142" t="n">
        <f aca="false">SUM(J156:L156)</f>
        <v>187000</v>
      </c>
      <c r="J156" s="142" t="n">
        <f aca="false">J157</f>
        <v>340000</v>
      </c>
      <c r="K156" s="72" t="n">
        <f aca="false">K157</f>
        <v>-153000</v>
      </c>
      <c r="L156" s="143" t="n">
        <f aca="false">L157</f>
        <v>0</v>
      </c>
      <c r="M156" s="144" t="n">
        <f aca="false">I156</f>
        <v>187000</v>
      </c>
    </row>
    <row r="157" customFormat="false" ht="31.35" hidden="false" customHeight="false" outlineLevel="0" collapsed="false">
      <c r="B157" s="113"/>
      <c r="C157" s="28" t="s">
        <v>158</v>
      </c>
      <c r="D157" s="139" t="s">
        <v>347</v>
      </c>
      <c r="E157" s="145" t="s">
        <v>23</v>
      </c>
      <c r="F157" s="145" t="s">
        <v>49</v>
      </c>
      <c r="G157" s="77" t="n">
        <v>5710000000</v>
      </c>
      <c r="H157" s="78"/>
      <c r="I157" s="142" t="n">
        <f aca="false">SUM(J157:L157)</f>
        <v>187000</v>
      </c>
      <c r="J157" s="142" t="n">
        <f aca="false">J158</f>
        <v>340000</v>
      </c>
      <c r="K157" s="72" t="n">
        <f aca="false">K158</f>
        <v>-153000</v>
      </c>
      <c r="L157" s="143" t="n">
        <f aca="false">L158</f>
        <v>0</v>
      </c>
      <c r="M157" s="144" t="n">
        <f aca="false">I157</f>
        <v>187000</v>
      </c>
    </row>
    <row r="158" customFormat="false" ht="31.35" hidden="false" customHeight="false" outlineLevel="0" collapsed="false">
      <c r="B158" s="113"/>
      <c r="C158" s="28" t="s">
        <v>159</v>
      </c>
      <c r="D158" s="139" t="s">
        <v>347</v>
      </c>
      <c r="E158" s="145" t="s">
        <v>23</v>
      </c>
      <c r="F158" s="145" t="s">
        <v>49</v>
      </c>
      <c r="G158" s="77" t="n">
        <v>5710010400</v>
      </c>
      <c r="H158" s="78"/>
      <c r="I158" s="142" t="n">
        <f aca="false">SUM(J158:L158)</f>
        <v>187000</v>
      </c>
      <c r="J158" s="142" t="n">
        <f aca="false">J159</f>
        <v>340000</v>
      </c>
      <c r="K158" s="72" t="n">
        <f aca="false">K159</f>
        <v>-153000</v>
      </c>
      <c r="L158" s="143" t="n">
        <f aca="false">L159</f>
        <v>0</v>
      </c>
      <c r="M158" s="144" t="n">
        <f aca="false">I158</f>
        <v>187000</v>
      </c>
    </row>
    <row r="159" customFormat="false" ht="31.35" hidden="false" customHeight="false" outlineLevel="0" collapsed="false">
      <c r="B159" s="113"/>
      <c r="C159" s="28" t="s">
        <v>102</v>
      </c>
      <c r="D159" s="139" t="s">
        <v>347</v>
      </c>
      <c r="E159" s="145" t="s">
        <v>23</v>
      </c>
      <c r="F159" s="145" t="s">
        <v>49</v>
      </c>
      <c r="G159" s="77" t="n">
        <v>5710010400</v>
      </c>
      <c r="H159" s="78" t="s">
        <v>103</v>
      </c>
      <c r="I159" s="142" t="n">
        <f aca="false">SUM(J159:L159)</f>
        <v>187000</v>
      </c>
      <c r="J159" s="142" t="n">
        <v>340000</v>
      </c>
      <c r="K159" s="72" t="n">
        <v>-153000</v>
      </c>
      <c r="L159" s="143"/>
      <c r="M159" s="144" t="n">
        <f aca="false">I159</f>
        <v>187000</v>
      </c>
    </row>
    <row r="160" customFormat="false" ht="47.05" hidden="false" customHeight="false" outlineLevel="0" collapsed="false">
      <c r="B160" s="113"/>
      <c r="C160" s="28" t="s">
        <v>293</v>
      </c>
      <c r="D160" s="139" t="s">
        <v>347</v>
      </c>
      <c r="E160" s="145" t="s">
        <v>23</v>
      </c>
      <c r="F160" s="145" t="s">
        <v>49</v>
      </c>
      <c r="G160" s="77" t="n">
        <v>7200000000</v>
      </c>
      <c r="H160" s="78"/>
      <c r="I160" s="142" t="n">
        <f aca="false">SUM(J160:L160)</f>
        <v>799000</v>
      </c>
      <c r="J160" s="142" t="n">
        <v>0</v>
      </c>
      <c r="K160" s="72" t="n">
        <f aca="false">K161</f>
        <v>799000</v>
      </c>
      <c r="L160" s="72" t="n">
        <f aca="false">L161</f>
        <v>0</v>
      </c>
      <c r="M160" s="144" t="n">
        <f aca="false">I160</f>
        <v>799000</v>
      </c>
    </row>
    <row r="161" customFormat="false" ht="31.35" hidden="false" customHeight="false" outlineLevel="0" collapsed="false">
      <c r="B161" s="113"/>
      <c r="C161" s="28" t="s">
        <v>294</v>
      </c>
      <c r="D161" s="139" t="s">
        <v>347</v>
      </c>
      <c r="E161" s="145" t="s">
        <v>23</v>
      </c>
      <c r="F161" s="145" t="s">
        <v>49</v>
      </c>
      <c r="G161" s="77" t="n">
        <v>7210000000</v>
      </c>
      <c r="H161" s="78"/>
      <c r="I161" s="142" t="n">
        <f aca="false">SUM(J161:L161)</f>
        <v>799000</v>
      </c>
      <c r="J161" s="142" t="n">
        <v>0</v>
      </c>
      <c r="K161" s="72" t="n">
        <f aca="false">K162+K164</f>
        <v>799000</v>
      </c>
      <c r="L161" s="72" t="n">
        <f aca="false">L162</f>
        <v>0</v>
      </c>
      <c r="M161" s="144" t="n">
        <f aca="false">I161</f>
        <v>799000</v>
      </c>
    </row>
    <row r="162" customFormat="false" ht="17.35" hidden="false" customHeight="false" outlineLevel="0" collapsed="false">
      <c r="B162" s="113"/>
      <c r="C162" s="28" t="s">
        <v>295</v>
      </c>
      <c r="D162" s="139" t="s">
        <v>347</v>
      </c>
      <c r="E162" s="145" t="s">
        <v>23</v>
      </c>
      <c r="F162" s="145" t="s">
        <v>49</v>
      </c>
      <c r="G162" s="77" t="n">
        <v>7210010870</v>
      </c>
      <c r="H162" s="78"/>
      <c r="I162" s="142" t="n">
        <f aca="false">SUM(J162:L162)</f>
        <v>660000</v>
      </c>
      <c r="J162" s="142" t="n">
        <v>0</v>
      </c>
      <c r="K162" s="72" t="n">
        <f aca="false">K163</f>
        <v>660000</v>
      </c>
      <c r="L162" s="72" t="n">
        <f aca="false">L163</f>
        <v>0</v>
      </c>
      <c r="M162" s="144" t="n">
        <f aca="false">I162</f>
        <v>660000</v>
      </c>
    </row>
    <row r="163" customFormat="false" ht="31.35" hidden="false" customHeight="false" outlineLevel="0" collapsed="false">
      <c r="B163" s="113"/>
      <c r="C163" s="28" t="s">
        <v>102</v>
      </c>
      <c r="D163" s="139" t="s">
        <v>347</v>
      </c>
      <c r="E163" s="145" t="s">
        <v>23</v>
      </c>
      <c r="F163" s="145" t="s">
        <v>49</v>
      </c>
      <c r="G163" s="77" t="n">
        <v>7210010870</v>
      </c>
      <c r="H163" s="78" t="s">
        <v>103</v>
      </c>
      <c r="I163" s="142" t="n">
        <f aca="false">SUM(J163:L163)</f>
        <v>660000</v>
      </c>
      <c r="J163" s="142" t="n">
        <v>0</v>
      </c>
      <c r="K163" s="72" t="n">
        <v>660000</v>
      </c>
      <c r="L163" s="143"/>
      <c r="M163" s="144" t="n">
        <f aca="false">I163</f>
        <v>660000</v>
      </c>
    </row>
    <row r="164" customFormat="false" ht="31.35" hidden="false" customHeight="false" outlineLevel="0" collapsed="false">
      <c r="B164" s="113"/>
      <c r="C164" s="28" t="s">
        <v>296</v>
      </c>
      <c r="D164" s="139" t="s">
        <v>347</v>
      </c>
      <c r="E164" s="145" t="s">
        <v>23</v>
      </c>
      <c r="F164" s="145" t="s">
        <v>49</v>
      </c>
      <c r="G164" s="77" t="s">
        <v>297</v>
      </c>
      <c r="H164" s="78"/>
      <c r="I164" s="142" t="n">
        <f aca="false">SUM(J164:L164)</f>
        <v>139000</v>
      </c>
      <c r="J164" s="142" t="n">
        <v>0</v>
      </c>
      <c r="K164" s="72" t="n">
        <f aca="false">K165</f>
        <v>139000</v>
      </c>
      <c r="L164" s="72" t="n">
        <f aca="false">L165</f>
        <v>0</v>
      </c>
      <c r="M164" s="144" t="n">
        <f aca="false">I164</f>
        <v>139000</v>
      </c>
    </row>
    <row r="165" customFormat="false" ht="31.35" hidden="false" customHeight="false" outlineLevel="0" collapsed="false">
      <c r="B165" s="113"/>
      <c r="C165" s="28" t="s">
        <v>102</v>
      </c>
      <c r="D165" s="139" t="s">
        <v>347</v>
      </c>
      <c r="E165" s="145" t="s">
        <v>23</v>
      </c>
      <c r="F165" s="145" t="s">
        <v>49</v>
      </c>
      <c r="G165" s="77" t="s">
        <v>297</v>
      </c>
      <c r="H165" s="78" t="s">
        <v>103</v>
      </c>
      <c r="I165" s="142" t="n">
        <f aca="false">SUM(J165:L165)</f>
        <v>139000</v>
      </c>
      <c r="J165" s="142" t="n">
        <v>0</v>
      </c>
      <c r="K165" s="72" t="n">
        <v>139000</v>
      </c>
      <c r="L165" s="143"/>
      <c r="M165" s="144" t="n">
        <f aca="false">I165</f>
        <v>139000</v>
      </c>
    </row>
    <row r="166" customFormat="false" ht="17.35" hidden="false" customHeight="false" outlineLevel="0" collapsed="false">
      <c r="B166" s="113"/>
      <c r="C166" s="28" t="s">
        <v>51</v>
      </c>
      <c r="D166" s="139" t="s">
        <v>347</v>
      </c>
      <c r="E166" s="145" t="s">
        <v>25</v>
      </c>
      <c r="F166" s="145" t="s">
        <v>82</v>
      </c>
      <c r="G166" s="77"/>
      <c r="H166" s="78"/>
      <c r="I166" s="142" t="n">
        <f aca="false">SUM(J166:L166)</f>
        <v>35298700</v>
      </c>
      <c r="J166" s="142" t="n">
        <f aca="false">J172</f>
        <v>113600100</v>
      </c>
      <c r="K166" s="72" t="n">
        <f aca="false">K172+K167</f>
        <v>-78301400</v>
      </c>
      <c r="L166" s="72" t="n">
        <f aca="false">L172+L167</f>
        <v>0</v>
      </c>
      <c r="M166" s="144" t="n">
        <f aca="false">I166</f>
        <v>35298700</v>
      </c>
    </row>
    <row r="167" customFormat="false" ht="17.35" hidden="false" customHeight="false" outlineLevel="0" collapsed="false">
      <c r="B167" s="113"/>
      <c r="C167" s="28" t="s">
        <v>52</v>
      </c>
      <c r="D167" s="139" t="s">
        <v>347</v>
      </c>
      <c r="E167" s="145" t="s">
        <v>25</v>
      </c>
      <c r="F167" s="145" t="s">
        <v>16</v>
      </c>
      <c r="G167" s="77"/>
      <c r="H167" s="78"/>
      <c r="I167" s="142" t="n">
        <f aca="false">SUM(J167:L167)</f>
        <v>1320000</v>
      </c>
      <c r="J167" s="142" t="n">
        <v>0</v>
      </c>
      <c r="K167" s="72" t="n">
        <f aca="false">K168</f>
        <v>1320000</v>
      </c>
      <c r="L167" s="72" t="n">
        <f aca="false">L168</f>
        <v>0</v>
      </c>
      <c r="M167" s="144" t="n">
        <f aca="false">I167</f>
        <v>1320000</v>
      </c>
    </row>
    <row r="168" customFormat="false" ht="31.35" hidden="false" customHeight="false" outlineLevel="0" collapsed="false">
      <c r="B168" s="113"/>
      <c r="C168" s="28" t="s">
        <v>312</v>
      </c>
      <c r="D168" s="139" t="s">
        <v>347</v>
      </c>
      <c r="E168" s="145" t="s">
        <v>25</v>
      </c>
      <c r="F168" s="145" t="s">
        <v>16</v>
      </c>
      <c r="G168" s="77" t="n">
        <v>7600000000</v>
      </c>
      <c r="H168" s="78"/>
      <c r="I168" s="142" t="n">
        <f aca="false">SUM(J168:L168)</f>
        <v>1320000</v>
      </c>
      <c r="J168" s="142" t="n">
        <v>0</v>
      </c>
      <c r="K168" s="72" t="n">
        <f aca="false">K169</f>
        <v>1320000</v>
      </c>
      <c r="L168" s="72" t="n">
        <f aca="false">L169</f>
        <v>0</v>
      </c>
      <c r="M168" s="144" t="n">
        <f aca="false">I168</f>
        <v>1320000</v>
      </c>
    </row>
    <row r="169" customFormat="false" ht="31.35" hidden="false" customHeight="false" outlineLevel="0" collapsed="false">
      <c r="B169" s="113"/>
      <c r="C169" s="28" t="s">
        <v>313</v>
      </c>
      <c r="D169" s="139" t="s">
        <v>347</v>
      </c>
      <c r="E169" s="145" t="s">
        <v>25</v>
      </c>
      <c r="F169" s="145" t="s">
        <v>16</v>
      </c>
      <c r="G169" s="77" t="n">
        <v>7610000000</v>
      </c>
      <c r="H169" s="78"/>
      <c r="I169" s="142" t="n">
        <f aca="false">SUM(J169:L169)</f>
        <v>1320000</v>
      </c>
      <c r="J169" s="142" t="n">
        <v>0</v>
      </c>
      <c r="K169" s="72" t="n">
        <f aca="false">K170</f>
        <v>1320000</v>
      </c>
      <c r="L169" s="72" t="n">
        <f aca="false">L170</f>
        <v>0</v>
      </c>
      <c r="M169" s="144" t="n">
        <f aca="false">I169</f>
        <v>1320000</v>
      </c>
    </row>
    <row r="170" customFormat="false" ht="31.35" hidden="false" customHeight="false" outlineLevel="0" collapsed="false">
      <c r="B170" s="113"/>
      <c r="C170" s="28" t="s">
        <v>314</v>
      </c>
      <c r="D170" s="139" t="s">
        <v>347</v>
      </c>
      <c r="E170" s="145" t="s">
        <v>25</v>
      </c>
      <c r="F170" s="145" t="s">
        <v>16</v>
      </c>
      <c r="G170" s="77" t="n">
        <v>7610010960</v>
      </c>
      <c r="H170" s="78"/>
      <c r="I170" s="142" t="n">
        <f aca="false">SUM(J170:L170)</f>
        <v>1320000</v>
      </c>
      <c r="J170" s="142" t="n">
        <v>0</v>
      </c>
      <c r="K170" s="72" t="n">
        <f aca="false">K171</f>
        <v>1320000</v>
      </c>
      <c r="L170" s="72" t="n">
        <f aca="false">L171</f>
        <v>0</v>
      </c>
      <c r="M170" s="144" t="n">
        <f aca="false">I170</f>
        <v>1320000</v>
      </c>
    </row>
    <row r="171" customFormat="false" ht="31.35" hidden="false" customHeight="false" outlineLevel="0" collapsed="false">
      <c r="B171" s="113"/>
      <c r="C171" s="28" t="s">
        <v>102</v>
      </c>
      <c r="D171" s="139" t="s">
        <v>347</v>
      </c>
      <c r="E171" s="145" t="s">
        <v>25</v>
      </c>
      <c r="F171" s="145" t="s">
        <v>16</v>
      </c>
      <c r="G171" s="77" t="n">
        <v>7610010960</v>
      </c>
      <c r="H171" s="78" t="s">
        <v>103</v>
      </c>
      <c r="I171" s="142" t="n">
        <f aca="false">SUM(J171:L171)</f>
        <v>1320000</v>
      </c>
      <c r="J171" s="142" t="n">
        <v>0</v>
      </c>
      <c r="K171" s="72" t="n">
        <v>1320000</v>
      </c>
      <c r="L171" s="143"/>
      <c r="M171" s="144" t="n">
        <f aca="false">I171</f>
        <v>1320000</v>
      </c>
    </row>
    <row r="172" customFormat="false" ht="17.35" hidden="false" customHeight="false" outlineLevel="0" collapsed="false">
      <c r="B172" s="113"/>
      <c r="C172" s="28" t="s">
        <v>53</v>
      </c>
      <c r="D172" s="139" t="s">
        <v>347</v>
      </c>
      <c r="E172" s="145" t="s">
        <v>25</v>
      </c>
      <c r="F172" s="145" t="s">
        <v>18</v>
      </c>
      <c r="G172" s="77"/>
      <c r="H172" s="78"/>
      <c r="I172" s="142" t="n">
        <f aca="false">SUM(J172:L172)</f>
        <v>33978700</v>
      </c>
      <c r="J172" s="142" t="n">
        <f aca="false">J173+J180</f>
        <v>113600100</v>
      </c>
      <c r="K172" s="72" t="n">
        <f aca="false">K173+K180</f>
        <v>-79621400</v>
      </c>
      <c r="L172" s="143" t="n">
        <f aca="false">L173+L180</f>
        <v>0</v>
      </c>
      <c r="M172" s="144" t="n">
        <f aca="false">I172</f>
        <v>33978700</v>
      </c>
    </row>
    <row r="173" customFormat="false" ht="31.35" hidden="false" customHeight="false" outlineLevel="0" collapsed="false">
      <c r="B173" s="113"/>
      <c r="C173" s="28" t="s">
        <v>239</v>
      </c>
      <c r="D173" s="139" t="s">
        <v>347</v>
      </c>
      <c r="E173" s="145" t="s">
        <v>25</v>
      </c>
      <c r="F173" s="145" t="s">
        <v>18</v>
      </c>
      <c r="G173" s="77" t="n">
        <v>6500000000</v>
      </c>
      <c r="H173" s="78"/>
      <c r="I173" s="142" t="n">
        <f aca="false">SUM(J173:L173)</f>
        <v>26340900</v>
      </c>
      <c r="J173" s="142" t="n">
        <f aca="false">J177+J174</f>
        <v>63883100</v>
      </c>
      <c r="K173" s="72" t="n">
        <f aca="false">K177+K174</f>
        <v>-37542200</v>
      </c>
      <c r="L173" s="143" t="n">
        <f aca="false">L177+L174</f>
        <v>0</v>
      </c>
      <c r="M173" s="144" t="n">
        <f aca="false">I173</f>
        <v>26340900</v>
      </c>
    </row>
    <row r="174" customFormat="false" ht="17.35" hidden="false" customHeight="false" outlineLevel="0" collapsed="false">
      <c r="B174" s="113"/>
      <c r="C174" s="28" t="s">
        <v>246</v>
      </c>
      <c r="D174" s="139" t="s">
        <v>347</v>
      </c>
      <c r="E174" s="145" t="s">
        <v>25</v>
      </c>
      <c r="F174" s="145" t="s">
        <v>18</v>
      </c>
      <c r="G174" s="77" t="n">
        <v>6540000000</v>
      </c>
      <c r="H174" s="78"/>
      <c r="I174" s="142" t="n">
        <f aca="false">SUM(J174:L174)</f>
        <v>390500</v>
      </c>
      <c r="J174" s="142" t="n">
        <f aca="false">J175</f>
        <v>160000</v>
      </c>
      <c r="K174" s="72" t="n">
        <f aca="false">K175</f>
        <v>230500</v>
      </c>
      <c r="L174" s="72" t="n">
        <f aca="false">L175</f>
        <v>0</v>
      </c>
      <c r="M174" s="144" t="n">
        <f aca="false">I174</f>
        <v>390500</v>
      </c>
    </row>
    <row r="175" customFormat="false" ht="104.45" hidden="false" customHeight="true" outlineLevel="0" collapsed="false">
      <c r="B175" s="113"/>
      <c r="C175" s="28" t="s">
        <v>247</v>
      </c>
      <c r="D175" s="139" t="s">
        <v>347</v>
      </c>
      <c r="E175" s="145" t="s">
        <v>25</v>
      </c>
      <c r="F175" s="145" t="s">
        <v>18</v>
      </c>
      <c r="G175" s="77" t="s">
        <v>248</v>
      </c>
      <c r="H175" s="78"/>
      <c r="I175" s="142" t="n">
        <f aca="false">SUM(J175:L175)</f>
        <v>390500</v>
      </c>
      <c r="J175" s="142" t="n">
        <f aca="false">J176</f>
        <v>160000</v>
      </c>
      <c r="K175" s="72" t="n">
        <f aca="false">K176</f>
        <v>230500</v>
      </c>
      <c r="L175" s="143"/>
      <c r="M175" s="144" t="n">
        <f aca="false">I175</f>
        <v>390500</v>
      </c>
    </row>
    <row r="176" customFormat="false" ht="47.05" hidden="false" customHeight="true" outlineLevel="0" collapsed="false">
      <c r="B176" s="113"/>
      <c r="C176" s="28" t="s">
        <v>243</v>
      </c>
      <c r="D176" s="139" t="s">
        <v>347</v>
      </c>
      <c r="E176" s="145" t="s">
        <v>25</v>
      </c>
      <c r="F176" s="145" t="s">
        <v>18</v>
      </c>
      <c r="G176" s="77" t="s">
        <v>248</v>
      </c>
      <c r="H176" s="78" t="s">
        <v>244</v>
      </c>
      <c r="I176" s="142" t="n">
        <f aca="false">SUM(J176:L176)</f>
        <v>390500</v>
      </c>
      <c r="J176" s="142" t="n">
        <v>160000</v>
      </c>
      <c r="K176" s="72" t="n">
        <v>230500</v>
      </c>
      <c r="L176" s="143"/>
      <c r="M176" s="144" t="n">
        <f aca="false">I176</f>
        <v>390500</v>
      </c>
    </row>
    <row r="177" customFormat="false" ht="17.35" hidden="false" customHeight="false" outlineLevel="0" collapsed="false">
      <c r="B177" s="113"/>
      <c r="C177" s="28" t="s">
        <v>249</v>
      </c>
      <c r="D177" s="139" t="s">
        <v>347</v>
      </c>
      <c r="E177" s="145" t="s">
        <v>25</v>
      </c>
      <c r="F177" s="145" t="s">
        <v>18</v>
      </c>
      <c r="G177" s="77" t="n">
        <v>6550000000</v>
      </c>
      <c r="H177" s="78"/>
      <c r="I177" s="142" t="n">
        <f aca="false">SUM(J177:L177)</f>
        <v>25950400</v>
      </c>
      <c r="J177" s="142" t="n">
        <f aca="false">J178</f>
        <v>63723100</v>
      </c>
      <c r="K177" s="142" t="n">
        <f aca="false">K178</f>
        <v>-37772700</v>
      </c>
      <c r="L177" s="143" t="n">
        <f aca="false">L178</f>
        <v>0</v>
      </c>
      <c r="M177" s="144" t="n">
        <f aca="false">I177</f>
        <v>25950400</v>
      </c>
    </row>
    <row r="178" customFormat="false" ht="48" hidden="false" customHeight="false" outlineLevel="0" collapsed="false">
      <c r="B178" s="113"/>
      <c r="C178" s="28" t="s">
        <v>250</v>
      </c>
      <c r="D178" s="139" t="s">
        <v>347</v>
      </c>
      <c r="E178" s="145" t="s">
        <v>25</v>
      </c>
      <c r="F178" s="145" t="s">
        <v>18</v>
      </c>
      <c r="G178" s="77" t="s">
        <v>251</v>
      </c>
      <c r="H178" s="78"/>
      <c r="I178" s="142" t="n">
        <f aca="false">SUM(J178:L178)</f>
        <v>25950400</v>
      </c>
      <c r="J178" s="142" t="n">
        <f aca="false">J179</f>
        <v>63723100</v>
      </c>
      <c r="K178" s="72" t="n">
        <f aca="false">K179</f>
        <v>-37772700</v>
      </c>
      <c r="L178" s="143" t="n">
        <f aca="false">L179</f>
        <v>0</v>
      </c>
      <c r="M178" s="144" t="n">
        <f aca="false">I178</f>
        <v>25950400</v>
      </c>
    </row>
    <row r="179" customFormat="false" ht="31.35" hidden="false" customHeight="false" outlineLevel="0" collapsed="false">
      <c r="B179" s="113"/>
      <c r="C179" s="28" t="s">
        <v>243</v>
      </c>
      <c r="D179" s="139" t="s">
        <v>347</v>
      </c>
      <c r="E179" s="145" t="s">
        <v>25</v>
      </c>
      <c r="F179" s="145" t="s">
        <v>18</v>
      </c>
      <c r="G179" s="77" t="s">
        <v>251</v>
      </c>
      <c r="H179" s="78" t="s">
        <v>244</v>
      </c>
      <c r="I179" s="142" t="n">
        <f aca="false">SUM(J179:L179)</f>
        <v>25950400</v>
      </c>
      <c r="J179" s="142" t="n">
        <v>63723100</v>
      </c>
      <c r="K179" s="72" t="n">
        <v>-37772700</v>
      </c>
      <c r="L179" s="143"/>
      <c r="M179" s="144" t="n">
        <f aca="false">I179</f>
        <v>25950400</v>
      </c>
    </row>
    <row r="180" customFormat="false" ht="17.35" hidden="false" customHeight="false" outlineLevel="0" collapsed="false">
      <c r="B180" s="113"/>
      <c r="C180" s="28" t="s">
        <v>301</v>
      </c>
      <c r="D180" s="139" t="s">
        <v>347</v>
      </c>
      <c r="E180" s="145" t="s">
        <v>25</v>
      </c>
      <c r="F180" s="145" t="s">
        <v>18</v>
      </c>
      <c r="G180" s="77" t="n">
        <v>7300000000</v>
      </c>
      <c r="H180" s="78"/>
      <c r="I180" s="142" t="n">
        <f aca="false">SUM(J180:L180)</f>
        <v>7637800</v>
      </c>
      <c r="J180" s="142" t="n">
        <f aca="false">J181+J186+J189</f>
        <v>49717000</v>
      </c>
      <c r="K180" s="72" t="n">
        <f aca="false">K181+K186+K189</f>
        <v>-42079200</v>
      </c>
      <c r="L180" s="143" t="n">
        <f aca="false">L181+L186+L189</f>
        <v>0</v>
      </c>
      <c r="M180" s="144" t="n">
        <f aca="false">I180</f>
        <v>7637800</v>
      </c>
    </row>
    <row r="181" customFormat="false" ht="32.8" hidden="false" customHeight="true" outlineLevel="0" collapsed="false">
      <c r="B181" s="113"/>
      <c r="C181" s="28" t="s">
        <v>302</v>
      </c>
      <c r="D181" s="139" t="s">
        <v>347</v>
      </c>
      <c r="E181" s="145" t="s">
        <v>25</v>
      </c>
      <c r="F181" s="145" t="s">
        <v>18</v>
      </c>
      <c r="G181" s="77" t="n">
        <v>7310000000</v>
      </c>
      <c r="H181" s="78"/>
      <c r="I181" s="142" t="n">
        <f aca="false">SUM(J181:L181)</f>
        <v>4841400</v>
      </c>
      <c r="J181" s="142" t="n">
        <f aca="false">J182+J184</f>
        <v>21165500</v>
      </c>
      <c r="K181" s="72" t="n">
        <f aca="false">K182+K184</f>
        <v>-16324100</v>
      </c>
      <c r="L181" s="143" t="n">
        <f aca="false">L182+L184</f>
        <v>0</v>
      </c>
      <c r="M181" s="144" t="n">
        <f aca="false">I181</f>
        <v>4841400</v>
      </c>
    </row>
    <row r="182" customFormat="false" ht="31.35" hidden="false" customHeight="false" outlineLevel="0" collapsed="false">
      <c r="B182" s="113"/>
      <c r="C182" s="28" t="s">
        <v>303</v>
      </c>
      <c r="D182" s="139" t="s">
        <v>347</v>
      </c>
      <c r="E182" s="145" t="s">
        <v>25</v>
      </c>
      <c r="F182" s="145" t="s">
        <v>18</v>
      </c>
      <c r="G182" s="77" t="n">
        <v>7310010140</v>
      </c>
      <c r="H182" s="78"/>
      <c r="I182" s="142" t="n">
        <f aca="false">SUM(J182:L182)</f>
        <v>1650000</v>
      </c>
      <c r="J182" s="142" t="n">
        <f aca="false">J183</f>
        <v>15363000</v>
      </c>
      <c r="K182" s="72" t="n">
        <f aca="false">K183</f>
        <v>-13713000</v>
      </c>
      <c r="L182" s="143" t="n">
        <f aca="false">L183</f>
        <v>0</v>
      </c>
      <c r="M182" s="144" t="n">
        <f aca="false">I182</f>
        <v>1650000</v>
      </c>
    </row>
    <row r="183" customFormat="false" ht="31.35" hidden="false" customHeight="false" outlineLevel="0" collapsed="false">
      <c r="B183" s="113"/>
      <c r="C183" s="28" t="s">
        <v>102</v>
      </c>
      <c r="D183" s="139" t="s">
        <v>347</v>
      </c>
      <c r="E183" s="145" t="s">
        <v>25</v>
      </c>
      <c r="F183" s="145" t="s">
        <v>18</v>
      </c>
      <c r="G183" s="77" t="n">
        <v>7310010140</v>
      </c>
      <c r="H183" s="78" t="s">
        <v>103</v>
      </c>
      <c r="I183" s="142" t="n">
        <f aca="false">SUM(J183:L183)</f>
        <v>1650000</v>
      </c>
      <c r="J183" s="142" t="n">
        <v>15363000</v>
      </c>
      <c r="K183" s="72" t="n">
        <v>-13713000</v>
      </c>
      <c r="L183" s="143"/>
      <c r="M183" s="144" t="n">
        <f aca="false">I183</f>
        <v>1650000</v>
      </c>
    </row>
    <row r="184" customFormat="false" ht="31.35" hidden="false" customHeight="false" outlineLevel="0" collapsed="false">
      <c r="B184" s="113"/>
      <c r="C184" s="28" t="s">
        <v>304</v>
      </c>
      <c r="D184" s="139" t="s">
        <v>347</v>
      </c>
      <c r="E184" s="145" t="s">
        <v>25</v>
      </c>
      <c r="F184" s="145" t="s">
        <v>18</v>
      </c>
      <c r="G184" s="77" t="n">
        <v>7310010860</v>
      </c>
      <c r="H184" s="78"/>
      <c r="I184" s="142" t="n">
        <f aca="false">SUM(J184:L184)</f>
        <v>3191400</v>
      </c>
      <c r="J184" s="142" t="n">
        <f aca="false">J185</f>
        <v>5802500</v>
      </c>
      <c r="K184" s="72" t="n">
        <f aca="false">K185</f>
        <v>-2611100</v>
      </c>
      <c r="L184" s="143" t="n">
        <f aca="false">L185</f>
        <v>0</v>
      </c>
      <c r="M184" s="144" t="n">
        <f aca="false">I184</f>
        <v>3191400</v>
      </c>
    </row>
    <row r="185" customFormat="false" ht="31.35" hidden="false" customHeight="false" outlineLevel="0" collapsed="false">
      <c r="B185" s="113"/>
      <c r="C185" s="28" t="s">
        <v>102</v>
      </c>
      <c r="D185" s="139" t="s">
        <v>347</v>
      </c>
      <c r="E185" s="145" t="s">
        <v>25</v>
      </c>
      <c r="F185" s="145" t="s">
        <v>18</v>
      </c>
      <c r="G185" s="77" t="n">
        <v>7310010860</v>
      </c>
      <c r="H185" s="78" t="s">
        <v>103</v>
      </c>
      <c r="I185" s="142" t="n">
        <f aca="false">SUM(J185:L185)</f>
        <v>3191400</v>
      </c>
      <c r="J185" s="142" t="n">
        <v>5802500</v>
      </c>
      <c r="K185" s="72" t="n">
        <v>-2611100</v>
      </c>
      <c r="L185" s="143"/>
      <c r="M185" s="144" t="n">
        <f aca="false">I185</f>
        <v>3191400</v>
      </c>
    </row>
    <row r="186" customFormat="false" ht="31.35" hidden="false" customHeight="false" outlineLevel="0" collapsed="false">
      <c r="B186" s="113"/>
      <c r="C186" s="28" t="s">
        <v>305</v>
      </c>
      <c r="D186" s="139" t="s">
        <v>347</v>
      </c>
      <c r="E186" s="145" t="s">
        <v>25</v>
      </c>
      <c r="F186" s="145" t="s">
        <v>18</v>
      </c>
      <c r="G186" s="77" t="n">
        <v>7320000000</v>
      </c>
      <c r="H186" s="78"/>
      <c r="I186" s="142" t="n">
        <f aca="false">SUM(J186:L186)</f>
        <v>22900</v>
      </c>
      <c r="J186" s="142" t="n">
        <f aca="false">J187</f>
        <v>50000</v>
      </c>
      <c r="K186" s="72" t="n">
        <f aca="false">K187</f>
        <v>-27100</v>
      </c>
      <c r="L186" s="143" t="n">
        <f aca="false">L187</f>
        <v>0</v>
      </c>
      <c r="M186" s="144" t="n">
        <f aca="false">I186</f>
        <v>22900</v>
      </c>
    </row>
    <row r="187" customFormat="false" ht="61.8" hidden="false" customHeight="false" outlineLevel="0" collapsed="false">
      <c r="B187" s="113"/>
      <c r="C187" s="28" t="s">
        <v>306</v>
      </c>
      <c r="D187" s="139" t="s">
        <v>347</v>
      </c>
      <c r="E187" s="145" t="s">
        <v>25</v>
      </c>
      <c r="F187" s="145" t="s">
        <v>18</v>
      </c>
      <c r="G187" s="77" t="n">
        <v>7320010080</v>
      </c>
      <c r="H187" s="78"/>
      <c r="I187" s="142" t="n">
        <f aca="false">SUM(J187:L187)</f>
        <v>22900</v>
      </c>
      <c r="J187" s="142" t="n">
        <f aca="false">J188</f>
        <v>50000</v>
      </c>
      <c r="K187" s="72" t="n">
        <f aca="false">K188</f>
        <v>-27100</v>
      </c>
      <c r="L187" s="143" t="n">
        <f aca="false">L188</f>
        <v>0</v>
      </c>
      <c r="M187" s="144" t="n">
        <f aca="false">I187</f>
        <v>22900</v>
      </c>
    </row>
    <row r="188" customFormat="false" ht="31.35" hidden="false" customHeight="false" outlineLevel="0" collapsed="false">
      <c r="B188" s="113"/>
      <c r="C188" s="28" t="s">
        <v>102</v>
      </c>
      <c r="D188" s="139" t="s">
        <v>347</v>
      </c>
      <c r="E188" s="145" t="s">
        <v>25</v>
      </c>
      <c r="F188" s="145" t="s">
        <v>18</v>
      </c>
      <c r="G188" s="77" t="n">
        <v>7320010080</v>
      </c>
      <c r="H188" s="78" t="s">
        <v>103</v>
      </c>
      <c r="I188" s="142" t="n">
        <f aca="false">SUM(J188:L188)</f>
        <v>22900</v>
      </c>
      <c r="J188" s="142" t="n">
        <v>50000</v>
      </c>
      <c r="K188" s="72" t="n">
        <v>-27100</v>
      </c>
      <c r="L188" s="143"/>
      <c r="M188" s="144" t="n">
        <f aca="false">I188</f>
        <v>22900</v>
      </c>
    </row>
    <row r="189" customFormat="false" ht="31.35" hidden="false" customHeight="false" outlineLevel="0" collapsed="false">
      <c r="B189" s="113"/>
      <c r="C189" s="28" t="s">
        <v>307</v>
      </c>
      <c r="D189" s="139" t="s">
        <v>347</v>
      </c>
      <c r="E189" s="145" t="s">
        <v>25</v>
      </c>
      <c r="F189" s="145" t="s">
        <v>18</v>
      </c>
      <c r="G189" s="77" t="n">
        <v>7330000000</v>
      </c>
      <c r="H189" s="78"/>
      <c r="I189" s="142" t="n">
        <f aca="false">SUM(J189:L189)</f>
        <v>2773500</v>
      </c>
      <c r="J189" s="142" t="n">
        <f aca="false">J190+J193</f>
        <v>28501500</v>
      </c>
      <c r="K189" s="142" t="n">
        <f aca="false">K190+K193</f>
        <v>-25728000</v>
      </c>
      <c r="L189" s="143" t="n">
        <f aca="false">L190+L193</f>
        <v>0</v>
      </c>
      <c r="M189" s="144" t="n">
        <f aca="false">I189</f>
        <v>2773500</v>
      </c>
    </row>
    <row r="190" customFormat="false" ht="31.35" hidden="false" customHeight="false" outlineLevel="0" collapsed="false">
      <c r="B190" s="113"/>
      <c r="C190" s="28" t="s">
        <v>308</v>
      </c>
      <c r="D190" s="139" t="s">
        <v>347</v>
      </c>
      <c r="E190" s="145" t="s">
        <v>25</v>
      </c>
      <c r="F190" s="145" t="s">
        <v>18</v>
      </c>
      <c r="G190" s="77" t="n">
        <v>7330010720</v>
      </c>
      <c r="H190" s="78"/>
      <c r="I190" s="142" t="n">
        <f aca="false">SUM(J190:L190)</f>
        <v>930000</v>
      </c>
      <c r="J190" s="142" t="n">
        <f aca="false">J192+J191</f>
        <v>26658000</v>
      </c>
      <c r="K190" s="72" t="n">
        <f aca="false">K192+K191</f>
        <v>-25728000</v>
      </c>
      <c r="L190" s="143" t="n">
        <f aca="false">L192+L191</f>
        <v>0</v>
      </c>
      <c r="M190" s="144" t="n">
        <f aca="false">I190</f>
        <v>930000</v>
      </c>
    </row>
    <row r="191" customFormat="false" ht="31.35" hidden="false" customHeight="false" outlineLevel="0" collapsed="false">
      <c r="B191" s="113"/>
      <c r="C191" s="28" t="s">
        <v>102</v>
      </c>
      <c r="D191" s="139" t="s">
        <v>347</v>
      </c>
      <c r="E191" s="145" t="s">
        <v>25</v>
      </c>
      <c r="F191" s="145" t="s">
        <v>18</v>
      </c>
      <c r="G191" s="77" t="n">
        <v>7330010720</v>
      </c>
      <c r="H191" s="78" t="s">
        <v>103</v>
      </c>
      <c r="I191" s="142" t="n">
        <f aca="false">SUM(J191:L191)</f>
        <v>930000</v>
      </c>
      <c r="J191" s="142" t="n">
        <v>26658000</v>
      </c>
      <c r="K191" s="72" t="n">
        <v>-25728000</v>
      </c>
      <c r="L191" s="143"/>
      <c r="M191" s="144" t="n">
        <f aca="false">I191</f>
        <v>930000</v>
      </c>
    </row>
    <row r="192" customFormat="false" ht="31.35" hidden="true" customHeight="false" outlineLevel="0" collapsed="false">
      <c r="B192" s="113"/>
      <c r="C192" s="28" t="s">
        <v>243</v>
      </c>
      <c r="D192" s="139" t="s">
        <v>347</v>
      </c>
      <c r="E192" s="145" t="s">
        <v>25</v>
      </c>
      <c r="F192" s="145" t="s">
        <v>18</v>
      </c>
      <c r="G192" s="77" t="n">
        <v>7330010720</v>
      </c>
      <c r="H192" s="78" t="s">
        <v>244</v>
      </c>
      <c r="I192" s="142" t="n">
        <f aca="false">SUM(J192:L192)</f>
        <v>0</v>
      </c>
      <c r="J192" s="142"/>
      <c r="K192" s="72"/>
      <c r="L192" s="143"/>
      <c r="M192" s="144" t="n">
        <f aca="false">I192</f>
        <v>0</v>
      </c>
    </row>
    <row r="193" customFormat="false" ht="81.6" hidden="false" customHeight="false" outlineLevel="0" collapsed="false">
      <c r="B193" s="113"/>
      <c r="C193" s="28" t="s">
        <v>309</v>
      </c>
      <c r="D193" s="139" t="s">
        <v>347</v>
      </c>
      <c r="E193" s="145" t="s">
        <v>25</v>
      </c>
      <c r="F193" s="145" t="s">
        <v>18</v>
      </c>
      <c r="G193" s="77" t="s">
        <v>310</v>
      </c>
      <c r="H193" s="78"/>
      <c r="I193" s="142" t="n">
        <f aca="false">SUM(J193:L193)</f>
        <v>1843500</v>
      </c>
      <c r="J193" s="142" t="n">
        <f aca="false">J195+J194</f>
        <v>1843500</v>
      </c>
      <c r="K193" s="72" t="n">
        <f aca="false">K195+K194</f>
        <v>0</v>
      </c>
      <c r="L193" s="143" t="n">
        <f aca="false">L195+L194</f>
        <v>0</v>
      </c>
      <c r="M193" s="144" t="n">
        <f aca="false">I193</f>
        <v>1843500</v>
      </c>
    </row>
    <row r="194" customFormat="false" ht="31.35" hidden="false" customHeight="false" outlineLevel="0" collapsed="false">
      <c r="B194" s="113"/>
      <c r="C194" s="28" t="s">
        <v>102</v>
      </c>
      <c r="D194" s="139" t="s">
        <v>347</v>
      </c>
      <c r="E194" s="145" t="s">
        <v>25</v>
      </c>
      <c r="F194" s="145" t="s">
        <v>18</v>
      </c>
      <c r="G194" s="77" t="s">
        <v>310</v>
      </c>
      <c r="H194" s="78" t="s">
        <v>103</v>
      </c>
      <c r="I194" s="142" t="n">
        <f aca="false">SUM(J194:L194)</f>
        <v>1843500</v>
      </c>
      <c r="J194" s="142" t="n">
        <v>1843500</v>
      </c>
      <c r="K194" s="72" t="n">
        <v>0</v>
      </c>
      <c r="L194" s="143"/>
      <c r="M194" s="144" t="n">
        <f aca="false">I194</f>
        <v>1843500</v>
      </c>
    </row>
    <row r="195" customFormat="false" ht="31.35" hidden="true" customHeight="false" outlineLevel="0" collapsed="false">
      <c r="B195" s="113"/>
      <c r="C195" s="28" t="s">
        <v>243</v>
      </c>
      <c r="D195" s="139" t="s">
        <v>347</v>
      </c>
      <c r="E195" s="145" t="s">
        <v>25</v>
      </c>
      <c r="F195" s="145" t="s">
        <v>18</v>
      </c>
      <c r="G195" s="77" t="s">
        <v>310</v>
      </c>
      <c r="H195" s="78" t="s">
        <v>244</v>
      </c>
      <c r="I195" s="142" t="n">
        <f aca="false">SUM(J195:L195)</f>
        <v>0</v>
      </c>
      <c r="J195" s="142"/>
      <c r="K195" s="72"/>
      <c r="L195" s="143"/>
      <c r="M195" s="144" t="n">
        <f aca="false">I195</f>
        <v>0</v>
      </c>
    </row>
    <row r="196" customFormat="false" ht="17.35" hidden="false" customHeight="false" outlineLevel="0" collapsed="false">
      <c r="B196" s="113"/>
      <c r="C196" s="28" t="s">
        <v>55</v>
      </c>
      <c r="D196" s="139" t="s">
        <v>347</v>
      </c>
      <c r="E196" s="145" t="s">
        <v>56</v>
      </c>
      <c r="F196" s="145" t="s">
        <v>82</v>
      </c>
      <c r="G196" s="77"/>
      <c r="H196" s="78"/>
      <c r="I196" s="142" t="n">
        <f aca="false">SUM(J196:L196)</f>
        <v>30882700</v>
      </c>
      <c r="J196" s="142" t="n">
        <f aca="false">J214</f>
        <v>29186300</v>
      </c>
      <c r="K196" s="142" t="n">
        <f aca="false">K214+K197+K202+K209</f>
        <v>1696400</v>
      </c>
      <c r="L196" s="142" t="n">
        <f aca="false">L214+L197</f>
        <v>0</v>
      </c>
      <c r="M196" s="144" t="n">
        <f aca="false">I196</f>
        <v>30882700</v>
      </c>
    </row>
    <row r="197" customFormat="false" ht="17.35" hidden="false" customHeight="false" outlineLevel="0" collapsed="false">
      <c r="B197" s="113"/>
      <c r="C197" s="28" t="s">
        <v>57</v>
      </c>
      <c r="D197" s="139" t="s">
        <v>347</v>
      </c>
      <c r="E197" s="145" t="s">
        <v>56</v>
      </c>
      <c r="F197" s="145" t="s">
        <v>16</v>
      </c>
      <c r="G197" s="77"/>
      <c r="H197" s="78"/>
      <c r="I197" s="142" t="n">
        <f aca="false">SUM(J197:L197)</f>
        <v>247500</v>
      </c>
      <c r="J197" s="142" t="n">
        <v>0</v>
      </c>
      <c r="K197" s="142" t="n">
        <f aca="false">K198</f>
        <v>247500</v>
      </c>
      <c r="L197" s="142" t="n">
        <f aca="false">L198</f>
        <v>0</v>
      </c>
      <c r="M197" s="144" t="n">
        <f aca="false">I197</f>
        <v>247500</v>
      </c>
    </row>
    <row r="198" customFormat="false" ht="31.35" hidden="false" customHeight="false" outlineLevel="0" collapsed="false">
      <c r="B198" s="113"/>
      <c r="C198" s="28" t="s">
        <v>239</v>
      </c>
      <c r="D198" s="139" t="s">
        <v>347</v>
      </c>
      <c r="E198" s="145" t="s">
        <v>56</v>
      </c>
      <c r="F198" s="145" t="s">
        <v>16</v>
      </c>
      <c r="G198" s="77" t="n">
        <v>6500000000</v>
      </c>
      <c r="H198" s="78"/>
      <c r="I198" s="142" t="n">
        <f aca="false">SUM(J198:L198)</f>
        <v>247500</v>
      </c>
      <c r="J198" s="142" t="n">
        <v>0</v>
      </c>
      <c r="K198" s="142" t="n">
        <f aca="false">K199</f>
        <v>247500</v>
      </c>
      <c r="L198" s="142" t="n">
        <f aca="false">L199</f>
        <v>0</v>
      </c>
      <c r="M198" s="144" t="n">
        <f aca="false">I198</f>
        <v>247500</v>
      </c>
    </row>
    <row r="199" customFormat="false" ht="17.35" hidden="false" customHeight="false" outlineLevel="0" collapsed="false">
      <c r="B199" s="113"/>
      <c r="C199" s="28" t="s">
        <v>252</v>
      </c>
      <c r="D199" s="139" t="s">
        <v>347</v>
      </c>
      <c r="E199" s="145" t="s">
        <v>56</v>
      </c>
      <c r="F199" s="145" t="s">
        <v>16</v>
      </c>
      <c r="G199" s="77" t="n">
        <v>6570000000</v>
      </c>
      <c r="H199" s="78"/>
      <c r="I199" s="142" t="n">
        <f aca="false">SUM(J199:L199)</f>
        <v>247500</v>
      </c>
      <c r="J199" s="142" t="n">
        <v>0</v>
      </c>
      <c r="K199" s="142" t="n">
        <f aca="false">K200</f>
        <v>247500</v>
      </c>
      <c r="L199" s="142" t="n">
        <f aca="false">L200</f>
        <v>0</v>
      </c>
      <c r="M199" s="144" t="n">
        <f aca="false">I199</f>
        <v>247500</v>
      </c>
    </row>
    <row r="200" customFormat="false" ht="31.35" hidden="false" customHeight="false" outlineLevel="0" collapsed="false">
      <c r="B200" s="113"/>
      <c r="C200" s="28" t="s">
        <v>254</v>
      </c>
      <c r="D200" s="139" t="s">
        <v>347</v>
      </c>
      <c r="E200" s="145" t="s">
        <v>56</v>
      </c>
      <c r="F200" s="145" t="s">
        <v>16</v>
      </c>
      <c r="G200" s="77" t="n">
        <v>6570010970</v>
      </c>
      <c r="H200" s="78"/>
      <c r="I200" s="142" t="n">
        <f aca="false">SUM(J200:L200)</f>
        <v>247500</v>
      </c>
      <c r="J200" s="142" t="n">
        <v>0</v>
      </c>
      <c r="K200" s="142" t="n">
        <f aca="false">K201</f>
        <v>247500</v>
      </c>
      <c r="L200" s="142" t="n">
        <f aca="false">L201</f>
        <v>0</v>
      </c>
      <c r="M200" s="144" t="n">
        <f aca="false">I200</f>
        <v>247500</v>
      </c>
    </row>
    <row r="201" customFormat="false" ht="31.35" hidden="false" customHeight="false" outlineLevel="0" collapsed="false">
      <c r="B201" s="113"/>
      <c r="C201" s="28" t="s">
        <v>243</v>
      </c>
      <c r="D201" s="139" t="s">
        <v>347</v>
      </c>
      <c r="E201" s="145" t="s">
        <v>56</v>
      </c>
      <c r="F201" s="145" t="s">
        <v>16</v>
      </c>
      <c r="G201" s="77" t="n">
        <v>6570010970</v>
      </c>
      <c r="H201" s="78" t="s">
        <v>244</v>
      </c>
      <c r="I201" s="142" t="n">
        <f aca="false">SUM(J201:L201)</f>
        <v>247500</v>
      </c>
      <c r="J201" s="142" t="n">
        <v>0</v>
      </c>
      <c r="K201" s="142" t="n">
        <v>247500</v>
      </c>
      <c r="L201" s="143"/>
      <c r="M201" s="144" t="n">
        <f aca="false">I201</f>
        <v>247500</v>
      </c>
    </row>
    <row r="202" customFormat="false" ht="17.35" hidden="false" customHeight="false" outlineLevel="0" collapsed="false">
      <c r="B202" s="113"/>
      <c r="C202" s="28" t="s">
        <v>58</v>
      </c>
      <c r="D202" s="139" t="s">
        <v>347</v>
      </c>
      <c r="E202" s="145" t="s">
        <v>56</v>
      </c>
      <c r="F202" s="145" t="s">
        <v>18</v>
      </c>
      <c r="G202" s="77"/>
      <c r="H202" s="78"/>
      <c r="I202" s="142" t="n">
        <f aca="false">SUM(J202:L202)</f>
        <v>28500</v>
      </c>
      <c r="J202" s="142" t="n">
        <v>0</v>
      </c>
      <c r="K202" s="142" t="n">
        <f aca="false">K203</f>
        <v>28500</v>
      </c>
      <c r="L202" s="142" t="n">
        <f aca="false">L203</f>
        <v>0</v>
      </c>
      <c r="M202" s="144" t="n">
        <f aca="false">I202</f>
        <v>28500</v>
      </c>
    </row>
    <row r="203" customFormat="false" ht="31.35" hidden="false" customHeight="false" outlineLevel="0" collapsed="false">
      <c r="B203" s="113"/>
      <c r="C203" s="28" t="s">
        <v>239</v>
      </c>
      <c r="D203" s="139" t="s">
        <v>347</v>
      </c>
      <c r="E203" s="145" t="s">
        <v>56</v>
      </c>
      <c r="F203" s="145" t="s">
        <v>18</v>
      </c>
      <c r="G203" s="77" t="n">
        <v>6500000000</v>
      </c>
      <c r="H203" s="78"/>
      <c r="I203" s="142" t="n">
        <f aca="false">SUM(J203:L203)</f>
        <v>28500</v>
      </c>
      <c r="J203" s="142" t="n">
        <v>0</v>
      </c>
      <c r="K203" s="142" t="n">
        <f aca="false">K204</f>
        <v>28500</v>
      </c>
      <c r="L203" s="142" t="n">
        <f aca="false">L204</f>
        <v>0</v>
      </c>
      <c r="M203" s="144" t="n">
        <f aca="false">I203</f>
        <v>28500</v>
      </c>
    </row>
    <row r="204" customFormat="false" ht="17.35" hidden="false" customHeight="false" outlineLevel="0" collapsed="false">
      <c r="B204" s="113"/>
      <c r="C204" s="28" t="s">
        <v>252</v>
      </c>
      <c r="D204" s="139" t="s">
        <v>347</v>
      </c>
      <c r="E204" s="145" t="s">
        <v>56</v>
      </c>
      <c r="F204" s="145" t="s">
        <v>18</v>
      </c>
      <c r="G204" s="77" t="n">
        <v>6570000000</v>
      </c>
      <c r="H204" s="78"/>
      <c r="I204" s="142" t="n">
        <f aca="false">SUM(J204:L204)</f>
        <v>28500</v>
      </c>
      <c r="J204" s="142" t="n">
        <v>0</v>
      </c>
      <c r="K204" s="142" t="n">
        <f aca="false">K205+K207</f>
        <v>28500</v>
      </c>
      <c r="L204" s="142" t="n">
        <f aca="false">L205+L207</f>
        <v>0</v>
      </c>
      <c r="M204" s="144" t="n">
        <f aca="false">I204</f>
        <v>28500</v>
      </c>
    </row>
    <row r="205" customFormat="false" ht="31.35" hidden="false" customHeight="false" outlineLevel="0" collapsed="false">
      <c r="B205" s="113"/>
      <c r="C205" s="28" t="s">
        <v>253</v>
      </c>
      <c r="D205" s="139" t="s">
        <v>347</v>
      </c>
      <c r="E205" s="145" t="s">
        <v>56</v>
      </c>
      <c r="F205" s="145" t="s">
        <v>18</v>
      </c>
      <c r="G205" s="77" t="n">
        <v>6570010710</v>
      </c>
      <c r="H205" s="78"/>
      <c r="I205" s="142" t="n">
        <f aca="false">SUM(J205:L205)</f>
        <v>27500</v>
      </c>
      <c r="J205" s="142" t="n">
        <v>0</v>
      </c>
      <c r="K205" s="142" t="n">
        <f aca="false">K206</f>
        <v>27500</v>
      </c>
      <c r="L205" s="142" t="n">
        <f aca="false">L206</f>
        <v>0</v>
      </c>
      <c r="M205" s="144" t="n">
        <f aca="false">I205</f>
        <v>27500</v>
      </c>
    </row>
    <row r="206" customFormat="false" ht="31.35" hidden="false" customHeight="false" outlineLevel="0" collapsed="false">
      <c r="B206" s="113"/>
      <c r="C206" s="28" t="s">
        <v>243</v>
      </c>
      <c r="D206" s="139" t="s">
        <v>347</v>
      </c>
      <c r="E206" s="145" t="s">
        <v>56</v>
      </c>
      <c r="F206" s="145" t="s">
        <v>18</v>
      </c>
      <c r="G206" s="77" t="n">
        <v>6570010710</v>
      </c>
      <c r="H206" s="78" t="s">
        <v>244</v>
      </c>
      <c r="I206" s="142" t="n">
        <f aca="false">SUM(J206:L206)</f>
        <v>27500</v>
      </c>
      <c r="J206" s="142" t="n">
        <v>0</v>
      </c>
      <c r="K206" s="142" t="n">
        <v>27500</v>
      </c>
      <c r="L206" s="143"/>
      <c r="M206" s="144" t="n">
        <f aca="false">I206</f>
        <v>27500</v>
      </c>
    </row>
    <row r="207" customFormat="false" ht="31.35" hidden="false" customHeight="false" outlineLevel="0" collapsed="false">
      <c r="B207" s="113"/>
      <c r="C207" s="28" t="s">
        <v>255</v>
      </c>
      <c r="D207" s="139" t="s">
        <v>347</v>
      </c>
      <c r="E207" s="145" t="s">
        <v>56</v>
      </c>
      <c r="F207" s="145" t="s">
        <v>18</v>
      </c>
      <c r="G207" s="77" t="n">
        <v>6570011100</v>
      </c>
      <c r="H207" s="78"/>
      <c r="I207" s="142" t="n">
        <f aca="false">SUM(J207:L207)</f>
        <v>1000</v>
      </c>
      <c r="J207" s="142" t="n">
        <v>0</v>
      </c>
      <c r="K207" s="142" t="n">
        <f aca="false">K208</f>
        <v>1000</v>
      </c>
      <c r="L207" s="142" t="n">
        <f aca="false">L208</f>
        <v>0</v>
      </c>
      <c r="M207" s="144" t="n">
        <f aca="false">I207</f>
        <v>1000</v>
      </c>
    </row>
    <row r="208" customFormat="false" ht="31.35" hidden="false" customHeight="false" outlineLevel="0" collapsed="false">
      <c r="B208" s="113"/>
      <c r="C208" s="28" t="s">
        <v>243</v>
      </c>
      <c r="D208" s="139" t="s">
        <v>347</v>
      </c>
      <c r="E208" s="145" t="s">
        <v>56</v>
      </c>
      <c r="F208" s="145" t="s">
        <v>18</v>
      </c>
      <c r="G208" s="77" t="n">
        <v>6570011100</v>
      </c>
      <c r="H208" s="78" t="s">
        <v>244</v>
      </c>
      <c r="I208" s="142" t="n">
        <f aca="false">SUM(J208:L208)</f>
        <v>1000</v>
      </c>
      <c r="J208" s="142" t="n">
        <v>0</v>
      </c>
      <c r="K208" s="142" t="n">
        <v>1000</v>
      </c>
      <c r="L208" s="143"/>
      <c r="M208" s="144" t="n">
        <f aca="false">I208</f>
        <v>1000</v>
      </c>
    </row>
    <row r="209" customFormat="false" ht="17.35" hidden="false" customHeight="false" outlineLevel="0" collapsed="false">
      <c r="B209" s="113"/>
      <c r="C209" s="28" t="s">
        <v>60</v>
      </c>
      <c r="D209" s="139" t="s">
        <v>347</v>
      </c>
      <c r="E209" s="145" t="s">
        <v>56</v>
      </c>
      <c r="F209" s="145" t="s">
        <v>56</v>
      </c>
      <c r="G209" s="77"/>
      <c r="H209" s="78"/>
      <c r="I209" s="142" t="n">
        <f aca="false">SUM(J209:L209)</f>
        <v>55000</v>
      </c>
      <c r="J209" s="142" t="n">
        <v>0</v>
      </c>
      <c r="K209" s="142" t="n">
        <f aca="false">K210</f>
        <v>55000</v>
      </c>
      <c r="L209" s="142" t="n">
        <f aca="false">L210</f>
        <v>0</v>
      </c>
      <c r="M209" s="144" t="n">
        <f aca="false">I209</f>
        <v>55000</v>
      </c>
    </row>
    <row r="210" customFormat="false" ht="17.35" hidden="false" customHeight="false" outlineLevel="0" collapsed="false">
      <c r="B210" s="113"/>
      <c r="C210" s="28" t="s">
        <v>279</v>
      </c>
      <c r="D210" s="139" t="s">
        <v>347</v>
      </c>
      <c r="E210" s="145" t="s">
        <v>56</v>
      </c>
      <c r="F210" s="145" t="s">
        <v>56</v>
      </c>
      <c r="G210" s="77" t="n">
        <v>700000000</v>
      </c>
      <c r="H210" s="78"/>
      <c r="I210" s="142" t="n">
        <f aca="false">SUM(J210:L210)</f>
        <v>55000</v>
      </c>
      <c r="J210" s="142" t="n">
        <v>0</v>
      </c>
      <c r="K210" s="142" t="n">
        <f aca="false">K211</f>
        <v>55000</v>
      </c>
      <c r="L210" s="142" t="n">
        <f aca="false">L211</f>
        <v>0</v>
      </c>
      <c r="M210" s="144" t="n">
        <f aca="false">I210</f>
        <v>55000</v>
      </c>
    </row>
    <row r="211" customFormat="false" ht="17.35" hidden="false" customHeight="false" outlineLevel="0" collapsed="false">
      <c r="B211" s="113"/>
      <c r="C211" s="28" t="s">
        <v>280</v>
      </c>
      <c r="D211" s="139" t="s">
        <v>347</v>
      </c>
      <c r="E211" s="145" t="s">
        <v>56</v>
      </c>
      <c r="F211" s="145" t="s">
        <v>56</v>
      </c>
      <c r="G211" s="77" t="n">
        <v>701000000</v>
      </c>
      <c r="H211" s="78"/>
      <c r="I211" s="142" t="n">
        <f aca="false">SUM(J211:L211)</f>
        <v>55000</v>
      </c>
      <c r="J211" s="142" t="n">
        <v>0</v>
      </c>
      <c r="K211" s="142" t="n">
        <f aca="false">K212</f>
        <v>55000</v>
      </c>
      <c r="L211" s="142" t="n">
        <f aca="false">L212</f>
        <v>0</v>
      </c>
      <c r="M211" s="144" t="n">
        <f aca="false">I211</f>
        <v>55000</v>
      </c>
    </row>
    <row r="212" customFormat="false" ht="31.35" hidden="false" customHeight="false" outlineLevel="0" collapsed="false">
      <c r="B212" s="113"/>
      <c r="C212" s="28" t="s">
        <v>129</v>
      </c>
      <c r="D212" s="139" t="s">
        <v>347</v>
      </c>
      <c r="E212" s="145" t="s">
        <v>56</v>
      </c>
      <c r="F212" s="145" t="s">
        <v>56</v>
      </c>
      <c r="G212" s="77" t="n">
        <v>7010000590</v>
      </c>
      <c r="H212" s="78"/>
      <c r="I212" s="142" t="n">
        <f aca="false">SUM(J212:L212)</f>
        <v>55000</v>
      </c>
      <c r="J212" s="142" t="n">
        <v>0</v>
      </c>
      <c r="K212" s="142" t="n">
        <f aca="false">K213</f>
        <v>55000</v>
      </c>
      <c r="L212" s="142" t="n">
        <f aca="false">L213</f>
        <v>0</v>
      </c>
      <c r="M212" s="144" t="n">
        <f aca="false">I212</f>
        <v>55000</v>
      </c>
    </row>
    <row r="213" customFormat="false" ht="31.35" hidden="false" customHeight="false" outlineLevel="0" collapsed="false">
      <c r="B213" s="113"/>
      <c r="C213" s="28" t="s">
        <v>102</v>
      </c>
      <c r="D213" s="139" t="s">
        <v>347</v>
      </c>
      <c r="E213" s="145" t="s">
        <v>56</v>
      </c>
      <c r="F213" s="145" t="s">
        <v>56</v>
      </c>
      <c r="G213" s="77" t="n">
        <v>7010000590</v>
      </c>
      <c r="H213" s="78" t="s">
        <v>103</v>
      </c>
      <c r="I213" s="142" t="n">
        <f aca="false">SUM(J213:L213)</f>
        <v>55000</v>
      </c>
      <c r="J213" s="142" t="n">
        <v>0</v>
      </c>
      <c r="K213" s="142" t="n">
        <v>55000</v>
      </c>
      <c r="L213" s="143"/>
      <c r="M213" s="144" t="n">
        <f aca="false">I213</f>
        <v>55000</v>
      </c>
    </row>
    <row r="214" customFormat="false" ht="17.35" hidden="false" customHeight="false" outlineLevel="0" collapsed="false">
      <c r="B214" s="113"/>
      <c r="C214" s="28" t="s">
        <v>61</v>
      </c>
      <c r="D214" s="139" t="s">
        <v>347</v>
      </c>
      <c r="E214" s="145" t="s">
        <v>56</v>
      </c>
      <c r="F214" s="145" t="s">
        <v>37</v>
      </c>
      <c r="G214" s="77"/>
      <c r="H214" s="78"/>
      <c r="I214" s="142" t="n">
        <f aca="false">SUM(J214:L214)</f>
        <v>30551700</v>
      </c>
      <c r="J214" s="142" t="n">
        <f aca="false">J215</f>
        <v>29186300</v>
      </c>
      <c r="K214" s="72" t="n">
        <f aca="false">K215</f>
        <v>1365400</v>
      </c>
      <c r="L214" s="143" t="n">
        <f aca="false">L215</f>
        <v>0</v>
      </c>
      <c r="M214" s="144" t="n">
        <f aca="false">I214</f>
        <v>30551700</v>
      </c>
    </row>
    <row r="215" customFormat="false" ht="31.35" hidden="false" customHeight="false" outlineLevel="0" collapsed="false">
      <c r="B215" s="113"/>
      <c r="C215" s="28" t="s">
        <v>127</v>
      </c>
      <c r="D215" s="139" t="s">
        <v>347</v>
      </c>
      <c r="E215" s="145" t="s">
        <v>56</v>
      </c>
      <c r="F215" s="145" t="s">
        <v>37</v>
      </c>
      <c r="G215" s="77" t="n">
        <v>5200000000</v>
      </c>
      <c r="H215" s="82"/>
      <c r="I215" s="142" t="n">
        <f aca="false">SUM(J215:L215)</f>
        <v>30551700</v>
      </c>
      <c r="J215" s="142" t="n">
        <f aca="false">J216</f>
        <v>29186300</v>
      </c>
      <c r="K215" s="72" t="n">
        <f aca="false">K216</f>
        <v>1365400</v>
      </c>
      <c r="L215" s="143" t="n">
        <f aca="false">L216</f>
        <v>0</v>
      </c>
      <c r="M215" s="144" t="n">
        <f aca="false">I215</f>
        <v>30551700</v>
      </c>
    </row>
    <row r="216" customFormat="false" ht="17.35" hidden="false" customHeight="false" outlineLevel="0" collapsed="false">
      <c r="B216" s="113"/>
      <c r="C216" s="28" t="s">
        <v>128</v>
      </c>
      <c r="D216" s="139" t="s">
        <v>347</v>
      </c>
      <c r="E216" s="145" t="s">
        <v>56</v>
      </c>
      <c r="F216" s="145" t="s">
        <v>37</v>
      </c>
      <c r="G216" s="77" t="n">
        <v>5210000000</v>
      </c>
      <c r="H216" s="82"/>
      <c r="I216" s="142" t="n">
        <f aca="false">SUM(J216:L216)</f>
        <v>30551700</v>
      </c>
      <c r="J216" s="142" t="n">
        <f aca="false">J217</f>
        <v>29186300</v>
      </c>
      <c r="K216" s="72" t="n">
        <f aca="false">K217</f>
        <v>1365400</v>
      </c>
      <c r="L216" s="143" t="n">
        <f aca="false">L217</f>
        <v>0</v>
      </c>
      <c r="M216" s="144" t="n">
        <f aca="false">I216</f>
        <v>30551700</v>
      </c>
    </row>
    <row r="217" customFormat="false" ht="31.35" hidden="false" customHeight="false" outlineLevel="0" collapsed="false">
      <c r="B217" s="113"/>
      <c r="C217" s="28" t="s">
        <v>129</v>
      </c>
      <c r="D217" s="139" t="s">
        <v>347</v>
      </c>
      <c r="E217" s="145" t="s">
        <v>56</v>
      </c>
      <c r="F217" s="145" t="s">
        <v>37</v>
      </c>
      <c r="G217" s="77" t="n">
        <v>5210000590</v>
      </c>
      <c r="H217" s="82"/>
      <c r="I217" s="142" t="n">
        <f aca="false">SUM(J217:L217)</f>
        <v>30551700</v>
      </c>
      <c r="J217" s="142" t="n">
        <f aca="false">J218+J219+J220</f>
        <v>29186300</v>
      </c>
      <c r="K217" s="72" t="n">
        <f aca="false">K218+K219+K220</f>
        <v>1365400</v>
      </c>
      <c r="L217" s="143" t="n">
        <f aca="false">L218+L219+L220</f>
        <v>0</v>
      </c>
      <c r="M217" s="144" t="n">
        <f aca="false">I217</f>
        <v>30551700</v>
      </c>
    </row>
    <row r="218" customFormat="false" ht="76.2" hidden="false" customHeight="true" outlineLevel="0" collapsed="false">
      <c r="B218" s="113"/>
      <c r="C218" s="28" t="s">
        <v>99</v>
      </c>
      <c r="D218" s="139" t="s">
        <v>347</v>
      </c>
      <c r="E218" s="145" t="s">
        <v>56</v>
      </c>
      <c r="F218" s="145" t="s">
        <v>37</v>
      </c>
      <c r="G218" s="77" t="n">
        <v>5210000590</v>
      </c>
      <c r="H218" s="82" t="n">
        <v>100</v>
      </c>
      <c r="I218" s="142" t="n">
        <f aca="false">SUM(J218:L218)</f>
        <v>21775700</v>
      </c>
      <c r="J218" s="142" t="n">
        <v>21789200</v>
      </c>
      <c r="K218" s="72" t="n">
        <v>-13500</v>
      </c>
      <c r="L218" s="143"/>
      <c r="M218" s="144" t="n">
        <f aca="false">I218</f>
        <v>21775700</v>
      </c>
    </row>
    <row r="219" customFormat="false" ht="31.35" hidden="false" customHeight="false" outlineLevel="0" collapsed="false">
      <c r="B219" s="113"/>
      <c r="C219" s="28" t="s">
        <v>102</v>
      </c>
      <c r="D219" s="139" t="s">
        <v>347</v>
      </c>
      <c r="E219" s="145" t="s">
        <v>56</v>
      </c>
      <c r="F219" s="145" t="s">
        <v>37</v>
      </c>
      <c r="G219" s="77" t="n">
        <v>5210000590</v>
      </c>
      <c r="H219" s="82" t="n">
        <v>200</v>
      </c>
      <c r="I219" s="142" t="n">
        <f aca="false">SUM(J219:L219)</f>
        <v>8776000</v>
      </c>
      <c r="J219" s="142" t="n">
        <v>7397100</v>
      </c>
      <c r="K219" s="72" t="n">
        <v>1378900</v>
      </c>
      <c r="L219" s="143"/>
      <c r="M219" s="144" t="n">
        <f aca="false">I219</f>
        <v>8776000</v>
      </c>
    </row>
    <row r="220" customFormat="false" ht="17.35" hidden="true" customHeight="false" outlineLevel="0" collapsed="false">
      <c r="B220" s="113"/>
      <c r="C220" s="28" t="s">
        <v>105</v>
      </c>
      <c r="D220" s="139" t="s">
        <v>347</v>
      </c>
      <c r="E220" s="145" t="s">
        <v>56</v>
      </c>
      <c r="F220" s="145" t="s">
        <v>37</v>
      </c>
      <c r="G220" s="77" t="n">
        <v>5210000590</v>
      </c>
      <c r="H220" s="82" t="n">
        <v>800</v>
      </c>
      <c r="I220" s="142" t="n">
        <f aca="false">SUM(J220:L220)</f>
        <v>0</v>
      </c>
      <c r="J220" s="142"/>
      <c r="K220" s="72"/>
      <c r="L220" s="143"/>
      <c r="M220" s="144" t="n">
        <f aca="false">I220</f>
        <v>0</v>
      </c>
    </row>
    <row r="221" customFormat="false" ht="17.35" hidden="false" customHeight="false" outlineLevel="0" collapsed="false">
      <c r="B221" s="113"/>
      <c r="C221" s="28" t="s">
        <v>69</v>
      </c>
      <c r="D221" s="139" t="s">
        <v>347</v>
      </c>
      <c r="E221" s="145" t="s">
        <v>39</v>
      </c>
      <c r="F221" s="145"/>
      <c r="G221" s="77"/>
      <c r="H221" s="78"/>
      <c r="I221" s="142" t="n">
        <f aca="false">SUM(J221:L221)</f>
        <v>93345300</v>
      </c>
      <c r="J221" s="142" t="n">
        <f aca="false">J222+J226</f>
        <v>87201700</v>
      </c>
      <c r="K221" s="72" t="n">
        <f aca="false">K222+K226</f>
        <v>6143600</v>
      </c>
      <c r="L221" s="143" t="n">
        <f aca="false">L222+L226</f>
        <v>0</v>
      </c>
      <c r="M221" s="144" t="n">
        <f aca="false">I221</f>
        <v>93345300</v>
      </c>
    </row>
    <row r="222" customFormat="false" ht="17.35" hidden="false" customHeight="false" outlineLevel="0" collapsed="false">
      <c r="B222" s="113"/>
      <c r="C222" s="28" t="s">
        <v>70</v>
      </c>
      <c r="D222" s="139" t="s">
        <v>347</v>
      </c>
      <c r="E222" s="145" t="s">
        <v>39</v>
      </c>
      <c r="F222" s="145" t="s">
        <v>20</v>
      </c>
      <c r="G222" s="77"/>
      <c r="H222" s="78"/>
      <c r="I222" s="142" t="n">
        <f aca="false">SUM(J222:L222)</f>
        <v>5115000</v>
      </c>
      <c r="J222" s="142" t="n">
        <f aca="false">J223</f>
        <v>5970700</v>
      </c>
      <c r="K222" s="72" t="n">
        <f aca="false">K223</f>
        <v>-855700</v>
      </c>
      <c r="L222" s="143" t="n">
        <f aca="false">L223</f>
        <v>0</v>
      </c>
      <c r="M222" s="144" t="n">
        <f aca="false">I222</f>
        <v>5115000</v>
      </c>
    </row>
    <row r="223" customFormat="false" ht="31.35" hidden="false" customHeight="false" outlineLevel="0" collapsed="false">
      <c r="B223" s="113"/>
      <c r="C223" s="28" t="s">
        <v>316</v>
      </c>
      <c r="D223" s="139" t="s">
        <v>347</v>
      </c>
      <c r="E223" s="145" t="s">
        <v>39</v>
      </c>
      <c r="F223" s="145" t="s">
        <v>20</v>
      </c>
      <c r="G223" s="77" t="n">
        <v>9900000000</v>
      </c>
      <c r="H223" s="78"/>
      <c r="I223" s="142" t="n">
        <f aca="false">SUM(J223:L223)</f>
        <v>5115000</v>
      </c>
      <c r="J223" s="142" t="n">
        <f aca="false">J224</f>
        <v>5970700</v>
      </c>
      <c r="K223" s="72" t="n">
        <f aca="false">K224</f>
        <v>-855700</v>
      </c>
      <c r="L223" s="143" t="n">
        <f aca="false">L224</f>
        <v>0</v>
      </c>
      <c r="M223" s="144" t="n">
        <f aca="false">I223</f>
        <v>5115000</v>
      </c>
    </row>
    <row r="224" customFormat="false" ht="47.05" hidden="false" customHeight="false" outlineLevel="0" collapsed="false">
      <c r="B224" s="113"/>
      <c r="C224" s="28" t="s">
        <v>319</v>
      </c>
      <c r="D224" s="139" t="s">
        <v>347</v>
      </c>
      <c r="E224" s="145" t="s">
        <v>39</v>
      </c>
      <c r="F224" s="145" t="s">
        <v>20</v>
      </c>
      <c r="G224" s="77" t="n">
        <v>9900010620</v>
      </c>
      <c r="H224" s="78"/>
      <c r="I224" s="142" t="n">
        <f aca="false">SUM(J224:L224)</f>
        <v>5115000</v>
      </c>
      <c r="J224" s="142" t="n">
        <f aca="false">J225</f>
        <v>5970700</v>
      </c>
      <c r="K224" s="72" t="n">
        <f aca="false">K225</f>
        <v>-855700</v>
      </c>
      <c r="L224" s="143" t="n">
        <f aca="false">L225</f>
        <v>0</v>
      </c>
      <c r="M224" s="144" t="n">
        <f aca="false">I224</f>
        <v>5115000</v>
      </c>
    </row>
    <row r="225" customFormat="false" ht="17.35" hidden="false" customHeight="false" outlineLevel="0" collapsed="false">
      <c r="B225" s="113"/>
      <c r="C225" s="28" t="s">
        <v>144</v>
      </c>
      <c r="D225" s="139" t="s">
        <v>347</v>
      </c>
      <c r="E225" s="145" t="s">
        <v>39</v>
      </c>
      <c r="F225" s="145" t="s">
        <v>20</v>
      </c>
      <c r="G225" s="77" t="n">
        <v>9900010620</v>
      </c>
      <c r="H225" s="78" t="s">
        <v>212</v>
      </c>
      <c r="I225" s="142" t="n">
        <f aca="false">SUM(J225:L225)</f>
        <v>5115000</v>
      </c>
      <c r="J225" s="142" t="n">
        <v>5970700</v>
      </c>
      <c r="K225" s="72" t="n">
        <v>-855700</v>
      </c>
      <c r="L225" s="143"/>
      <c r="M225" s="144" t="n">
        <f aca="false">I225</f>
        <v>5115000</v>
      </c>
    </row>
    <row r="226" customFormat="false" ht="17.35" hidden="false" customHeight="false" outlineLevel="0" collapsed="false">
      <c r="B226" s="113"/>
      <c r="C226" s="28" t="s">
        <v>71</v>
      </c>
      <c r="D226" s="139" t="s">
        <v>347</v>
      </c>
      <c r="E226" s="145" t="s">
        <v>39</v>
      </c>
      <c r="F226" s="145" t="s">
        <v>23</v>
      </c>
      <c r="G226" s="77"/>
      <c r="H226" s="78"/>
      <c r="I226" s="142" t="n">
        <f aca="false">SUM(J226:L226)</f>
        <v>88230300</v>
      </c>
      <c r="J226" s="142" t="n">
        <f aca="false">J227+J233</f>
        <v>81231000</v>
      </c>
      <c r="K226" s="72" t="n">
        <f aca="false">K227+K233</f>
        <v>6999300</v>
      </c>
      <c r="L226" s="143" t="n">
        <f aca="false">L227+L233</f>
        <v>0</v>
      </c>
      <c r="M226" s="144" t="n">
        <f aca="false">I226</f>
        <v>88230300</v>
      </c>
    </row>
    <row r="227" customFormat="false" ht="31.35" hidden="false" customHeight="false" outlineLevel="0" collapsed="false">
      <c r="B227" s="141"/>
      <c r="C227" s="28" t="s">
        <v>209</v>
      </c>
      <c r="D227" s="139" t="s">
        <v>347</v>
      </c>
      <c r="E227" s="145" t="s">
        <v>39</v>
      </c>
      <c r="F227" s="145" t="s">
        <v>23</v>
      </c>
      <c r="G227" s="77" t="n">
        <v>600000000</v>
      </c>
      <c r="H227" s="78"/>
      <c r="I227" s="142" t="n">
        <f aca="false">SUM(J227:L227)</f>
        <v>6998400</v>
      </c>
      <c r="J227" s="142" t="n">
        <f aca="false">J228</f>
        <v>10055100</v>
      </c>
      <c r="K227" s="72" t="n">
        <f aca="false">K228</f>
        <v>-3056700</v>
      </c>
      <c r="L227" s="143" t="n">
        <f aca="false">L228</f>
        <v>0</v>
      </c>
      <c r="M227" s="144" t="n">
        <f aca="false">I227</f>
        <v>6998400</v>
      </c>
    </row>
    <row r="228" customFormat="false" ht="17.35" hidden="false" customHeight="false" outlineLevel="0" collapsed="false">
      <c r="B228" s="113"/>
      <c r="C228" s="28" t="s">
        <v>210</v>
      </c>
      <c r="D228" s="139" t="s">
        <v>347</v>
      </c>
      <c r="E228" s="145" t="s">
        <v>39</v>
      </c>
      <c r="F228" s="145" t="s">
        <v>23</v>
      </c>
      <c r="G228" s="77" t="n">
        <v>601000000</v>
      </c>
      <c r="H228" s="78"/>
      <c r="I228" s="142" t="n">
        <f aca="false">SUM(J228:L228)</f>
        <v>6998400</v>
      </c>
      <c r="J228" s="142" t="n">
        <f aca="false">J231+J229</f>
        <v>10055100</v>
      </c>
      <c r="K228" s="72" t="n">
        <f aca="false">K231+K229</f>
        <v>-3056700</v>
      </c>
      <c r="L228" s="143" t="n">
        <f aca="false">L231+L229</f>
        <v>0</v>
      </c>
      <c r="M228" s="144" t="n">
        <f aca="false">I228</f>
        <v>6998400</v>
      </c>
    </row>
    <row r="229" customFormat="false" ht="17.35" hidden="true" customHeight="false" outlineLevel="0" collapsed="false">
      <c r="B229" s="113"/>
      <c r="C229" s="28" t="s">
        <v>211</v>
      </c>
      <c r="D229" s="139" t="s">
        <v>347</v>
      </c>
      <c r="E229" s="145" t="s">
        <v>39</v>
      </c>
      <c r="F229" s="145" t="s">
        <v>23</v>
      </c>
      <c r="G229" s="77" t="n">
        <v>6010010680</v>
      </c>
      <c r="H229" s="78"/>
      <c r="I229" s="142" t="n">
        <f aca="false">SUM(J229:L229)</f>
        <v>0</v>
      </c>
      <c r="J229" s="142" t="n">
        <f aca="false">J230</f>
        <v>4091700</v>
      </c>
      <c r="K229" s="72" t="n">
        <f aca="false">K230</f>
        <v>-4091700</v>
      </c>
      <c r="L229" s="143" t="n">
        <f aca="false">L230</f>
        <v>0</v>
      </c>
      <c r="M229" s="144" t="n">
        <f aca="false">I229</f>
        <v>0</v>
      </c>
    </row>
    <row r="230" customFormat="false" ht="17.35" hidden="true" customHeight="false" outlineLevel="0" collapsed="false">
      <c r="B230" s="113"/>
      <c r="C230" s="28" t="s">
        <v>144</v>
      </c>
      <c r="D230" s="139" t="s">
        <v>347</v>
      </c>
      <c r="E230" s="145" t="s">
        <v>39</v>
      </c>
      <c r="F230" s="145" t="s">
        <v>23</v>
      </c>
      <c r="G230" s="77" t="n">
        <v>6010010680</v>
      </c>
      <c r="H230" s="78" t="s">
        <v>212</v>
      </c>
      <c r="I230" s="142" t="n">
        <f aca="false">SUM(J230:L230)</f>
        <v>0</v>
      </c>
      <c r="J230" s="142" t="n">
        <v>4091700</v>
      </c>
      <c r="K230" s="72" t="n">
        <v>-4091700</v>
      </c>
      <c r="L230" s="143" t="n">
        <v>0</v>
      </c>
      <c r="M230" s="144" t="n">
        <f aca="false">I230</f>
        <v>0</v>
      </c>
    </row>
    <row r="231" customFormat="false" ht="17.35" hidden="false" customHeight="false" outlineLevel="0" collapsed="false">
      <c r="B231" s="113"/>
      <c r="C231" s="28" t="s">
        <v>213</v>
      </c>
      <c r="D231" s="139" t="s">
        <v>347</v>
      </c>
      <c r="E231" s="145" t="s">
        <v>39</v>
      </c>
      <c r="F231" s="145" t="s">
        <v>23</v>
      </c>
      <c r="G231" s="77" t="s">
        <v>214</v>
      </c>
      <c r="H231" s="78"/>
      <c r="I231" s="142" t="n">
        <f aca="false">SUM(J231:L231)</f>
        <v>6998400</v>
      </c>
      <c r="J231" s="142" t="n">
        <f aca="false">J232</f>
        <v>5963400</v>
      </c>
      <c r="K231" s="72" t="n">
        <f aca="false">K232</f>
        <v>1035000</v>
      </c>
      <c r="L231" s="143" t="n">
        <f aca="false">L232</f>
        <v>0</v>
      </c>
      <c r="M231" s="144" t="n">
        <f aca="false">I231</f>
        <v>6998400</v>
      </c>
    </row>
    <row r="232" customFormat="false" ht="17.35" hidden="false" customHeight="false" outlineLevel="0" collapsed="false">
      <c r="B232" s="113"/>
      <c r="C232" s="28" t="s">
        <v>144</v>
      </c>
      <c r="D232" s="139" t="s">
        <v>347</v>
      </c>
      <c r="E232" s="145" t="s">
        <v>39</v>
      </c>
      <c r="F232" s="145" t="s">
        <v>23</v>
      </c>
      <c r="G232" s="77" t="s">
        <v>214</v>
      </c>
      <c r="H232" s="78" t="s">
        <v>212</v>
      </c>
      <c r="I232" s="142" t="n">
        <f aca="false">SUM(J232:L232)</f>
        <v>6998400</v>
      </c>
      <c r="J232" s="142" t="n">
        <v>5963400</v>
      </c>
      <c r="K232" s="72" t="n">
        <v>1035000</v>
      </c>
      <c r="L232" s="143" t="n">
        <v>0</v>
      </c>
      <c r="M232" s="144" t="n">
        <f aca="false">I232</f>
        <v>6998400</v>
      </c>
    </row>
    <row r="233" customFormat="false" ht="41.6" hidden="false" customHeight="true" outlineLevel="0" collapsed="false">
      <c r="B233" s="113"/>
      <c r="C233" s="28" t="s">
        <v>239</v>
      </c>
      <c r="D233" s="139" t="s">
        <v>347</v>
      </c>
      <c r="E233" s="145" t="s">
        <v>39</v>
      </c>
      <c r="F233" s="145" t="s">
        <v>23</v>
      </c>
      <c r="G233" s="77" t="n">
        <v>6500000000</v>
      </c>
      <c r="H233" s="78"/>
      <c r="I233" s="142" t="n">
        <f aca="false">SUM(J233:L233)</f>
        <v>81231900</v>
      </c>
      <c r="J233" s="142" t="n">
        <f aca="false">J234</f>
        <v>71175900</v>
      </c>
      <c r="K233" s="72" t="n">
        <f aca="false">K234</f>
        <v>10056000</v>
      </c>
      <c r="L233" s="143" t="n">
        <f aca="false">L234</f>
        <v>0</v>
      </c>
      <c r="M233" s="144" t="n">
        <f aca="false">I233</f>
        <v>81231900</v>
      </c>
    </row>
    <row r="234" customFormat="false" ht="17.35" hidden="false" customHeight="false" outlineLevel="0" collapsed="false">
      <c r="B234" s="113"/>
      <c r="C234" s="28" t="s">
        <v>352</v>
      </c>
      <c r="D234" s="139" t="s">
        <v>347</v>
      </c>
      <c r="E234" s="145" t="s">
        <v>39</v>
      </c>
      <c r="F234" s="145" t="s">
        <v>23</v>
      </c>
      <c r="G234" s="77" t="n">
        <v>6520000000</v>
      </c>
      <c r="H234" s="78"/>
      <c r="I234" s="142" t="n">
        <f aca="false">SUM(J234:L234)</f>
        <v>81231900</v>
      </c>
      <c r="J234" s="142" t="n">
        <f aca="false">J237+J235</f>
        <v>71175900</v>
      </c>
      <c r="K234" s="142" t="n">
        <f aca="false">K237+K235</f>
        <v>10056000</v>
      </c>
      <c r="L234" s="143" t="n">
        <f aca="false">L237+L235</f>
        <v>0</v>
      </c>
      <c r="M234" s="144" t="n">
        <f aca="false">I234</f>
        <v>81231900</v>
      </c>
    </row>
    <row r="235" customFormat="false" ht="71.25" hidden="false" customHeight="true" outlineLevel="0" collapsed="false">
      <c r="B235" s="113"/>
      <c r="C235" s="28" t="s">
        <v>241</v>
      </c>
      <c r="D235" s="139" t="s">
        <v>347</v>
      </c>
      <c r="E235" s="145" t="s">
        <v>39</v>
      </c>
      <c r="F235" s="145" t="s">
        <v>23</v>
      </c>
      <c r="G235" s="77" t="s">
        <v>242</v>
      </c>
      <c r="H235" s="78"/>
      <c r="I235" s="142" t="n">
        <f aca="false">SUM(J235:L235)</f>
        <v>10585300</v>
      </c>
      <c r="J235" s="142" t="n">
        <f aca="false">J236</f>
        <v>10158200</v>
      </c>
      <c r="K235" s="72" t="n">
        <f aca="false">K236</f>
        <v>427100</v>
      </c>
      <c r="L235" s="143" t="n">
        <f aca="false">L236</f>
        <v>0</v>
      </c>
      <c r="M235" s="144" t="n">
        <f aca="false">I235</f>
        <v>10585300</v>
      </c>
    </row>
    <row r="236" customFormat="false" ht="31.35" hidden="false" customHeight="false" outlineLevel="0" collapsed="false">
      <c r="B236" s="113"/>
      <c r="C236" s="28" t="s">
        <v>243</v>
      </c>
      <c r="D236" s="139" t="s">
        <v>347</v>
      </c>
      <c r="E236" s="145" t="s">
        <v>39</v>
      </c>
      <c r="F236" s="145" t="s">
        <v>23</v>
      </c>
      <c r="G236" s="77" t="s">
        <v>242</v>
      </c>
      <c r="H236" s="78" t="s">
        <v>244</v>
      </c>
      <c r="I236" s="142" t="n">
        <f aca="false">SUM(J236:L236)</f>
        <v>10585300</v>
      </c>
      <c r="J236" s="142" t="n">
        <v>10158200</v>
      </c>
      <c r="K236" s="72" t="n">
        <v>427100</v>
      </c>
      <c r="L236" s="143" t="n">
        <v>0</v>
      </c>
      <c r="M236" s="144" t="n">
        <f aca="false">I236</f>
        <v>10585300</v>
      </c>
    </row>
    <row r="237" customFormat="false" ht="67.05" hidden="false" customHeight="true" outlineLevel="0" collapsed="false">
      <c r="B237" s="113"/>
      <c r="C237" s="28" t="s">
        <v>241</v>
      </c>
      <c r="D237" s="139" t="s">
        <v>347</v>
      </c>
      <c r="E237" s="145" t="s">
        <v>39</v>
      </c>
      <c r="F237" s="145" t="s">
        <v>23</v>
      </c>
      <c r="G237" s="77" t="s">
        <v>245</v>
      </c>
      <c r="H237" s="78"/>
      <c r="I237" s="142" t="n">
        <f aca="false">SUM(J237:L237)</f>
        <v>70646600</v>
      </c>
      <c r="J237" s="142" t="n">
        <f aca="false">J238+J239</f>
        <v>61017700</v>
      </c>
      <c r="K237" s="72" t="n">
        <f aca="false">K238+K239</f>
        <v>9628900</v>
      </c>
      <c r="L237" s="143" t="n">
        <f aca="false">L238+L239</f>
        <v>0</v>
      </c>
      <c r="M237" s="144" t="n">
        <f aca="false">I237</f>
        <v>70646600</v>
      </c>
    </row>
    <row r="238" customFormat="false" ht="31.35" hidden="false" customHeight="false" outlineLevel="0" collapsed="false">
      <c r="B238" s="113"/>
      <c r="C238" s="28" t="s">
        <v>102</v>
      </c>
      <c r="D238" s="139" t="s">
        <v>347</v>
      </c>
      <c r="E238" s="145" t="s">
        <v>39</v>
      </c>
      <c r="F238" s="145" t="s">
        <v>23</v>
      </c>
      <c r="G238" s="77" t="s">
        <v>245</v>
      </c>
      <c r="H238" s="78" t="s">
        <v>103</v>
      </c>
      <c r="I238" s="142" t="n">
        <f aca="false">SUM(J238:L238)</f>
        <v>68760.5</v>
      </c>
      <c r="J238" s="142" t="n">
        <v>68760.5</v>
      </c>
      <c r="K238" s="72" t="n">
        <v>0</v>
      </c>
      <c r="L238" s="143" t="n">
        <v>0</v>
      </c>
      <c r="M238" s="144" t="n">
        <f aca="false">I238</f>
        <v>68760.5</v>
      </c>
    </row>
    <row r="239" customFormat="false" ht="31.35" hidden="false" customHeight="false" outlineLevel="0" collapsed="false">
      <c r="B239" s="113"/>
      <c r="C239" s="28" t="s">
        <v>243</v>
      </c>
      <c r="D239" s="139" t="s">
        <v>347</v>
      </c>
      <c r="E239" s="145" t="s">
        <v>39</v>
      </c>
      <c r="F239" s="145" t="s">
        <v>23</v>
      </c>
      <c r="G239" s="77" t="s">
        <v>245</v>
      </c>
      <c r="H239" s="78" t="s">
        <v>244</v>
      </c>
      <c r="I239" s="142" t="n">
        <f aca="false">SUM(J239:L239)</f>
        <v>70577839.5</v>
      </c>
      <c r="J239" s="142" t="n">
        <v>60948939.5</v>
      </c>
      <c r="K239" s="72" t="n">
        <v>9628900</v>
      </c>
      <c r="L239" s="143" t="n">
        <v>0</v>
      </c>
      <c r="M239" s="144" t="n">
        <f aca="false">I239</f>
        <v>70577839.5</v>
      </c>
    </row>
    <row r="240" s="112" customFormat="true" ht="47.05" hidden="false" customHeight="false" outlineLevel="0" collapsed="false">
      <c r="A240" s="109"/>
      <c r="B240" s="113" t="s">
        <v>42</v>
      </c>
      <c r="C240" s="19" t="s">
        <v>353</v>
      </c>
      <c r="D240" s="19" t="n">
        <v>905</v>
      </c>
      <c r="E240" s="149"/>
      <c r="F240" s="149"/>
      <c r="G240" s="83"/>
      <c r="H240" s="84"/>
      <c r="I240" s="135" t="n">
        <f aca="false">SUM(J240:L240)</f>
        <v>66461900</v>
      </c>
      <c r="J240" s="135" t="n">
        <f aca="false">J241+J253+J259</f>
        <v>89813300</v>
      </c>
      <c r="K240" s="70" t="n">
        <f aca="false">K241+K253+K259</f>
        <v>-23351400</v>
      </c>
      <c r="L240" s="136" t="n">
        <f aca="false">L241+L253+L259</f>
        <v>0</v>
      </c>
      <c r="M240" s="138" t="n">
        <f aca="false">I240</f>
        <v>66461900</v>
      </c>
      <c r="ALL240" s="31"/>
      <c r="ALM240" s="87"/>
      <c r="ALN240" s="87"/>
      <c r="ALO240" s="87"/>
      <c r="ALP240" s="87"/>
      <c r="ALQ240" s="87"/>
      <c r="ALR240" s="87"/>
      <c r="ALS240" s="87"/>
      <c r="ALT240" s="87"/>
      <c r="ALU240" s="87"/>
      <c r="ALV240" s="87"/>
      <c r="ALW240" s="87"/>
      <c r="ALX240" s="87"/>
      <c r="ALY240" s="87"/>
      <c r="ALZ240" s="87"/>
      <c r="AMA240" s="87"/>
      <c r="AMB240" s="87"/>
      <c r="AMC240" s="87"/>
      <c r="AMD240" s="87"/>
      <c r="AME240" s="87"/>
      <c r="AMF240" s="87"/>
      <c r="AMG240" s="87"/>
      <c r="AMH240" s="87"/>
      <c r="AMI240" s="87"/>
      <c r="AMJ240" s="87"/>
    </row>
    <row r="241" customFormat="false" ht="17.35" hidden="false" customHeight="false" outlineLevel="0" collapsed="false">
      <c r="B241" s="113"/>
      <c r="C241" s="28" t="s">
        <v>15</v>
      </c>
      <c r="D241" s="28" t="n">
        <v>905</v>
      </c>
      <c r="E241" s="145" t="s">
        <v>16</v>
      </c>
      <c r="F241" s="145" t="s">
        <v>82</v>
      </c>
      <c r="G241" s="77"/>
      <c r="H241" s="78"/>
      <c r="I241" s="142" t="n">
        <f aca="false">SUM(J241:L241)</f>
        <v>41461900</v>
      </c>
      <c r="J241" s="142" t="n">
        <f aca="false">J242+J248</f>
        <v>27813300</v>
      </c>
      <c r="K241" s="72" t="n">
        <f aca="false">K242+K248</f>
        <v>13648600</v>
      </c>
      <c r="L241" s="143" t="n">
        <f aca="false">L242+L248</f>
        <v>0</v>
      </c>
      <c r="M241" s="144" t="n">
        <f aca="false">I241</f>
        <v>41461900</v>
      </c>
    </row>
    <row r="242" customFormat="false" ht="31.35" hidden="false" customHeight="false" outlineLevel="0" collapsed="false">
      <c r="B242" s="113"/>
      <c r="C242" s="28" t="s">
        <v>354</v>
      </c>
      <c r="D242" s="28" t="n">
        <v>905</v>
      </c>
      <c r="E242" s="145" t="s">
        <v>16</v>
      </c>
      <c r="F242" s="145" t="s">
        <v>27</v>
      </c>
      <c r="G242" s="77"/>
      <c r="H242" s="78"/>
      <c r="I242" s="142" t="n">
        <f aca="false">SUM(J242:L242)</f>
        <v>34018400</v>
      </c>
      <c r="J242" s="142" t="n">
        <f aca="false">J243</f>
        <v>22855500</v>
      </c>
      <c r="K242" s="72" t="n">
        <f aca="false">K243</f>
        <v>11162900</v>
      </c>
      <c r="L242" s="143" t="n">
        <f aca="false">L243</f>
        <v>0</v>
      </c>
      <c r="M242" s="144" t="n">
        <f aca="false">I242</f>
        <v>34018400</v>
      </c>
    </row>
    <row r="243" customFormat="false" ht="31.35" hidden="false" customHeight="false" outlineLevel="0" collapsed="false">
      <c r="B243" s="113"/>
      <c r="C243" s="28" t="s">
        <v>96</v>
      </c>
      <c r="D243" s="28" t="n">
        <v>905</v>
      </c>
      <c r="E243" s="145" t="s">
        <v>16</v>
      </c>
      <c r="F243" s="145" t="s">
        <v>27</v>
      </c>
      <c r="G243" s="77" t="n">
        <v>5000000000</v>
      </c>
      <c r="H243" s="78"/>
      <c r="I243" s="142" t="n">
        <f aca="false">SUM(J243:L243)</f>
        <v>34018400</v>
      </c>
      <c r="J243" s="142" t="n">
        <f aca="false">J244</f>
        <v>22855500</v>
      </c>
      <c r="K243" s="72" t="n">
        <f aca="false">K244</f>
        <v>11162900</v>
      </c>
      <c r="L243" s="143" t="n">
        <f aca="false">L244</f>
        <v>0</v>
      </c>
      <c r="M243" s="144" t="n">
        <f aca="false">I243</f>
        <v>34018400</v>
      </c>
    </row>
    <row r="244" customFormat="false" ht="31.35" hidden="false" customHeight="false" outlineLevel="0" collapsed="false">
      <c r="B244" s="113"/>
      <c r="C244" s="28" t="s">
        <v>104</v>
      </c>
      <c r="D244" s="28" t="n">
        <v>905</v>
      </c>
      <c r="E244" s="145" t="s">
        <v>16</v>
      </c>
      <c r="F244" s="145" t="s">
        <v>27</v>
      </c>
      <c r="G244" s="77" t="n">
        <v>5020000000</v>
      </c>
      <c r="H244" s="78"/>
      <c r="I244" s="142" t="n">
        <f aca="false">SUM(J244:L244)</f>
        <v>34018400</v>
      </c>
      <c r="J244" s="142" t="n">
        <f aca="false">J245</f>
        <v>22855500</v>
      </c>
      <c r="K244" s="72" t="n">
        <f aca="false">K245</f>
        <v>11162900</v>
      </c>
      <c r="L244" s="143" t="n">
        <f aca="false">L245</f>
        <v>0</v>
      </c>
      <c r="M244" s="144" t="n">
        <f aca="false">I244</f>
        <v>34018400</v>
      </c>
    </row>
    <row r="245" customFormat="false" ht="35.8" hidden="false" customHeight="true" outlineLevel="0" collapsed="false">
      <c r="B245" s="113"/>
      <c r="C245" s="28" t="s">
        <v>98</v>
      </c>
      <c r="D245" s="28" t="n">
        <v>905</v>
      </c>
      <c r="E245" s="145" t="s">
        <v>16</v>
      </c>
      <c r="F245" s="145" t="s">
        <v>27</v>
      </c>
      <c r="G245" s="77" t="n">
        <v>5020000190</v>
      </c>
      <c r="H245" s="78"/>
      <c r="I245" s="142" t="n">
        <f aca="false">SUM(J245:L245)</f>
        <v>34018400</v>
      </c>
      <c r="J245" s="142" t="n">
        <f aca="false">J247+J246</f>
        <v>22855500</v>
      </c>
      <c r="K245" s="72" t="n">
        <f aca="false">K247+K246</f>
        <v>11162900</v>
      </c>
      <c r="L245" s="143" t="n">
        <f aca="false">L247+L246</f>
        <v>0</v>
      </c>
      <c r="M245" s="144" t="n">
        <f aca="false">I245</f>
        <v>34018400</v>
      </c>
    </row>
    <row r="246" customFormat="false" ht="61.8" hidden="false" customHeight="false" outlineLevel="0" collapsed="false">
      <c r="B246" s="113"/>
      <c r="C246" s="28" t="s">
        <v>99</v>
      </c>
      <c r="D246" s="28" t="n">
        <v>905</v>
      </c>
      <c r="E246" s="145" t="s">
        <v>16</v>
      </c>
      <c r="F246" s="145" t="s">
        <v>27</v>
      </c>
      <c r="G246" s="77" t="n">
        <v>5020000190</v>
      </c>
      <c r="H246" s="78" t="s">
        <v>100</v>
      </c>
      <c r="I246" s="142" t="n">
        <f aca="false">SUM(J246:L246)</f>
        <v>34014400</v>
      </c>
      <c r="J246" s="142" t="n">
        <v>22851500</v>
      </c>
      <c r="K246" s="72" t="n">
        <v>11162900</v>
      </c>
      <c r="L246" s="143"/>
      <c r="M246" s="144" t="n">
        <f aca="false">I246</f>
        <v>34014400</v>
      </c>
    </row>
    <row r="247" customFormat="false" ht="17.35" hidden="false" customHeight="false" outlineLevel="0" collapsed="false">
      <c r="B247" s="113"/>
      <c r="C247" s="28" t="s">
        <v>105</v>
      </c>
      <c r="D247" s="28" t="n">
        <v>905</v>
      </c>
      <c r="E247" s="145" t="s">
        <v>16</v>
      </c>
      <c r="F247" s="145" t="s">
        <v>27</v>
      </c>
      <c r="G247" s="77" t="n">
        <v>5020000190</v>
      </c>
      <c r="H247" s="78" t="s">
        <v>106</v>
      </c>
      <c r="I247" s="142" t="n">
        <f aca="false">SUM(J247:L247)</f>
        <v>4000</v>
      </c>
      <c r="J247" s="142" t="n">
        <v>4000</v>
      </c>
      <c r="K247" s="72" t="n">
        <v>0</v>
      </c>
      <c r="L247" s="143"/>
      <c r="M247" s="144" t="n">
        <f aca="false">I247</f>
        <v>4000</v>
      </c>
    </row>
    <row r="248" customFormat="false" ht="17.35" hidden="false" customHeight="false" outlineLevel="0" collapsed="false">
      <c r="B248" s="113"/>
      <c r="C248" s="28" t="s">
        <v>31</v>
      </c>
      <c r="D248" s="28" t="n">
        <v>905</v>
      </c>
      <c r="E248" s="145" t="s">
        <v>16</v>
      </c>
      <c r="F248" s="145" t="s">
        <v>32</v>
      </c>
      <c r="G248" s="77"/>
      <c r="H248" s="78"/>
      <c r="I248" s="142" t="n">
        <f aca="false">SUM(J248:L248)</f>
        <v>7443500</v>
      </c>
      <c r="J248" s="142" t="n">
        <f aca="false">J249</f>
        <v>4957800</v>
      </c>
      <c r="K248" s="72" t="n">
        <f aca="false">K249</f>
        <v>2485700</v>
      </c>
      <c r="L248" s="143" t="n">
        <f aca="false">L249</f>
        <v>0</v>
      </c>
      <c r="M248" s="144" t="n">
        <f aca="false">I248</f>
        <v>7443500</v>
      </c>
    </row>
    <row r="249" customFormat="false" ht="31.35" hidden="false" customHeight="false" outlineLevel="0" collapsed="false">
      <c r="B249" s="113"/>
      <c r="C249" s="28" t="s">
        <v>96</v>
      </c>
      <c r="D249" s="28" t="n">
        <v>905</v>
      </c>
      <c r="E249" s="145" t="s">
        <v>16</v>
      </c>
      <c r="F249" s="145" t="s">
        <v>32</v>
      </c>
      <c r="G249" s="77" t="n">
        <v>500000000</v>
      </c>
      <c r="H249" s="78"/>
      <c r="I249" s="142" t="n">
        <f aca="false">SUM(J249:L249)</f>
        <v>7443500</v>
      </c>
      <c r="J249" s="142" t="n">
        <f aca="false">J250</f>
        <v>4957800</v>
      </c>
      <c r="K249" s="72" t="n">
        <f aca="false">K250</f>
        <v>2485700</v>
      </c>
      <c r="L249" s="143" t="n">
        <f aca="false">L250</f>
        <v>0</v>
      </c>
      <c r="M249" s="144" t="n">
        <f aca="false">I249</f>
        <v>7443500</v>
      </c>
    </row>
    <row r="250" customFormat="false" ht="31.35" hidden="false" customHeight="false" outlineLevel="0" collapsed="false">
      <c r="B250" s="113"/>
      <c r="C250" s="28" t="s">
        <v>115</v>
      </c>
      <c r="D250" s="28" t="n">
        <v>905</v>
      </c>
      <c r="E250" s="145" t="s">
        <v>16</v>
      </c>
      <c r="F250" s="145" t="s">
        <v>32</v>
      </c>
      <c r="G250" s="77" t="n">
        <v>5030000000</v>
      </c>
      <c r="H250" s="78"/>
      <c r="I250" s="142" t="n">
        <f aca="false">SUM(J250:L250)</f>
        <v>7443500</v>
      </c>
      <c r="J250" s="142" t="n">
        <f aca="false">J251</f>
        <v>4957800</v>
      </c>
      <c r="K250" s="72" t="n">
        <f aca="false">K251</f>
        <v>2485700</v>
      </c>
      <c r="L250" s="143" t="n">
        <f aca="false">L251</f>
        <v>0</v>
      </c>
      <c r="M250" s="144" t="n">
        <f aca="false">I250</f>
        <v>7443500</v>
      </c>
    </row>
    <row r="251" customFormat="false" ht="31.35" hidden="false" customHeight="false" outlineLevel="0" collapsed="false">
      <c r="B251" s="113"/>
      <c r="C251" s="28" t="s">
        <v>116</v>
      </c>
      <c r="D251" s="28" t="n">
        <v>905</v>
      </c>
      <c r="E251" s="145" t="s">
        <v>16</v>
      </c>
      <c r="F251" s="145" t="s">
        <v>32</v>
      </c>
      <c r="G251" s="77" t="n">
        <v>5030010030</v>
      </c>
      <c r="H251" s="78"/>
      <c r="I251" s="142" t="n">
        <f aca="false">SUM(J251:L251)</f>
        <v>7443500</v>
      </c>
      <c r="J251" s="142" t="n">
        <f aca="false">J252</f>
        <v>4957800</v>
      </c>
      <c r="K251" s="72" t="n">
        <f aca="false">K252</f>
        <v>2485700</v>
      </c>
      <c r="L251" s="143" t="n">
        <f aca="false">L252</f>
        <v>0</v>
      </c>
      <c r="M251" s="144" t="n">
        <f aca="false">I251</f>
        <v>7443500</v>
      </c>
    </row>
    <row r="252" customFormat="false" ht="31.35" hidden="false" customHeight="false" outlineLevel="0" collapsed="false">
      <c r="B252" s="113"/>
      <c r="C252" s="28" t="s">
        <v>102</v>
      </c>
      <c r="D252" s="28" t="n">
        <v>905</v>
      </c>
      <c r="E252" s="145" t="s">
        <v>16</v>
      </c>
      <c r="F252" s="145" t="s">
        <v>32</v>
      </c>
      <c r="G252" s="77" t="n">
        <v>5030010030</v>
      </c>
      <c r="H252" s="78" t="s">
        <v>103</v>
      </c>
      <c r="I252" s="142" t="n">
        <f aca="false">SUM(J252:L252)</f>
        <v>7443500</v>
      </c>
      <c r="J252" s="142" t="n">
        <v>4957800</v>
      </c>
      <c r="K252" s="72" t="n">
        <v>2485700</v>
      </c>
      <c r="L252" s="143"/>
      <c r="M252" s="144" t="n">
        <f aca="false">I252</f>
        <v>7443500</v>
      </c>
    </row>
    <row r="253" customFormat="false" ht="31.35" hidden="false" customHeight="false" outlineLevel="0" collapsed="false">
      <c r="B253" s="113"/>
      <c r="C253" s="28" t="s">
        <v>81</v>
      </c>
      <c r="D253" s="28" t="n">
        <v>905</v>
      </c>
      <c r="E253" s="145" t="s">
        <v>41</v>
      </c>
      <c r="F253" s="145" t="s">
        <v>82</v>
      </c>
      <c r="G253" s="77"/>
      <c r="H253" s="78"/>
      <c r="I253" s="142" t="n">
        <f aca="false">SUM(J253:L253)</f>
        <v>25000000</v>
      </c>
      <c r="J253" s="142" t="n">
        <f aca="false">J254</f>
        <v>20000000</v>
      </c>
      <c r="K253" s="72" t="n">
        <f aca="false">K254</f>
        <v>5000000</v>
      </c>
      <c r="L253" s="143" t="n">
        <f aca="false">L254</f>
        <v>0</v>
      </c>
      <c r="M253" s="144" t="n">
        <f aca="false">I253</f>
        <v>25000000</v>
      </c>
    </row>
    <row r="254" customFormat="false" ht="31.35" hidden="false" customHeight="false" outlineLevel="0" collapsed="false">
      <c r="B254" s="113"/>
      <c r="C254" s="28" t="s">
        <v>83</v>
      </c>
      <c r="D254" s="28" t="n">
        <v>905</v>
      </c>
      <c r="E254" s="145" t="s">
        <v>41</v>
      </c>
      <c r="F254" s="145" t="s">
        <v>16</v>
      </c>
      <c r="G254" s="77"/>
      <c r="H254" s="78"/>
      <c r="I254" s="142" t="n">
        <f aca="false">SUM(J254:L254)</f>
        <v>25000000</v>
      </c>
      <c r="J254" s="142" t="n">
        <f aca="false">J255</f>
        <v>20000000</v>
      </c>
      <c r="K254" s="72" t="n">
        <f aca="false">K255</f>
        <v>5000000</v>
      </c>
      <c r="L254" s="143" t="n">
        <f aca="false">L255</f>
        <v>0</v>
      </c>
      <c r="M254" s="144" t="n">
        <f aca="false">I254</f>
        <v>25000000</v>
      </c>
    </row>
    <row r="255" customFormat="false" ht="31.35" hidden="false" customHeight="false" outlineLevel="0" collapsed="false">
      <c r="B255" s="113"/>
      <c r="C255" s="28" t="s">
        <v>121</v>
      </c>
      <c r="D255" s="28" t="n">
        <v>905</v>
      </c>
      <c r="E255" s="145" t="s">
        <v>41</v>
      </c>
      <c r="F255" s="145" t="s">
        <v>16</v>
      </c>
      <c r="G255" s="77" t="n">
        <v>5100000000</v>
      </c>
      <c r="H255" s="78"/>
      <c r="I255" s="142" t="n">
        <f aca="false">SUM(J255:L255)</f>
        <v>25000000</v>
      </c>
      <c r="J255" s="142" t="n">
        <f aca="false">J256</f>
        <v>20000000</v>
      </c>
      <c r="K255" s="72" t="n">
        <f aca="false">K256</f>
        <v>5000000</v>
      </c>
      <c r="L255" s="143" t="n">
        <f aca="false">L256</f>
        <v>0</v>
      </c>
      <c r="M255" s="144" t="n">
        <f aca="false">I255</f>
        <v>25000000</v>
      </c>
    </row>
    <row r="256" customFormat="false" ht="31.35" hidden="false" customHeight="false" outlineLevel="0" collapsed="false">
      <c r="B256" s="113"/>
      <c r="C256" s="28" t="s">
        <v>122</v>
      </c>
      <c r="D256" s="28" t="n">
        <v>905</v>
      </c>
      <c r="E256" s="145" t="s">
        <v>41</v>
      </c>
      <c r="F256" s="145" t="s">
        <v>16</v>
      </c>
      <c r="G256" s="77" t="n">
        <v>5110000000</v>
      </c>
      <c r="H256" s="78"/>
      <c r="I256" s="142" t="n">
        <f aca="false">SUM(J256:L256)</f>
        <v>25000000</v>
      </c>
      <c r="J256" s="142" t="n">
        <f aca="false">J257</f>
        <v>20000000</v>
      </c>
      <c r="K256" s="72" t="n">
        <f aca="false">K257</f>
        <v>5000000</v>
      </c>
      <c r="L256" s="143" t="n">
        <f aca="false">L257</f>
        <v>0</v>
      </c>
      <c r="M256" s="144" t="n">
        <f aca="false">I256</f>
        <v>25000000</v>
      </c>
    </row>
    <row r="257" customFormat="false" ht="17.35" hidden="false" customHeight="false" outlineLevel="0" collapsed="false">
      <c r="B257" s="113"/>
      <c r="C257" s="28" t="s">
        <v>123</v>
      </c>
      <c r="D257" s="28" t="n">
        <v>905</v>
      </c>
      <c r="E257" s="145" t="s">
        <v>41</v>
      </c>
      <c r="F257" s="145" t="s">
        <v>16</v>
      </c>
      <c r="G257" s="77" t="s">
        <v>124</v>
      </c>
      <c r="H257" s="78"/>
      <c r="I257" s="142" t="n">
        <f aca="false">SUM(J257:L257)</f>
        <v>25000000</v>
      </c>
      <c r="J257" s="142" t="n">
        <f aca="false">J258</f>
        <v>20000000</v>
      </c>
      <c r="K257" s="72" t="n">
        <f aca="false">K258</f>
        <v>5000000</v>
      </c>
      <c r="L257" s="143" t="n">
        <f aca="false">L258</f>
        <v>0</v>
      </c>
      <c r="M257" s="144" t="n">
        <f aca="false">I257</f>
        <v>25000000</v>
      </c>
    </row>
    <row r="258" customFormat="false" ht="17.35" hidden="false" customHeight="false" outlineLevel="0" collapsed="false">
      <c r="B258" s="113"/>
      <c r="C258" s="28" t="s">
        <v>125</v>
      </c>
      <c r="D258" s="28" t="n">
        <v>905</v>
      </c>
      <c r="E258" s="145" t="s">
        <v>41</v>
      </c>
      <c r="F258" s="145" t="s">
        <v>16</v>
      </c>
      <c r="G258" s="77" t="s">
        <v>124</v>
      </c>
      <c r="H258" s="78" t="s">
        <v>126</v>
      </c>
      <c r="I258" s="142" t="n">
        <f aca="false">SUM(J258:L258)</f>
        <v>25000000</v>
      </c>
      <c r="J258" s="142" t="n">
        <v>20000000</v>
      </c>
      <c r="K258" s="72" t="n">
        <v>5000000</v>
      </c>
      <c r="L258" s="143"/>
      <c r="M258" s="144" t="n">
        <f aca="false">I258</f>
        <v>25000000</v>
      </c>
    </row>
    <row r="259" customFormat="false" ht="17.35" hidden="true" customHeight="false" outlineLevel="0" collapsed="false">
      <c r="B259" s="113"/>
      <c r="C259" s="28" t="s">
        <v>355</v>
      </c>
      <c r="D259" s="28"/>
      <c r="E259" s="145"/>
      <c r="F259" s="145"/>
      <c r="G259" s="77"/>
      <c r="H259" s="78"/>
      <c r="I259" s="142" t="n">
        <f aca="false">SUM(J259:L259)</f>
        <v>0</v>
      </c>
      <c r="J259" s="142" t="n">
        <v>42000000</v>
      </c>
      <c r="K259" s="72" t="n">
        <v>-42000000</v>
      </c>
      <c r="L259" s="143"/>
      <c r="M259" s="144" t="n">
        <f aca="false">I259</f>
        <v>0</v>
      </c>
    </row>
    <row r="260" s="112" customFormat="true" ht="31.35" hidden="false" customHeight="false" outlineLevel="0" collapsed="false">
      <c r="A260" s="109"/>
      <c r="B260" s="113" t="s">
        <v>50</v>
      </c>
      <c r="C260" s="19" t="s">
        <v>356</v>
      </c>
      <c r="D260" s="19" t="n">
        <v>910</v>
      </c>
      <c r="E260" s="149"/>
      <c r="F260" s="149"/>
      <c r="G260" s="83"/>
      <c r="H260" s="84"/>
      <c r="I260" s="135" t="n">
        <f aca="false">SUM(J260:L260)</f>
        <v>7490400</v>
      </c>
      <c r="J260" s="135" t="n">
        <f aca="false">J261</f>
        <v>5996800</v>
      </c>
      <c r="K260" s="70" t="n">
        <f aca="false">K261</f>
        <v>1493600</v>
      </c>
      <c r="L260" s="136" t="n">
        <f aca="false">L261</f>
        <v>0</v>
      </c>
      <c r="M260" s="138" t="n">
        <f aca="false">I260</f>
        <v>7490400</v>
      </c>
      <c r="ALL260" s="31"/>
      <c r="ALM260" s="87"/>
      <c r="ALN260" s="87"/>
      <c r="ALO260" s="87"/>
      <c r="ALP260" s="87"/>
      <c r="ALQ260" s="87"/>
      <c r="ALR260" s="87"/>
      <c r="ALS260" s="87"/>
      <c r="ALT260" s="87"/>
      <c r="ALU260" s="87"/>
      <c r="ALV260" s="87"/>
      <c r="ALW260" s="87"/>
      <c r="ALX260" s="87"/>
      <c r="ALY260" s="87"/>
      <c r="ALZ260" s="87"/>
      <c r="AMA260" s="87"/>
      <c r="AMB260" s="87"/>
      <c r="AMC260" s="87"/>
      <c r="AMD260" s="87"/>
      <c r="AME260" s="87"/>
      <c r="AMF260" s="87"/>
      <c r="AMG260" s="87"/>
      <c r="AMH260" s="87"/>
      <c r="AMI260" s="87"/>
      <c r="AMJ260" s="87"/>
    </row>
    <row r="261" customFormat="false" ht="17.35" hidden="false" customHeight="false" outlineLevel="0" collapsed="false">
      <c r="B261" s="113"/>
      <c r="C261" s="28" t="s">
        <v>15</v>
      </c>
      <c r="D261" s="28" t="n">
        <v>910</v>
      </c>
      <c r="E261" s="145" t="s">
        <v>16</v>
      </c>
      <c r="F261" s="145" t="s">
        <v>82</v>
      </c>
      <c r="G261" s="77"/>
      <c r="H261" s="78"/>
      <c r="I261" s="142" t="n">
        <f aca="false">SUM(J261:L261)</f>
        <v>7490400</v>
      </c>
      <c r="J261" s="142" t="n">
        <f aca="false">J262+J271</f>
        <v>5996800</v>
      </c>
      <c r="K261" s="72" t="n">
        <f aca="false">K262+K271</f>
        <v>1493600</v>
      </c>
      <c r="L261" s="143" t="n">
        <f aca="false">L262+L271</f>
        <v>0</v>
      </c>
      <c r="M261" s="144" t="n">
        <f aca="false">I261</f>
        <v>7490400</v>
      </c>
    </row>
    <row r="262" customFormat="false" ht="31.35" hidden="false" customHeight="false" outlineLevel="0" collapsed="false">
      <c r="B262" s="113"/>
      <c r="C262" s="28" t="s">
        <v>354</v>
      </c>
      <c r="D262" s="28" t="n">
        <v>910</v>
      </c>
      <c r="E262" s="145" t="s">
        <v>16</v>
      </c>
      <c r="F262" s="145" t="s">
        <v>27</v>
      </c>
      <c r="G262" s="77"/>
      <c r="H262" s="78"/>
      <c r="I262" s="142" t="n">
        <f aca="false">SUM(J262:L262)</f>
        <v>7325400</v>
      </c>
      <c r="J262" s="142" t="n">
        <f aca="false">J263</f>
        <v>5696800</v>
      </c>
      <c r="K262" s="72" t="n">
        <f aca="false">K263</f>
        <v>1628600</v>
      </c>
      <c r="L262" s="143" t="n">
        <f aca="false">L263</f>
        <v>0</v>
      </c>
      <c r="M262" s="144" t="n">
        <f aca="false">I262</f>
        <v>7325400</v>
      </c>
    </row>
    <row r="263" customFormat="false" ht="31.35" hidden="false" customHeight="false" outlineLevel="0" collapsed="false">
      <c r="B263" s="113"/>
      <c r="C263" s="28" t="s">
        <v>316</v>
      </c>
      <c r="D263" s="28" t="n">
        <v>910</v>
      </c>
      <c r="E263" s="145" t="s">
        <v>16</v>
      </c>
      <c r="F263" s="145" t="s">
        <v>27</v>
      </c>
      <c r="G263" s="77" t="n">
        <v>9900000000</v>
      </c>
      <c r="H263" s="78"/>
      <c r="I263" s="142" t="n">
        <f aca="false">SUM(J263:L263)</f>
        <v>7325400</v>
      </c>
      <c r="J263" s="142" t="n">
        <f aca="false">J264+J267</f>
        <v>5696800</v>
      </c>
      <c r="K263" s="72" t="n">
        <f aca="false">K264+K267</f>
        <v>1628600</v>
      </c>
      <c r="L263" s="143" t="n">
        <f aca="false">L264+L267</f>
        <v>0</v>
      </c>
      <c r="M263" s="144" t="n">
        <f aca="false">I263</f>
        <v>7325400</v>
      </c>
    </row>
    <row r="264" customFormat="false" ht="47.05" hidden="false" customHeight="false" outlineLevel="0" collapsed="false">
      <c r="B264" s="113"/>
      <c r="C264" s="28" t="s">
        <v>324</v>
      </c>
      <c r="D264" s="28" t="n">
        <v>910</v>
      </c>
      <c r="E264" s="145" t="s">
        <v>16</v>
      </c>
      <c r="F264" s="145" t="s">
        <v>27</v>
      </c>
      <c r="G264" s="77" t="n">
        <v>9910000000</v>
      </c>
      <c r="H264" s="78"/>
      <c r="I264" s="142" t="n">
        <f aca="false">SUM(J264:L264)</f>
        <v>4234600</v>
      </c>
      <c r="J264" s="142" t="n">
        <f aca="false">J265</f>
        <v>2707200</v>
      </c>
      <c r="K264" s="72" t="n">
        <f aca="false">K265</f>
        <v>1527400</v>
      </c>
      <c r="L264" s="143" t="n">
        <f aca="false">L265</f>
        <v>0</v>
      </c>
      <c r="M264" s="144" t="n">
        <f aca="false">I264</f>
        <v>4234600</v>
      </c>
    </row>
    <row r="265" customFormat="false" ht="31.8" hidden="false" customHeight="true" outlineLevel="0" collapsed="false">
      <c r="B265" s="113"/>
      <c r="C265" s="28" t="s">
        <v>98</v>
      </c>
      <c r="D265" s="28" t="n">
        <v>910</v>
      </c>
      <c r="E265" s="145" t="s">
        <v>16</v>
      </c>
      <c r="F265" s="145" t="s">
        <v>27</v>
      </c>
      <c r="G265" s="77" t="n">
        <v>9910000190</v>
      </c>
      <c r="H265" s="78"/>
      <c r="I265" s="142" t="n">
        <f aca="false">SUM(J265:L265)</f>
        <v>4234600</v>
      </c>
      <c r="J265" s="142" t="n">
        <f aca="false">J266</f>
        <v>2707200</v>
      </c>
      <c r="K265" s="72" t="n">
        <f aca="false">K266</f>
        <v>1527400</v>
      </c>
      <c r="L265" s="143" t="n">
        <f aca="false">L266</f>
        <v>0</v>
      </c>
      <c r="M265" s="144" t="n">
        <f aca="false">I265</f>
        <v>4234600</v>
      </c>
    </row>
    <row r="266" customFormat="false" ht="61.8" hidden="false" customHeight="false" outlineLevel="0" collapsed="false">
      <c r="B266" s="113"/>
      <c r="C266" s="28" t="s">
        <v>99</v>
      </c>
      <c r="D266" s="28" t="n">
        <v>910</v>
      </c>
      <c r="E266" s="145" t="s">
        <v>16</v>
      </c>
      <c r="F266" s="145" t="s">
        <v>27</v>
      </c>
      <c r="G266" s="77" t="n">
        <v>9910000190</v>
      </c>
      <c r="H266" s="78" t="s">
        <v>100</v>
      </c>
      <c r="I266" s="142" t="n">
        <f aca="false">SUM(J266:L266)</f>
        <v>4234600</v>
      </c>
      <c r="J266" s="142" t="n">
        <v>2707200</v>
      </c>
      <c r="K266" s="72" t="n">
        <v>1527400</v>
      </c>
      <c r="L266" s="143"/>
      <c r="M266" s="144" t="n">
        <f aca="false">I266</f>
        <v>4234600</v>
      </c>
    </row>
    <row r="267" customFormat="false" ht="47.05" hidden="false" customHeight="false" outlineLevel="0" collapsed="false">
      <c r="B267" s="113"/>
      <c r="C267" s="28" t="s">
        <v>325</v>
      </c>
      <c r="D267" s="28" t="n">
        <v>910</v>
      </c>
      <c r="E267" s="145" t="s">
        <v>16</v>
      </c>
      <c r="F267" s="145" t="s">
        <v>27</v>
      </c>
      <c r="G267" s="77" t="n">
        <v>9920000000</v>
      </c>
      <c r="H267" s="78"/>
      <c r="I267" s="142" t="n">
        <f aca="false">SUM(J267:L267)</f>
        <v>3090800</v>
      </c>
      <c r="J267" s="142" t="n">
        <f aca="false">J268</f>
        <v>2989600</v>
      </c>
      <c r="K267" s="72" t="n">
        <f aca="false">K268</f>
        <v>101200</v>
      </c>
      <c r="L267" s="143" t="n">
        <f aca="false">L268</f>
        <v>0</v>
      </c>
      <c r="M267" s="144" t="n">
        <f aca="false">I267</f>
        <v>3090800</v>
      </c>
    </row>
    <row r="268" customFormat="false" ht="34.8" hidden="false" customHeight="true" outlineLevel="0" collapsed="false">
      <c r="B268" s="113"/>
      <c r="C268" s="28" t="s">
        <v>98</v>
      </c>
      <c r="D268" s="28" t="n">
        <v>910</v>
      </c>
      <c r="E268" s="145" t="s">
        <v>345</v>
      </c>
      <c r="F268" s="145" t="s">
        <v>27</v>
      </c>
      <c r="G268" s="77" t="n">
        <v>9920000190</v>
      </c>
      <c r="H268" s="78"/>
      <c r="I268" s="142" t="n">
        <f aca="false">SUM(J268:L268)</f>
        <v>3090800</v>
      </c>
      <c r="J268" s="142" t="n">
        <f aca="false">J269+J270</f>
        <v>2989600</v>
      </c>
      <c r="K268" s="72" t="n">
        <f aca="false">K269+K270</f>
        <v>101200</v>
      </c>
      <c r="L268" s="143" t="n">
        <f aca="false">L269+L270</f>
        <v>0</v>
      </c>
      <c r="M268" s="144" t="n">
        <f aca="false">I268</f>
        <v>3090800</v>
      </c>
    </row>
    <row r="269" customFormat="false" ht="61.8" hidden="false" customHeight="false" outlineLevel="0" collapsed="false">
      <c r="B269" s="113"/>
      <c r="C269" s="28" t="s">
        <v>99</v>
      </c>
      <c r="D269" s="28" t="n">
        <v>910</v>
      </c>
      <c r="E269" s="145" t="s">
        <v>16</v>
      </c>
      <c r="F269" s="145" t="s">
        <v>27</v>
      </c>
      <c r="G269" s="77" t="n">
        <v>9920000190</v>
      </c>
      <c r="H269" s="78" t="s">
        <v>100</v>
      </c>
      <c r="I269" s="142" t="n">
        <f aca="false">SUM(J269:L269)</f>
        <v>3089800</v>
      </c>
      <c r="J269" s="142" t="n">
        <v>2988800</v>
      </c>
      <c r="K269" s="72" t="n">
        <v>101000</v>
      </c>
      <c r="L269" s="143"/>
      <c r="M269" s="144" t="n">
        <f aca="false">I269</f>
        <v>3089800</v>
      </c>
    </row>
    <row r="270" customFormat="false" ht="17.35" hidden="false" customHeight="false" outlineLevel="0" collapsed="false">
      <c r="B270" s="113"/>
      <c r="C270" s="28" t="s">
        <v>105</v>
      </c>
      <c r="D270" s="28" t="n">
        <v>910</v>
      </c>
      <c r="E270" s="145" t="s">
        <v>16</v>
      </c>
      <c r="F270" s="145" t="s">
        <v>27</v>
      </c>
      <c r="G270" s="77" t="n">
        <v>9920000190</v>
      </c>
      <c r="H270" s="78" t="s">
        <v>106</v>
      </c>
      <c r="I270" s="142" t="n">
        <f aca="false">SUM(J270:L270)</f>
        <v>1000</v>
      </c>
      <c r="J270" s="142" t="n">
        <v>800</v>
      </c>
      <c r="K270" s="72" t="n">
        <v>200</v>
      </c>
      <c r="L270" s="143"/>
      <c r="M270" s="144" t="n">
        <f aca="false">I270</f>
        <v>1000</v>
      </c>
    </row>
    <row r="271" customFormat="false" ht="17.35" hidden="false" customHeight="false" outlineLevel="0" collapsed="false">
      <c r="B271" s="113"/>
      <c r="C271" s="28" t="s">
        <v>31</v>
      </c>
      <c r="D271" s="28" t="n">
        <v>910</v>
      </c>
      <c r="E271" s="145" t="s">
        <v>16</v>
      </c>
      <c r="F271" s="145" t="s">
        <v>32</v>
      </c>
      <c r="G271" s="77"/>
      <c r="H271" s="78"/>
      <c r="I271" s="142" t="n">
        <f aca="false">SUM(J271:L271)</f>
        <v>165000</v>
      </c>
      <c r="J271" s="142" t="n">
        <f aca="false">J272</f>
        <v>300000</v>
      </c>
      <c r="K271" s="72" t="n">
        <f aca="false">K272</f>
        <v>-135000</v>
      </c>
      <c r="L271" s="143" t="n">
        <f aca="false">L272</f>
        <v>0</v>
      </c>
      <c r="M271" s="144" t="n">
        <f aca="false">I271</f>
        <v>165000</v>
      </c>
    </row>
    <row r="272" customFormat="false" ht="31.35" hidden="false" customHeight="false" outlineLevel="0" collapsed="false">
      <c r="B272" s="113"/>
      <c r="C272" s="28" t="s">
        <v>96</v>
      </c>
      <c r="D272" s="28" t="n">
        <v>910</v>
      </c>
      <c r="E272" s="145" t="s">
        <v>16</v>
      </c>
      <c r="F272" s="145" t="s">
        <v>32</v>
      </c>
      <c r="G272" s="77" t="n">
        <v>500000000</v>
      </c>
      <c r="H272" s="78"/>
      <c r="I272" s="142" t="n">
        <f aca="false">SUM(J272:L272)</f>
        <v>165000</v>
      </c>
      <c r="J272" s="142" t="n">
        <f aca="false">J273</f>
        <v>300000</v>
      </c>
      <c r="K272" s="72" t="n">
        <f aca="false">K273</f>
        <v>-135000</v>
      </c>
      <c r="L272" s="143" t="n">
        <f aca="false">L273</f>
        <v>0</v>
      </c>
      <c r="M272" s="144" t="n">
        <f aca="false">I272</f>
        <v>165000</v>
      </c>
    </row>
    <row r="273" customFormat="false" ht="31.35" hidden="false" customHeight="false" outlineLevel="0" collapsed="false">
      <c r="B273" s="113"/>
      <c r="C273" s="28" t="s">
        <v>115</v>
      </c>
      <c r="D273" s="28" t="n">
        <v>910</v>
      </c>
      <c r="E273" s="145" t="s">
        <v>16</v>
      </c>
      <c r="F273" s="145" t="s">
        <v>32</v>
      </c>
      <c r="G273" s="77" t="n">
        <v>5030000000</v>
      </c>
      <c r="H273" s="78"/>
      <c r="I273" s="142" t="n">
        <f aca="false">SUM(J273:L273)</f>
        <v>165000</v>
      </c>
      <c r="J273" s="142" t="n">
        <f aca="false">J274</f>
        <v>300000</v>
      </c>
      <c r="K273" s="72" t="n">
        <f aca="false">K274</f>
        <v>-135000</v>
      </c>
      <c r="L273" s="143" t="n">
        <f aca="false">L274</f>
        <v>0</v>
      </c>
      <c r="M273" s="144" t="n">
        <f aca="false">I273</f>
        <v>165000</v>
      </c>
    </row>
    <row r="274" customFormat="false" ht="31.35" hidden="false" customHeight="false" outlineLevel="0" collapsed="false">
      <c r="B274" s="113"/>
      <c r="C274" s="28" t="s">
        <v>116</v>
      </c>
      <c r="D274" s="28" t="n">
        <v>910</v>
      </c>
      <c r="E274" s="145" t="s">
        <v>16</v>
      </c>
      <c r="F274" s="145" t="s">
        <v>32</v>
      </c>
      <c r="G274" s="77" t="n">
        <v>5030010030</v>
      </c>
      <c r="H274" s="78"/>
      <c r="I274" s="142" t="n">
        <f aca="false">SUM(J274:L274)</f>
        <v>165000</v>
      </c>
      <c r="J274" s="142" t="n">
        <f aca="false">J275</f>
        <v>300000</v>
      </c>
      <c r="K274" s="72" t="n">
        <f aca="false">K275</f>
        <v>-135000</v>
      </c>
      <c r="L274" s="143" t="n">
        <f aca="false">L275</f>
        <v>0</v>
      </c>
      <c r="M274" s="144" t="n">
        <f aca="false">I274</f>
        <v>165000</v>
      </c>
    </row>
    <row r="275" customFormat="false" ht="31.35" hidden="false" customHeight="false" outlineLevel="0" collapsed="false">
      <c r="B275" s="113"/>
      <c r="C275" s="28" t="s">
        <v>102</v>
      </c>
      <c r="D275" s="28" t="n">
        <v>910</v>
      </c>
      <c r="E275" s="145" t="s">
        <v>16</v>
      </c>
      <c r="F275" s="145" t="s">
        <v>32</v>
      </c>
      <c r="G275" s="77" t="n">
        <v>5030010030</v>
      </c>
      <c r="H275" s="78" t="s">
        <v>103</v>
      </c>
      <c r="I275" s="142" t="n">
        <f aca="false">SUM(J275:L275)</f>
        <v>165000</v>
      </c>
      <c r="J275" s="142" t="n">
        <v>300000</v>
      </c>
      <c r="K275" s="72" t="n">
        <v>-135000</v>
      </c>
      <c r="L275" s="143"/>
      <c r="M275" s="144" t="n">
        <f aca="false">I275</f>
        <v>165000</v>
      </c>
    </row>
    <row r="276" s="112" customFormat="true" ht="47.05" hidden="false" customHeight="false" outlineLevel="0" collapsed="false">
      <c r="A276" s="109"/>
      <c r="B276" s="113" t="s">
        <v>54</v>
      </c>
      <c r="C276" s="19" t="s">
        <v>357</v>
      </c>
      <c r="D276" s="19" t="n">
        <v>919</v>
      </c>
      <c r="E276" s="149"/>
      <c r="F276" s="149"/>
      <c r="G276" s="83"/>
      <c r="H276" s="84"/>
      <c r="I276" s="135" t="n">
        <f aca="false">SUM(J276:L276)</f>
        <v>33678900</v>
      </c>
      <c r="J276" s="135" t="n">
        <f aca="false">J283+J277</f>
        <v>30553300</v>
      </c>
      <c r="K276" s="70" t="n">
        <f aca="false">K283+K277</f>
        <v>3125600</v>
      </c>
      <c r="L276" s="136" t="n">
        <f aca="false">L283+L277</f>
        <v>0</v>
      </c>
      <c r="M276" s="138" t="n">
        <f aca="false">I276</f>
        <v>33678900</v>
      </c>
      <c r="ALL276" s="31"/>
      <c r="ALM276" s="87"/>
      <c r="ALN276" s="87"/>
      <c r="ALO276" s="87"/>
      <c r="ALP276" s="87"/>
      <c r="ALQ276" s="87"/>
      <c r="ALR276" s="87"/>
      <c r="ALS276" s="87"/>
      <c r="ALT276" s="87"/>
      <c r="ALU276" s="87"/>
      <c r="ALV276" s="87"/>
      <c r="ALW276" s="87"/>
      <c r="ALX276" s="87"/>
      <c r="ALY276" s="87"/>
      <c r="ALZ276" s="87"/>
      <c r="AMA276" s="87"/>
      <c r="AMB276" s="87"/>
      <c r="AMC276" s="87"/>
      <c r="AMD276" s="87"/>
      <c r="AME276" s="87"/>
      <c r="AMF276" s="87"/>
      <c r="AMG276" s="87"/>
      <c r="AMH276" s="87"/>
      <c r="AMI276" s="87"/>
      <c r="AMJ276" s="87"/>
    </row>
    <row r="277" s="112" customFormat="true" ht="17.35" hidden="false" customHeight="false" outlineLevel="0" collapsed="false">
      <c r="A277" s="109"/>
      <c r="B277" s="113"/>
      <c r="C277" s="28" t="s">
        <v>15</v>
      </c>
      <c r="D277" s="28" t="n">
        <v>919</v>
      </c>
      <c r="E277" s="145" t="s">
        <v>16</v>
      </c>
      <c r="F277" s="145" t="s">
        <v>82</v>
      </c>
      <c r="G277" s="77"/>
      <c r="H277" s="78"/>
      <c r="I277" s="142" t="n">
        <f aca="false">SUM(J277:L277)</f>
        <v>577500</v>
      </c>
      <c r="J277" s="142" t="n">
        <f aca="false">J278</f>
        <v>1500000</v>
      </c>
      <c r="K277" s="72" t="n">
        <f aca="false">K278</f>
        <v>-922500</v>
      </c>
      <c r="L277" s="143" t="n">
        <f aca="false">L278</f>
        <v>0</v>
      </c>
      <c r="M277" s="144" t="n">
        <f aca="false">I277</f>
        <v>577500</v>
      </c>
      <c r="ALL277" s="1"/>
      <c r="ALM277" s="0"/>
      <c r="ALN277" s="0"/>
      <c r="ALO277" s="0"/>
      <c r="ALP277" s="0"/>
      <c r="ALQ277" s="0"/>
      <c r="ALR277" s="0"/>
      <c r="ALS277" s="0"/>
      <c r="ALT277" s="0"/>
      <c r="ALU277" s="0"/>
      <c r="ALV277" s="0"/>
      <c r="ALW277" s="0"/>
      <c r="ALX277" s="0"/>
      <c r="ALY277" s="0"/>
      <c r="ALZ277" s="0"/>
      <c r="AMA277" s="0"/>
      <c r="AMB277" s="0"/>
      <c r="AMC277" s="0"/>
      <c r="AMD277" s="0"/>
      <c r="AME277" s="0"/>
      <c r="AMF277" s="0"/>
      <c r="AMG277" s="0"/>
      <c r="AMH277" s="0"/>
      <c r="AMI277" s="0"/>
      <c r="AMJ277" s="0"/>
    </row>
    <row r="278" s="112" customFormat="true" ht="17.35" hidden="false" customHeight="false" outlineLevel="0" collapsed="false">
      <c r="A278" s="109"/>
      <c r="B278" s="113"/>
      <c r="C278" s="28" t="s">
        <v>31</v>
      </c>
      <c r="D278" s="28" t="n">
        <v>919</v>
      </c>
      <c r="E278" s="145" t="s">
        <v>16</v>
      </c>
      <c r="F278" s="145" t="s">
        <v>32</v>
      </c>
      <c r="G278" s="77"/>
      <c r="H278" s="78"/>
      <c r="I278" s="142" t="n">
        <f aca="false">SUM(J278:L278)</f>
        <v>577500</v>
      </c>
      <c r="J278" s="142" t="n">
        <f aca="false">J279</f>
        <v>1500000</v>
      </c>
      <c r="K278" s="72" t="n">
        <f aca="false">K279</f>
        <v>-922500</v>
      </c>
      <c r="L278" s="143" t="n">
        <f aca="false">L279</f>
        <v>0</v>
      </c>
      <c r="M278" s="144" t="n">
        <f aca="false">I278</f>
        <v>577500</v>
      </c>
      <c r="ALL278" s="1"/>
      <c r="ALM278" s="0"/>
      <c r="ALN278" s="0"/>
      <c r="ALO278" s="0"/>
      <c r="ALP278" s="0"/>
      <c r="ALQ278" s="0"/>
      <c r="ALR278" s="0"/>
      <c r="ALS278" s="0"/>
      <c r="ALT278" s="0"/>
      <c r="ALU278" s="0"/>
      <c r="ALV278" s="0"/>
      <c r="ALW278" s="0"/>
      <c r="ALX278" s="0"/>
      <c r="ALY278" s="0"/>
      <c r="ALZ278" s="0"/>
      <c r="AMA278" s="0"/>
      <c r="AMB278" s="0"/>
      <c r="AMC278" s="0"/>
      <c r="AMD278" s="0"/>
      <c r="AME278" s="0"/>
      <c r="AMF278" s="0"/>
      <c r="AMG278" s="0"/>
      <c r="AMH278" s="0"/>
      <c r="AMI278" s="0"/>
      <c r="AMJ278" s="0"/>
    </row>
    <row r="279" s="112" customFormat="true" ht="31.35" hidden="false" customHeight="false" outlineLevel="0" collapsed="false">
      <c r="A279" s="109"/>
      <c r="B279" s="113"/>
      <c r="C279" s="28" t="s">
        <v>96</v>
      </c>
      <c r="D279" s="28" t="n">
        <v>919</v>
      </c>
      <c r="E279" s="145" t="s">
        <v>16</v>
      </c>
      <c r="F279" s="145" t="s">
        <v>32</v>
      </c>
      <c r="G279" s="77" t="n">
        <v>500000000</v>
      </c>
      <c r="H279" s="78"/>
      <c r="I279" s="142" t="n">
        <f aca="false">SUM(J279:L279)</f>
        <v>577500</v>
      </c>
      <c r="J279" s="142" t="n">
        <f aca="false">J280</f>
        <v>1500000</v>
      </c>
      <c r="K279" s="72" t="n">
        <f aca="false">K280</f>
        <v>-922500</v>
      </c>
      <c r="L279" s="143" t="n">
        <f aca="false">L280</f>
        <v>0</v>
      </c>
      <c r="M279" s="144" t="n">
        <f aca="false">I279</f>
        <v>577500</v>
      </c>
      <c r="ALL279" s="1"/>
      <c r="ALM279" s="0"/>
      <c r="ALN279" s="0"/>
      <c r="ALO279" s="0"/>
      <c r="ALP279" s="0"/>
      <c r="ALQ279" s="0"/>
      <c r="ALR279" s="0"/>
      <c r="ALS279" s="0"/>
      <c r="ALT279" s="0"/>
      <c r="ALU279" s="0"/>
      <c r="ALV279" s="0"/>
      <c r="ALW279" s="0"/>
      <c r="ALX279" s="0"/>
      <c r="ALY279" s="0"/>
      <c r="ALZ279" s="0"/>
      <c r="AMA279" s="0"/>
      <c r="AMB279" s="0"/>
      <c r="AMC279" s="0"/>
      <c r="AMD279" s="0"/>
      <c r="AME279" s="0"/>
      <c r="AMF279" s="0"/>
      <c r="AMG279" s="0"/>
      <c r="AMH279" s="0"/>
      <c r="AMI279" s="0"/>
      <c r="AMJ279" s="0"/>
    </row>
    <row r="280" s="112" customFormat="true" ht="31.35" hidden="false" customHeight="false" outlineLevel="0" collapsed="false">
      <c r="A280" s="109"/>
      <c r="B280" s="113"/>
      <c r="C280" s="28" t="s">
        <v>115</v>
      </c>
      <c r="D280" s="28" t="n">
        <v>919</v>
      </c>
      <c r="E280" s="145" t="s">
        <v>16</v>
      </c>
      <c r="F280" s="145" t="s">
        <v>32</v>
      </c>
      <c r="G280" s="77" t="n">
        <v>5030000000</v>
      </c>
      <c r="H280" s="78"/>
      <c r="I280" s="142" t="n">
        <f aca="false">SUM(J280:L280)</f>
        <v>577500</v>
      </c>
      <c r="J280" s="142" t="n">
        <f aca="false">J281</f>
        <v>1500000</v>
      </c>
      <c r="K280" s="72" t="n">
        <f aca="false">K281</f>
        <v>-922500</v>
      </c>
      <c r="L280" s="143" t="n">
        <f aca="false">L281</f>
        <v>0</v>
      </c>
      <c r="M280" s="144" t="n">
        <f aca="false">I280</f>
        <v>577500</v>
      </c>
      <c r="ALL280" s="1"/>
      <c r="ALM280" s="0"/>
      <c r="ALN280" s="0"/>
      <c r="ALO280" s="0"/>
      <c r="ALP280" s="0"/>
      <c r="ALQ280" s="0"/>
      <c r="ALR280" s="0"/>
      <c r="ALS280" s="0"/>
      <c r="ALT280" s="0"/>
      <c r="ALU280" s="0"/>
      <c r="ALV280" s="0"/>
      <c r="ALW280" s="0"/>
      <c r="ALX280" s="0"/>
      <c r="ALY280" s="0"/>
      <c r="ALZ280" s="0"/>
      <c r="AMA280" s="0"/>
      <c r="AMB280" s="0"/>
      <c r="AMC280" s="0"/>
      <c r="AMD280" s="0"/>
      <c r="AME280" s="0"/>
      <c r="AMF280" s="0"/>
      <c r="AMG280" s="0"/>
      <c r="AMH280" s="0"/>
      <c r="AMI280" s="0"/>
      <c r="AMJ280" s="0"/>
    </row>
    <row r="281" s="112" customFormat="true" ht="31.35" hidden="false" customHeight="false" outlineLevel="0" collapsed="false">
      <c r="A281" s="109"/>
      <c r="B281" s="113"/>
      <c r="C281" s="28" t="s">
        <v>116</v>
      </c>
      <c r="D281" s="28" t="n">
        <v>919</v>
      </c>
      <c r="E281" s="145" t="s">
        <v>16</v>
      </c>
      <c r="F281" s="145" t="s">
        <v>32</v>
      </c>
      <c r="G281" s="77" t="n">
        <v>5030010030</v>
      </c>
      <c r="H281" s="78"/>
      <c r="I281" s="142" t="n">
        <f aca="false">SUM(J281:L281)</f>
        <v>577500</v>
      </c>
      <c r="J281" s="142" t="n">
        <f aca="false">J282</f>
        <v>1500000</v>
      </c>
      <c r="K281" s="72" t="n">
        <f aca="false">K282</f>
        <v>-922500</v>
      </c>
      <c r="L281" s="143" t="n">
        <f aca="false">L282</f>
        <v>0</v>
      </c>
      <c r="M281" s="144" t="n">
        <f aca="false">I281</f>
        <v>577500</v>
      </c>
      <c r="ALL281" s="1"/>
      <c r="ALM281" s="0"/>
      <c r="ALN281" s="0"/>
      <c r="ALO281" s="0"/>
      <c r="ALP281" s="0"/>
      <c r="ALQ281" s="0"/>
      <c r="ALR281" s="0"/>
      <c r="ALS281" s="0"/>
      <c r="ALT281" s="0"/>
      <c r="ALU281" s="0"/>
      <c r="ALV281" s="0"/>
      <c r="ALW281" s="0"/>
      <c r="ALX281" s="0"/>
      <c r="ALY281" s="0"/>
      <c r="ALZ281" s="0"/>
      <c r="AMA281" s="0"/>
      <c r="AMB281" s="0"/>
      <c r="AMC281" s="0"/>
      <c r="AMD281" s="0"/>
      <c r="AME281" s="0"/>
      <c r="AMF281" s="0"/>
      <c r="AMG281" s="0"/>
      <c r="AMH281" s="0"/>
      <c r="AMI281" s="0"/>
      <c r="AMJ281" s="0"/>
    </row>
    <row r="282" s="112" customFormat="true" ht="31.35" hidden="false" customHeight="false" outlineLevel="0" collapsed="false">
      <c r="A282" s="109"/>
      <c r="B282" s="113"/>
      <c r="C282" s="28" t="s">
        <v>102</v>
      </c>
      <c r="D282" s="28" t="n">
        <v>919</v>
      </c>
      <c r="E282" s="145" t="s">
        <v>16</v>
      </c>
      <c r="F282" s="145" t="s">
        <v>32</v>
      </c>
      <c r="G282" s="77" t="n">
        <v>5030010030</v>
      </c>
      <c r="H282" s="78" t="s">
        <v>103</v>
      </c>
      <c r="I282" s="142" t="n">
        <f aca="false">SUM(J282:L282)</f>
        <v>577500</v>
      </c>
      <c r="J282" s="142" t="n">
        <v>1500000</v>
      </c>
      <c r="K282" s="72" t="n">
        <v>-922500</v>
      </c>
      <c r="L282" s="143"/>
      <c r="M282" s="144" t="n">
        <f aca="false">I282</f>
        <v>577500</v>
      </c>
      <c r="ALL282" s="1"/>
      <c r="ALM282" s="0"/>
      <c r="ALN282" s="0"/>
      <c r="ALO282" s="0"/>
      <c r="ALP282" s="0"/>
      <c r="ALQ282" s="0"/>
      <c r="ALR282" s="0"/>
      <c r="ALS282" s="0"/>
      <c r="ALT282" s="0"/>
      <c r="ALU282" s="0"/>
      <c r="ALV282" s="0"/>
      <c r="ALW282" s="0"/>
      <c r="ALX282" s="0"/>
      <c r="ALY282" s="0"/>
      <c r="ALZ282" s="0"/>
      <c r="AMA282" s="0"/>
      <c r="AMB282" s="0"/>
      <c r="AMC282" s="0"/>
      <c r="AMD282" s="0"/>
      <c r="AME282" s="0"/>
      <c r="AMF282" s="0"/>
      <c r="AMG282" s="0"/>
      <c r="AMH282" s="0"/>
      <c r="AMI282" s="0"/>
      <c r="AMJ282" s="0"/>
    </row>
    <row r="283" customFormat="false" ht="17.35" hidden="false" customHeight="false" outlineLevel="0" collapsed="false">
      <c r="B283" s="113"/>
      <c r="C283" s="28" t="s">
        <v>43</v>
      </c>
      <c r="D283" s="28" t="n">
        <v>919</v>
      </c>
      <c r="E283" s="145" t="s">
        <v>23</v>
      </c>
      <c r="F283" s="145" t="s">
        <v>82</v>
      </c>
      <c r="G283" s="77"/>
      <c r="H283" s="78"/>
      <c r="I283" s="142" t="n">
        <f aca="false">SUM(J283:L283)</f>
        <v>33101400</v>
      </c>
      <c r="J283" s="142" t="n">
        <f aca="false">J284</f>
        <v>29053300</v>
      </c>
      <c r="K283" s="72" t="n">
        <f aca="false">K284</f>
        <v>4048100</v>
      </c>
      <c r="L283" s="143" t="n">
        <f aca="false">L284</f>
        <v>0</v>
      </c>
      <c r="M283" s="144" t="n">
        <f aca="false">I283</f>
        <v>33101400</v>
      </c>
    </row>
    <row r="284" customFormat="false" ht="17.35" hidden="false" customHeight="false" outlineLevel="0" collapsed="false">
      <c r="B284" s="113"/>
      <c r="C284" s="28" t="s">
        <v>44</v>
      </c>
      <c r="D284" s="28" t="n">
        <v>919</v>
      </c>
      <c r="E284" s="145" t="s">
        <v>23</v>
      </c>
      <c r="F284" s="145" t="s">
        <v>25</v>
      </c>
      <c r="G284" s="77"/>
      <c r="H284" s="78"/>
      <c r="I284" s="142" t="n">
        <f aca="false">SUM(J284:L284)</f>
        <v>33101400</v>
      </c>
      <c r="J284" s="142" t="n">
        <f aca="false">J285+J293</f>
        <v>29053300</v>
      </c>
      <c r="K284" s="72" t="n">
        <f aca="false">K285+K293</f>
        <v>4048100</v>
      </c>
      <c r="L284" s="143" t="n">
        <f aca="false">L285+L293</f>
        <v>0</v>
      </c>
      <c r="M284" s="144" t="n">
        <f aca="false">I284</f>
        <v>33101400</v>
      </c>
    </row>
    <row r="285" customFormat="false" ht="31.35" hidden="false" customHeight="false" outlineLevel="0" collapsed="false">
      <c r="B285" s="113"/>
      <c r="C285" s="28" t="s">
        <v>96</v>
      </c>
      <c r="D285" s="28" t="n">
        <v>919</v>
      </c>
      <c r="E285" s="145" t="s">
        <v>23</v>
      </c>
      <c r="F285" s="145" t="s">
        <v>25</v>
      </c>
      <c r="G285" s="77" t="n">
        <v>5000000000</v>
      </c>
      <c r="H285" s="78"/>
      <c r="I285" s="142" t="n">
        <f aca="false">SUM(J285:L285)</f>
        <v>14457000</v>
      </c>
      <c r="J285" s="142" t="n">
        <f aca="false">J286</f>
        <v>10683400</v>
      </c>
      <c r="K285" s="72" t="n">
        <f aca="false">K286</f>
        <v>3773600</v>
      </c>
      <c r="L285" s="143" t="n">
        <f aca="false">L286</f>
        <v>0</v>
      </c>
      <c r="M285" s="144" t="n">
        <f aca="false">I285</f>
        <v>14457000</v>
      </c>
    </row>
    <row r="286" customFormat="false" ht="31.35" hidden="false" customHeight="false" outlineLevel="0" collapsed="false">
      <c r="B286" s="113"/>
      <c r="C286" s="28" t="s">
        <v>104</v>
      </c>
      <c r="D286" s="28" t="n">
        <v>919</v>
      </c>
      <c r="E286" s="145" t="s">
        <v>23</v>
      </c>
      <c r="F286" s="145" t="s">
        <v>25</v>
      </c>
      <c r="G286" s="77" t="n">
        <v>5020000000</v>
      </c>
      <c r="H286" s="78"/>
      <c r="I286" s="142" t="n">
        <f aca="false">SUM(J286:L286)</f>
        <v>14457000</v>
      </c>
      <c r="J286" s="142" t="n">
        <f aca="false">J287+J290</f>
        <v>10683400</v>
      </c>
      <c r="K286" s="72" t="n">
        <f aca="false">K287+K290</f>
        <v>3773600</v>
      </c>
      <c r="L286" s="143" t="n">
        <f aca="false">L287+L290</f>
        <v>0</v>
      </c>
      <c r="M286" s="144" t="n">
        <f aca="false">I286</f>
        <v>14457000</v>
      </c>
    </row>
    <row r="287" customFormat="false" ht="31.8" hidden="false" customHeight="true" outlineLevel="0" collapsed="false">
      <c r="B287" s="113"/>
      <c r="C287" s="28" t="s">
        <v>98</v>
      </c>
      <c r="D287" s="28" t="n">
        <v>919</v>
      </c>
      <c r="E287" s="145" t="s">
        <v>23</v>
      </c>
      <c r="F287" s="145" t="s">
        <v>25</v>
      </c>
      <c r="G287" s="77" t="n">
        <v>5020000190</v>
      </c>
      <c r="H287" s="78"/>
      <c r="I287" s="142" t="n">
        <f aca="false">SUM(J287:L287)</f>
        <v>12497800</v>
      </c>
      <c r="J287" s="142" t="n">
        <f aca="false">J288+J289</f>
        <v>8730000</v>
      </c>
      <c r="K287" s="72" t="n">
        <f aca="false">K288+K289</f>
        <v>3767800</v>
      </c>
      <c r="L287" s="143" t="n">
        <f aca="false">L288+L289</f>
        <v>0</v>
      </c>
      <c r="M287" s="144" t="n">
        <f aca="false">I287</f>
        <v>12497800</v>
      </c>
    </row>
    <row r="288" customFormat="false" ht="61.8" hidden="false" customHeight="false" outlineLevel="0" collapsed="false">
      <c r="B288" s="113"/>
      <c r="C288" s="28" t="s">
        <v>99</v>
      </c>
      <c r="D288" s="28" t="n">
        <v>919</v>
      </c>
      <c r="E288" s="145" t="s">
        <v>23</v>
      </c>
      <c r="F288" s="145" t="s">
        <v>25</v>
      </c>
      <c r="G288" s="77" t="n">
        <v>5020000190</v>
      </c>
      <c r="H288" s="78" t="s">
        <v>100</v>
      </c>
      <c r="I288" s="142" t="n">
        <f aca="false">SUM(J288:L288)</f>
        <v>12495800</v>
      </c>
      <c r="J288" s="142" t="n">
        <v>8728500</v>
      </c>
      <c r="K288" s="72" t="n">
        <v>3767300</v>
      </c>
      <c r="L288" s="143"/>
      <c r="M288" s="144" t="n">
        <f aca="false">I288</f>
        <v>12495800</v>
      </c>
    </row>
    <row r="289" customFormat="false" ht="17.35" hidden="false" customHeight="false" outlineLevel="0" collapsed="false">
      <c r="B289" s="113"/>
      <c r="C289" s="28" t="s">
        <v>105</v>
      </c>
      <c r="D289" s="28" t="n">
        <v>919</v>
      </c>
      <c r="E289" s="145" t="s">
        <v>23</v>
      </c>
      <c r="F289" s="145" t="s">
        <v>25</v>
      </c>
      <c r="G289" s="77" t="n">
        <v>5020000190</v>
      </c>
      <c r="H289" s="78" t="s">
        <v>106</v>
      </c>
      <c r="I289" s="142" t="n">
        <f aca="false">SUM(J289:L289)</f>
        <v>2000</v>
      </c>
      <c r="J289" s="142" t="n">
        <v>1500</v>
      </c>
      <c r="K289" s="72" t="n">
        <v>500</v>
      </c>
      <c r="L289" s="143"/>
      <c r="M289" s="144" t="n">
        <f aca="false">I289</f>
        <v>2000</v>
      </c>
    </row>
    <row r="290" customFormat="false" ht="47.05" hidden="false" customHeight="false" outlineLevel="0" collapsed="false">
      <c r="B290" s="113"/>
      <c r="C290" s="139" t="s">
        <v>108</v>
      </c>
      <c r="D290" s="28" t="n">
        <v>919</v>
      </c>
      <c r="E290" s="145" t="s">
        <v>23</v>
      </c>
      <c r="F290" s="145" t="s">
        <v>25</v>
      </c>
      <c r="G290" s="77" t="n">
        <v>5020060910</v>
      </c>
      <c r="H290" s="78"/>
      <c r="I290" s="142" t="n">
        <f aca="false">SUM(J290:L290)</f>
        <v>1959200</v>
      </c>
      <c r="J290" s="142" t="n">
        <f aca="false">J291+J292</f>
        <v>1953400</v>
      </c>
      <c r="K290" s="72" t="n">
        <f aca="false">K291+K292</f>
        <v>5800</v>
      </c>
      <c r="L290" s="143" t="n">
        <f aca="false">L291+L292</f>
        <v>0</v>
      </c>
      <c r="M290" s="144" t="n">
        <f aca="false">I290</f>
        <v>1959200</v>
      </c>
    </row>
    <row r="291" customFormat="false" ht="61.8" hidden="false" customHeight="false" outlineLevel="0" collapsed="false">
      <c r="B291" s="113"/>
      <c r="C291" s="28" t="s">
        <v>99</v>
      </c>
      <c r="D291" s="28" t="n">
        <v>919</v>
      </c>
      <c r="E291" s="145" t="s">
        <v>23</v>
      </c>
      <c r="F291" s="145" t="s">
        <v>25</v>
      </c>
      <c r="G291" s="77" t="n">
        <v>5020060910</v>
      </c>
      <c r="H291" s="78" t="s">
        <v>100</v>
      </c>
      <c r="I291" s="142" t="n">
        <f aca="false">SUM(J291:L291)</f>
        <v>1959200</v>
      </c>
      <c r="J291" s="142" t="n">
        <v>1953400</v>
      </c>
      <c r="K291" s="72" t="n">
        <v>5800</v>
      </c>
      <c r="L291" s="143"/>
      <c r="M291" s="144" t="n">
        <f aca="false">I291</f>
        <v>1959200</v>
      </c>
    </row>
    <row r="292" customFormat="false" ht="31.35" hidden="true" customHeight="false" outlineLevel="0" collapsed="false">
      <c r="B292" s="113"/>
      <c r="C292" s="28" t="s">
        <v>102</v>
      </c>
      <c r="D292" s="28" t="n">
        <v>919</v>
      </c>
      <c r="E292" s="145" t="s">
        <v>23</v>
      </c>
      <c r="F292" s="145" t="s">
        <v>25</v>
      </c>
      <c r="G292" s="77" t="n">
        <v>5020060910</v>
      </c>
      <c r="H292" s="78" t="s">
        <v>103</v>
      </c>
      <c r="I292" s="142" t="n">
        <f aca="false">SUM(J292:L292)</f>
        <v>0</v>
      </c>
      <c r="J292" s="142"/>
      <c r="K292" s="72"/>
      <c r="L292" s="143"/>
      <c r="M292" s="144" t="n">
        <f aca="false">I292</f>
        <v>0</v>
      </c>
    </row>
    <row r="293" customFormat="false" ht="47.05" hidden="false" customHeight="false" outlineLevel="0" collapsed="false">
      <c r="B293" s="113"/>
      <c r="C293" s="28" t="s">
        <v>149</v>
      </c>
      <c r="D293" s="28" t="n">
        <v>919</v>
      </c>
      <c r="E293" s="145" t="s">
        <v>23</v>
      </c>
      <c r="F293" s="145" t="s">
        <v>25</v>
      </c>
      <c r="G293" s="77" t="n">
        <v>5500000000</v>
      </c>
      <c r="H293" s="78"/>
      <c r="I293" s="142" t="n">
        <f aca="false">SUM(J293:L293)</f>
        <v>18644400</v>
      </c>
      <c r="J293" s="142" t="n">
        <f aca="false">J294+J297</f>
        <v>18369900</v>
      </c>
      <c r="K293" s="72" t="n">
        <f aca="false">K294+K297</f>
        <v>274500</v>
      </c>
      <c r="L293" s="143" t="n">
        <f aca="false">L294+L297</f>
        <v>0</v>
      </c>
      <c r="M293" s="144" t="n">
        <f aca="false">I293</f>
        <v>18644400</v>
      </c>
    </row>
    <row r="294" customFormat="false" ht="17.35" hidden="false" customHeight="false" outlineLevel="0" collapsed="false">
      <c r="B294" s="113"/>
      <c r="C294" s="28" t="s">
        <v>150</v>
      </c>
      <c r="D294" s="28" t="n">
        <v>919</v>
      </c>
      <c r="E294" s="145" t="s">
        <v>23</v>
      </c>
      <c r="F294" s="145" t="s">
        <v>25</v>
      </c>
      <c r="G294" s="77" t="n">
        <v>5510000000</v>
      </c>
      <c r="H294" s="78"/>
      <c r="I294" s="142" t="n">
        <f aca="false">SUM(J294:L294)</f>
        <v>17683800</v>
      </c>
      <c r="J294" s="142" t="n">
        <f aca="false">J295</f>
        <v>17683800</v>
      </c>
      <c r="K294" s="72" t="n">
        <f aca="false">K295</f>
        <v>0</v>
      </c>
      <c r="L294" s="143" t="n">
        <f aca="false">L295</f>
        <v>0</v>
      </c>
      <c r="M294" s="144" t="n">
        <f aca="false">I294</f>
        <v>17683800</v>
      </c>
    </row>
    <row r="295" customFormat="false" ht="94.55" hidden="false" customHeight="false" outlineLevel="0" collapsed="false">
      <c r="B295" s="113"/>
      <c r="C295" s="28" t="s">
        <v>151</v>
      </c>
      <c r="D295" s="28" t="n">
        <v>919</v>
      </c>
      <c r="E295" s="145" t="s">
        <v>23</v>
      </c>
      <c r="F295" s="145" t="s">
        <v>25</v>
      </c>
      <c r="G295" s="77" t="n">
        <v>5510060912</v>
      </c>
      <c r="H295" s="78"/>
      <c r="I295" s="142" t="n">
        <f aca="false">SUM(J295:L295)</f>
        <v>17683800</v>
      </c>
      <c r="J295" s="142" t="n">
        <f aca="false">J296</f>
        <v>17683800</v>
      </c>
      <c r="K295" s="72" t="n">
        <f aca="false">K296</f>
        <v>0</v>
      </c>
      <c r="L295" s="143" t="n">
        <f aca="false">L296</f>
        <v>0</v>
      </c>
      <c r="M295" s="144" t="n">
        <f aca="false">I295</f>
        <v>17683800</v>
      </c>
    </row>
    <row r="296" customFormat="false" ht="17.35" hidden="false" customHeight="false" outlineLevel="0" collapsed="false">
      <c r="B296" s="113"/>
      <c r="C296" s="28" t="s">
        <v>105</v>
      </c>
      <c r="D296" s="28" t="n">
        <v>919</v>
      </c>
      <c r="E296" s="145" t="s">
        <v>23</v>
      </c>
      <c r="F296" s="145" t="s">
        <v>25</v>
      </c>
      <c r="G296" s="77" t="n">
        <v>5510060912</v>
      </c>
      <c r="H296" s="78" t="s">
        <v>106</v>
      </c>
      <c r="I296" s="142" t="n">
        <f aca="false">SUM(J296:L296)</f>
        <v>17683800</v>
      </c>
      <c r="J296" s="142" t="n">
        <v>17683800</v>
      </c>
      <c r="K296" s="72" t="n">
        <v>0</v>
      </c>
      <c r="L296" s="143"/>
      <c r="M296" s="144" t="n">
        <f aca="false">I296</f>
        <v>17683800</v>
      </c>
    </row>
    <row r="297" customFormat="false" ht="31.35" hidden="false" customHeight="false" outlineLevel="0" collapsed="false">
      <c r="B297" s="113"/>
      <c r="C297" s="28" t="s">
        <v>152</v>
      </c>
      <c r="D297" s="28" t="n">
        <v>919</v>
      </c>
      <c r="E297" s="145" t="s">
        <v>23</v>
      </c>
      <c r="F297" s="145" t="s">
        <v>25</v>
      </c>
      <c r="G297" s="77" t="n">
        <v>5520000000</v>
      </c>
      <c r="H297" s="78"/>
      <c r="I297" s="142" t="n">
        <f aca="false">SUM(J297:L297)</f>
        <v>960600</v>
      </c>
      <c r="J297" s="142" t="n">
        <f aca="false">J298</f>
        <v>686100</v>
      </c>
      <c r="K297" s="72" t="n">
        <f aca="false">K298</f>
        <v>274500</v>
      </c>
      <c r="L297" s="143" t="n">
        <f aca="false">L298</f>
        <v>0</v>
      </c>
      <c r="M297" s="144" t="n">
        <f aca="false">I297</f>
        <v>960600</v>
      </c>
    </row>
    <row r="298" customFormat="false" ht="119.25" hidden="false" customHeight="true" outlineLevel="0" collapsed="false">
      <c r="B298" s="113"/>
      <c r="C298" s="28" t="s">
        <v>153</v>
      </c>
      <c r="D298" s="28" t="n">
        <v>919</v>
      </c>
      <c r="E298" s="145" t="s">
        <v>23</v>
      </c>
      <c r="F298" s="145" t="s">
        <v>25</v>
      </c>
      <c r="G298" s="77" t="n">
        <v>5520061650</v>
      </c>
      <c r="H298" s="78"/>
      <c r="I298" s="142" t="n">
        <f aca="false">SUM(J298:L298)</f>
        <v>960600</v>
      </c>
      <c r="J298" s="142" t="n">
        <f aca="false">J299</f>
        <v>686100</v>
      </c>
      <c r="K298" s="72" t="n">
        <f aca="false">K299</f>
        <v>274500</v>
      </c>
      <c r="L298" s="143" t="n">
        <f aca="false">L299</f>
        <v>0</v>
      </c>
      <c r="M298" s="144" t="n">
        <f aca="false">I298</f>
        <v>960600</v>
      </c>
    </row>
    <row r="299" customFormat="false" ht="31.35" hidden="false" customHeight="false" outlineLevel="0" collapsed="false">
      <c r="B299" s="113"/>
      <c r="C299" s="28" t="s">
        <v>102</v>
      </c>
      <c r="D299" s="28" t="n">
        <v>919</v>
      </c>
      <c r="E299" s="145" t="s">
        <v>23</v>
      </c>
      <c r="F299" s="145" t="s">
        <v>25</v>
      </c>
      <c r="G299" s="77" t="n">
        <v>5520061650</v>
      </c>
      <c r="H299" s="78" t="s">
        <v>103</v>
      </c>
      <c r="I299" s="142" t="n">
        <f aca="false">SUM(J299:L299)</f>
        <v>960600</v>
      </c>
      <c r="J299" s="142" t="n">
        <v>686100</v>
      </c>
      <c r="K299" s="72" t="n">
        <v>274500</v>
      </c>
      <c r="L299" s="143"/>
      <c r="M299" s="144" t="n">
        <f aca="false">I299</f>
        <v>960600</v>
      </c>
    </row>
    <row r="300" s="112" customFormat="true" ht="47.05" hidden="false" customHeight="false" outlineLevel="0" collapsed="false">
      <c r="A300" s="109"/>
      <c r="B300" s="113" t="s">
        <v>62</v>
      </c>
      <c r="C300" s="19" t="s">
        <v>358</v>
      </c>
      <c r="D300" s="19" t="n">
        <v>921</v>
      </c>
      <c r="E300" s="149"/>
      <c r="F300" s="149"/>
      <c r="G300" s="83"/>
      <c r="H300" s="84"/>
      <c r="I300" s="135" t="n">
        <f aca="false">SUM(J300:L300)</f>
        <v>20003000</v>
      </c>
      <c r="J300" s="135" t="n">
        <f aca="false">J301+J315</f>
        <v>22992600</v>
      </c>
      <c r="K300" s="70" t="n">
        <f aca="false">K301+K315</f>
        <v>-2989600</v>
      </c>
      <c r="L300" s="136" t="n">
        <f aca="false">L301+L315</f>
        <v>0</v>
      </c>
      <c r="M300" s="138" t="n">
        <f aca="false">I300</f>
        <v>20003000</v>
      </c>
      <c r="ALL300" s="31"/>
      <c r="ALM300" s="87"/>
      <c r="ALN300" s="87"/>
      <c r="ALO300" s="87"/>
      <c r="ALP300" s="87"/>
      <c r="ALQ300" s="87"/>
      <c r="ALR300" s="87"/>
      <c r="ALS300" s="87"/>
      <c r="ALT300" s="87"/>
      <c r="ALU300" s="87"/>
      <c r="ALV300" s="87"/>
      <c r="ALW300" s="87"/>
      <c r="ALX300" s="87"/>
      <c r="ALY300" s="87"/>
      <c r="ALZ300" s="87"/>
      <c r="AMA300" s="87"/>
      <c r="AMB300" s="87"/>
      <c r="AMC300" s="87"/>
      <c r="AMD300" s="87"/>
      <c r="AME300" s="87"/>
      <c r="AMF300" s="87"/>
      <c r="AMG300" s="87"/>
      <c r="AMH300" s="87"/>
      <c r="AMI300" s="87"/>
      <c r="AMJ300" s="87"/>
    </row>
    <row r="301" customFormat="false" ht="17.35" hidden="false" customHeight="false" outlineLevel="0" collapsed="false">
      <c r="B301" s="113"/>
      <c r="C301" s="28" t="s">
        <v>15</v>
      </c>
      <c r="D301" s="28" t="n">
        <v>921</v>
      </c>
      <c r="E301" s="145" t="s">
        <v>16</v>
      </c>
      <c r="F301" s="145" t="s">
        <v>82</v>
      </c>
      <c r="G301" s="77"/>
      <c r="H301" s="78"/>
      <c r="I301" s="142" t="n">
        <f aca="false">SUM(J301:L301)</f>
        <v>20003000</v>
      </c>
      <c r="J301" s="142" t="n">
        <f aca="false">J302</f>
        <v>17636900</v>
      </c>
      <c r="K301" s="72" t="n">
        <f aca="false">K302</f>
        <v>2366100</v>
      </c>
      <c r="L301" s="143" t="n">
        <f aca="false">L302</f>
        <v>0</v>
      </c>
      <c r="M301" s="144" t="n">
        <f aca="false">I301</f>
        <v>20003000</v>
      </c>
    </row>
    <row r="302" customFormat="false" ht="17.35" hidden="false" customHeight="false" outlineLevel="0" collapsed="false">
      <c r="B302" s="113"/>
      <c r="C302" s="28" t="s">
        <v>31</v>
      </c>
      <c r="D302" s="28" t="n">
        <v>921</v>
      </c>
      <c r="E302" s="145" t="s">
        <v>16</v>
      </c>
      <c r="F302" s="145" t="s">
        <v>32</v>
      </c>
      <c r="G302" s="77"/>
      <c r="H302" s="78"/>
      <c r="I302" s="142" t="n">
        <f aca="false">SUM(J302:L302)</f>
        <v>20003000</v>
      </c>
      <c r="J302" s="142" t="n">
        <f aca="false">J303+J312</f>
        <v>17636900</v>
      </c>
      <c r="K302" s="72" t="n">
        <f aca="false">K303+K312</f>
        <v>2366100</v>
      </c>
      <c r="L302" s="143" t="n">
        <f aca="false">L303+L312</f>
        <v>0</v>
      </c>
      <c r="M302" s="144" t="n">
        <f aca="false">I302</f>
        <v>20003000</v>
      </c>
    </row>
    <row r="303" customFormat="false" ht="31.35" hidden="false" customHeight="false" outlineLevel="0" collapsed="false">
      <c r="B303" s="113"/>
      <c r="C303" s="28" t="s">
        <v>96</v>
      </c>
      <c r="D303" s="28" t="n">
        <v>921</v>
      </c>
      <c r="E303" s="145" t="s">
        <v>16</v>
      </c>
      <c r="F303" s="145" t="s">
        <v>32</v>
      </c>
      <c r="G303" s="77" t="n">
        <v>5000000000</v>
      </c>
      <c r="H303" s="78"/>
      <c r="I303" s="142" t="n">
        <f aca="false">SUM(J303:L303)</f>
        <v>19123000</v>
      </c>
      <c r="J303" s="142" t="n">
        <f aca="false">J304+J309</f>
        <v>16106000</v>
      </c>
      <c r="K303" s="72" t="n">
        <f aca="false">K304+K309</f>
        <v>3017000</v>
      </c>
      <c r="L303" s="143" t="n">
        <f aca="false">L304+L309</f>
        <v>0</v>
      </c>
      <c r="M303" s="144" t="n">
        <f aca="false">I303</f>
        <v>19123000</v>
      </c>
    </row>
    <row r="304" customFormat="false" ht="31.35" hidden="false" customHeight="false" outlineLevel="0" collapsed="false">
      <c r="B304" s="113"/>
      <c r="C304" s="28" t="s">
        <v>104</v>
      </c>
      <c r="D304" s="28" t="n">
        <v>921</v>
      </c>
      <c r="E304" s="145" t="s">
        <v>16</v>
      </c>
      <c r="F304" s="145" t="s">
        <v>32</v>
      </c>
      <c r="G304" s="77" t="n">
        <v>5020000000</v>
      </c>
      <c r="H304" s="78"/>
      <c r="I304" s="142" t="n">
        <f aca="false">SUM(J304:L304)</f>
        <v>17583000</v>
      </c>
      <c r="J304" s="142" t="n">
        <f aca="false">J305</f>
        <v>13306000</v>
      </c>
      <c r="K304" s="72" t="n">
        <f aca="false">K305</f>
        <v>4277000</v>
      </c>
      <c r="L304" s="143" t="n">
        <f aca="false">L305</f>
        <v>0</v>
      </c>
      <c r="M304" s="144" t="n">
        <f aca="false">I304</f>
        <v>17583000</v>
      </c>
    </row>
    <row r="305" customFormat="false" ht="30.8" hidden="false" customHeight="true" outlineLevel="0" collapsed="false">
      <c r="B305" s="113"/>
      <c r="C305" s="28" t="s">
        <v>98</v>
      </c>
      <c r="D305" s="28" t="n">
        <v>921</v>
      </c>
      <c r="E305" s="145" t="s">
        <v>16</v>
      </c>
      <c r="F305" s="145" t="s">
        <v>32</v>
      </c>
      <c r="G305" s="77" t="n">
        <v>5020000190</v>
      </c>
      <c r="H305" s="78"/>
      <c r="I305" s="142" t="n">
        <f aca="false">SUM(J305:L305)</f>
        <v>17583000</v>
      </c>
      <c r="J305" s="142" t="n">
        <f aca="false">J306+J307+J308</f>
        <v>13306000</v>
      </c>
      <c r="K305" s="72" t="n">
        <f aca="false">K306+K307+K308</f>
        <v>4277000</v>
      </c>
      <c r="L305" s="143" t="n">
        <f aca="false">L306+L307+L308</f>
        <v>0</v>
      </c>
      <c r="M305" s="144" t="n">
        <f aca="false">I305</f>
        <v>17583000</v>
      </c>
    </row>
    <row r="306" customFormat="false" ht="61.8" hidden="false" customHeight="false" outlineLevel="0" collapsed="false">
      <c r="B306" s="113"/>
      <c r="C306" s="28" t="s">
        <v>99</v>
      </c>
      <c r="D306" s="28" t="n">
        <v>921</v>
      </c>
      <c r="E306" s="145" t="s">
        <v>16</v>
      </c>
      <c r="F306" s="145" t="s">
        <v>32</v>
      </c>
      <c r="G306" s="77" t="n">
        <v>5020000190</v>
      </c>
      <c r="H306" s="78" t="s">
        <v>100</v>
      </c>
      <c r="I306" s="142" t="n">
        <f aca="false">SUM(J306:L306)</f>
        <v>17574600</v>
      </c>
      <c r="J306" s="142" t="n">
        <v>13299600</v>
      </c>
      <c r="K306" s="72" t="n">
        <v>4275000</v>
      </c>
      <c r="L306" s="143"/>
      <c r="M306" s="144" t="n">
        <f aca="false">I306</f>
        <v>17574600</v>
      </c>
    </row>
    <row r="307" customFormat="false" ht="31.35" hidden="true" customHeight="false" outlineLevel="0" collapsed="false">
      <c r="B307" s="113"/>
      <c r="C307" s="28" t="s">
        <v>102</v>
      </c>
      <c r="D307" s="28" t="n">
        <v>921</v>
      </c>
      <c r="E307" s="145" t="s">
        <v>16</v>
      </c>
      <c r="F307" s="145" t="s">
        <v>32</v>
      </c>
      <c r="G307" s="77" t="n">
        <v>5020000190</v>
      </c>
      <c r="H307" s="78" t="s">
        <v>103</v>
      </c>
      <c r="I307" s="142" t="n">
        <f aca="false">SUM(J307:L307)</f>
        <v>0</v>
      </c>
      <c r="J307" s="142" t="n">
        <v>0</v>
      </c>
      <c r="K307" s="72"/>
      <c r="L307" s="143"/>
      <c r="M307" s="144" t="n">
        <f aca="false">I307</f>
        <v>0</v>
      </c>
    </row>
    <row r="308" customFormat="false" ht="17.35" hidden="false" customHeight="false" outlineLevel="0" collapsed="false">
      <c r="B308" s="113"/>
      <c r="C308" s="28" t="s">
        <v>105</v>
      </c>
      <c r="D308" s="28" t="n">
        <v>921</v>
      </c>
      <c r="E308" s="145" t="s">
        <v>16</v>
      </c>
      <c r="F308" s="145" t="s">
        <v>32</v>
      </c>
      <c r="G308" s="77" t="n">
        <v>5020000190</v>
      </c>
      <c r="H308" s="78" t="s">
        <v>106</v>
      </c>
      <c r="I308" s="142" t="n">
        <f aca="false">SUM(J308:L308)</f>
        <v>8400</v>
      </c>
      <c r="J308" s="142" t="n">
        <v>6400</v>
      </c>
      <c r="K308" s="72" t="n">
        <v>2000</v>
      </c>
      <c r="L308" s="143"/>
      <c r="M308" s="144" t="n">
        <f aca="false">I308</f>
        <v>8400</v>
      </c>
    </row>
    <row r="309" customFormat="false" ht="31.35" hidden="false" customHeight="false" outlineLevel="0" collapsed="false">
      <c r="B309" s="113"/>
      <c r="C309" s="28" t="s">
        <v>115</v>
      </c>
      <c r="D309" s="28" t="n">
        <v>921</v>
      </c>
      <c r="E309" s="145" t="s">
        <v>16</v>
      </c>
      <c r="F309" s="145" t="s">
        <v>32</v>
      </c>
      <c r="G309" s="77" t="n">
        <v>5030000000</v>
      </c>
      <c r="H309" s="78"/>
      <c r="I309" s="142" t="n">
        <f aca="false">SUM(J309:L309)</f>
        <v>1540000</v>
      </c>
      <c r="J309" s="142" t="n">
        <f aca="false">J310</f>
        <v>2800000</v>
      </c>
      <c r="K309" s="72" t="n">
        <f aca="false">K310</f>
        <v>-1260000</v>
      </c>
      <c r="L309" s="143" t="n">
        <f aca="false">L310</f>
        <v>0</v>
      </c>
      <c r="M309" s="144" t="n">
        <f aca="false">I309</f>
        <v>1540000</v>
      </c>
    </row>
    <row r="310" customFormat="false" ht="31.35" hidden="false" customHeight="false" outlineLevel="0" collapsed="false">
      <c r="B310" s="113"/>
      <c r="C310" s="28" t="s">
        <v>116</v>
      </c>
      <c r="D310" s="28" t="n">
        <v>921</v>
      </c>
      <c r="E310" s="145" t="s">
        <v>16</v>
      </c>
      <c r="F310" s="145" t="s">
        <v>32</v>
      </c>
      <c r="G310" s="77" t="n">
        <v>5030010030</v>
      </c>
      <c r="H310" s="78"/>
      <c r="I310" s="142" t="n">
        <f aca="false">SUM(J310:L310)</f>
        <v>1540000</v>
      </c>
      <c r="J310" s="142" t="n">
        <f aca="false">J311</f>
        <v>2800000</v>
      </c>
      <c r="K310" s="72" t="n">
        <f aca="false">K311</f>
        <v>-1260000</v>
      </c>
      <c r="L310" s="143" t="n">
        <f aca="false">L311</f>
        <v>0</v>
      </c>
      <c r="M310" s="144" t="n">
        <f aca="false">I310</f>
        <v>1540000</v>
      </c>
    </row>
    <row r="311" customFormat="false" ht="31.35" hidden="false" customHeight="false" outlineLevel="0" collapsed="false">
      <c r="B311" s="113"/>
      <c r="C311" s="28" t="s">
        <v>102</v>
      </c>
      <c r="D311" s="28" t="n">
        <v>921</v>
      </c>
      <c r="E311" s="145" t="s">
        <v>16</v>
      </c>
      <c r="F311" s="145" t="s">
        <v>32</v>
      </c>
      <c r="G311" s="77" t="n">
        <v>5030010030</v>
      </c>
      <c r="H311" s="78" t="s">
        <v>103</v>
      </c>
      <c r="I311" s="142" t="n">
        <f aca="false">SUM(J311:L311)</f>
        <v>1540000</v>
      </c>
      <c r="J311" s="142" t="n">
        <v>2800000</v>
      </c>
      <c r="K311" s="72" t="n">
        <v>-1260000</v>
      </c>
      <c r="L311" s="143"/>
      <c r="M311" s="144" t="n">
        <f aca="false">I311</f>
        <v>1540000</v>
      </c>
    </row>
    <row r="312" customFormat="false" ht="31.35" hidden="false" customHeight="false" outlineLevel="0" collapsed="false">
      <c r="B312" s="113"/>
      <c r="C312" s="28" t="s">
        <v>316</v>
      </c>
      <c r="D312" s="28" t="n">
        <v>921</v>
      </c>
      <c r="E312" s="145" t="s">
        <v>16</v>
      </c>
      <c r="F312" s="145" t="s">
        <v>359</v>
      </c>
      <c r="G312" s="77" t="n">
        <v>9900000000</v>
      </c>
      <c r="H312" s="78"/>
      <c r="I312" s="142" t="n">
        <f aca="false">SUM(J312:L312)</f>
        <v>880000</v>
      </c>
      <c r="J312" s="142" t="n">
        <f aca="false">J313</f>
        <v>1530900</v>
      </c>
      <c r="K312" s="72" t="n">
        <f aca="false">K313</f>
        <v>-650900</v>
      </c>
      <c r="L312" s="143" t="n">
        <f aca="false">L313</f>
        <v>0</v>
      </c>
      <c r="M312" s="144" t="n">
        <f aca="false">I312</f>
        <v>880000</v>
      </c>
    </row>
    <row r="313" customFormat="false" ht="47.05" hidden="false" customHeight="false" outlineLevel="0" collapsed="false">
      <c r="B313" s="113"/>
      <c r="C313" s="28" t="s">
        <v>317</v>
      </c>
      <c r="D313" s="28" t="n">
        <v>921</v>
      </c>
      <c r="E313" s="145" t="s">
        <v>16</v>
      </c>
      <c r="F313" s="145" t="s">
        <v>32</v>
      </c>
      <c r="G313" s="77" t="n">
        <v>9900010110</v>
      </c>
      <c r="H313" s="78"/>
      <c r="I313" s="142" t="n">
        <f aca="false">SUM(J313:L313)</f>
        <v>880000</v>
      </c>
      <c r="J313" s="142" t="n">
        <f aca="false">J314</f>
        <v>1530900</v>
      </c>
      <c r="K313" s="72" t="n">
        <f aca="false">K314</f>
        <v>-650900</v>
      </c>
      <c r="L313" s="143" t="n">
        <f aca="false">L314</f>
        <v>0</v>
      </c>
      <c r="M313" s="144" t="n">
        <f aca="false">I313</f>
        <v>880000</v>
      </c>
    </row>
    <row r="314" customFormat="false" ht="31.35" hidden="false" customHeight="false" outlineLevel="0" collapsed="false">
      <c r="B314" s="113"/>
      <c r="C314" s="28" t="s">
        <v>102</v>
      </c>
      <c r="D314" s="28" t="n">
        <v>921</v>
      </c>
      <c r="E314" s="145" t="s">
        <v>16</v>
      </c>
      <c r="F314" s="145" t="s">
        <v>32</v>
      </c>
      <c r="G314" s="77" t="n">
        <v>9900010110</v>
      </c>
      <c r="H314" s="78" t="s">
        <v>103</v>
      </c>
      <c r="I314" s="142" t="n">
        <f aca="false">SUM(J314:L314)</f>
        <v>880000</v>
      </c>
      <c r="J314" s="142" t="n">
        <v>1530900</v>
      </c>
      <c r="K314" s="72" t="n">
        <v>-650900</v>
      </c>
      <c r="L314" s="143"/>
      <c r="M314" s="144" t="n">
        <f aca="false">I314</f>
        <v>880000</v>
      </c>
    </row>
    <row r="315" customFormat="false" ht="17.35" hidden="true" customHeight="false" outlineLevel="0" collapsed="false">
      <c r="B315" s="113"/>
      <c r="C315" s="28" t="s">
        <v>43</v>
      </c>
      <c r="D315" s="28" t="n">
        <v>921</v>
      </c>
      <c r="E315" s="145" t="s">
        <v>23</v>
      </c>
      <c r="F315" s="145" t="s">
        <v>82</v>
      </c>
      <c r="G315" s="77"/>
      <c r="H315" s="78"/>
      <c r="I315" s="142" t="n">
        <f aca="false">SUM(J315:L315)</f>
        <v>0</v>
      </c>
      <c r="J315" s="142" t="n">
        <f aca="false">J316</f>
        <v>5355700</v>
      </c>
      <c r="K315" s="72" t="n">
        <f aca="false">K316</f>
        <v>-5355700</v>
      </c>
      <c r="L315" s="143" t="n">
        <f aca="false">L316</f>
        <v>0</v>
      </c>
      <c r="M315" s="144" t="n">
        <f aca="false">I315</f>
        <v>0</v>
      </c>
    </row>
    <row r="316" customFormat="false" ht="17.35" hidden="true" customHeight="false" outlineLevel="0" collapsed="false">
      <c r="B316" s="113"/>
      <c r="C316" s="28" t="s">
        <v>48</v>
      </c>
      <c r="D316" s="28" t="n">
        <v>921</v>
      </c>
      <c r="E316" s="145" t="s">
        <v>23</v>
      </c>
      <c r="F316" s="145" t="s">
        <v>49</v>
      </c>
      <c r="G316" s="77"/>
      <c r="H316" s="78"/>
      <c r="I316" s="142" t="n">
        <f aca="false">SUM(J316:L316)</f>
        <v>0</v>
      </c>
      <c r="J316" s="142" t="n">
        <f aca="false">J317</f>
        <v>5355700</v>
      </c>
      <c r="K316" s="72" t="n">
        <f aca="false">K317</f>
        <v>-5355700</v>
      </c>
      <c r="L316" s="143" t="n">
        <f aca="false">L317</f>
        <v>0</v>
      </c>
      <c r="M316" s="144" t="n">
        <f aca="false">I316</f>
        <v>0</v>
      </c>
    </row>
    <row r="317" customFormat="false" ht="47.05" hidden="true" customHeight="false" outlineLevel="0" collapsed="false">
      <c r="B317" s="113"/>
      <c r="C317" s="28" t="s">
        <v>360</v>
      </c>
      <c r="D317" s="28" t="n">
        <v>921</v>
      </c>
      <c r="E317" s="145" t="s">
        <v>23</v>
      </c>
      <c r="F317" s="145" t="s">
        <v>49</v>
      </c>
      <c r="G317" s="77" t="n">
        <v>7200000000</v>
      </c>
      <c r="H317" s="78"/>
      <c r="I317" s="142" t="n">
        <f aca="false">SUM(J317:L317)</f>
        <v>0</v>
      </c>
      <c r="J317" s="142" t="n">
        <f aca="false">J318</f>
        <v>5355700</v>
      </c>
      <c r="K317" s="72" t="n">
        <f aca="false">K318</f>
        <v>-5355700</v>
      </c>
      <c r="L317" s="143" t="n">
        <f aca="false">L318</f>
        <v>0</v>
      </c>
      <c r="M317" s="144" t="n">
        <f aca="false">I317</f>
        <v>0</v>
      </c>
    </row>
    <row r="318" customFormat="false" ht="31.35" hidden="true" customHeight="false" outlineLevel="0" collapsed="false">
      <c r="B318" s="113"/>
      <c r="C318" s="28" t="s">
        <v>294</v>
      </c>
      <c r="D318" s="28" t="n">
        <v>921</v>
      </c>
      <c r="E318" s="145" t="s">
        <v>23</v>
      </c>
      <c r="F318" s="145" t="s">
        <v>49</v>
      </c>
      <c r="G318" s="77" t="n">
        <v>7210000000</v>
      </c>
      <c r="H318" s="78"/>
      <c r="I318" s="142" t="n">
        <f aca="false">SUM(J318:L318)</f>
        <v>0</v>
      </c>
      <c r="J318" s="142" t="n">
        <f aca="false">J319</f>
        <v>5355700</v>
      </c>
      <c r="K318" s="72" t="n">
        <f aca="false">K319</f>
        <v>-5355700</v>
      </c>
      <c r="L318" s="143" t="n">
        <f aca="false">L319</f>
        <v>0</v>
      </c>
      <c r="M318" s="144" t="n">
        <f aca="false">I318</f>
        <v>0</v>
      </c>
    </row>
    <row r="319" customFormat="false" ht="17.35" hidden="true" customHeight="false" outlineLevel="0" collapsed="false">
      <c r="B319" s="113"/>
      <c r="C319" s="28" t="s">
        <v>298</v>
      </c>
      <c r="D319" s="28" t="n">
        <v>921</v>
      </c>
      <c r="E319" s="145" t="s">
        <v>23</v>
      </c>
      <c r="F319" s="145" t="s">
        <v>49</v>
      </c>
      <c r="G319" s="77" t="s">
        <v>299</v>
      </c>
      <c r="H319" s="78"/>
      <c r="I319" s="142" t="n">
        <f aca="false">SUM(J319:L319)</f>
        <v>0</v>
      </c>
      <c r="J319" s="142" t="n">
        <f aca="false">J320</f>
        <v>5355700</v>
      </c>
      <c r="K319" s="72" t="n">
        <f aca="false">K320</f>
        <v>-5355700</v>
      </c>
      <c r="L319" s="143" t="n">
        <f aca="false">L320</f>
        <v>0</v>
      </c>
      <c r="M319" s="144" t="n">
        <f aca="false">I319</f>
        <v>0</v>
      </c>
    </row>
    <row r="320" customFormat="false" ht="31.35" hidden="true" customHeight="false" outlineLevel="0" collapsed="false">
      <c r="B320" s="113"/>
      <c r="C320" s="28" t="s">
        <v>102</v>
      </c>
      <c r="D320" s="28" t="n">
        <v>921</v>
      </c>
      <c r="E320" s="145" t="s">
        <v>23</v>
      </c>
      <c r="F320" s="145" t="s">
        <v>49</v>
      </c>
      <c r="G320" s="77" t="s">
        <v>299</v>
      </c>
      <c r="H320" s="78" t="s">
        <v>103</v>
      </c>
      <c r="I320" s="142" t="n">
        <f aca="false">SUM(J320:L320)</f>
        <v>0</v>
      </c>
      <c r="J320" s="142" t="n">
        <v>5355700</v>
      </c>
      <c r="K320" s="72" t="n">
        <v>-5355700</v>
      </c>
      <c r="L320" s="143"/>
      <c r="M320" s="144" t="n">
        <f aca="false">I320</f>
        <v>0</v>
      </c>
    </row>
    <row r="321" s="112" customFormat="true" ht="47.05" hidden="false" customHeight="false" outlineLevel="0" collapsed="false">
      <c r="A321" s="109"/>
      <c r="B321" s="113" t="s">
        <v>68</v>
      </c>
      <c r="C321" s="19" t="s">
        <v>361</v>
      </c>
      <c r="D321" s="19" t="n">
        <v>925</v>
      </c>
      <c r="E321" s="149"/>
      <c r="F321" s="149"/>
      <c r="G321" s="83"/>
      <c r="H321" s="84"/>
      <c r="I321" s="135" t="n">
        <f aca="false">SUM(J321:L321)</f>
        <v>3196306400</v>
      </c>
      <c r="J321" s="135" t="n">
        <f aca="false">J329+J465+J322</f>
        <v>3180292700</v>
      </c>
      <c r="K321" s="70" t="n">
        <f aca="false">K329+K465+K322+K471</f>
        <v>16013700</v>
      </c>
      <c r="L321" s="136" t="n">
        <f aca="false">L329+L465+L322</f>
        <v>0</v>
      </c>
      <c r="M321" s="138" t="n">
        <f aca="false">I321</f>
        <v>3196306400</v>
      </c>
      <c r="ALL321" s="31"/>
      <c r="ALM321" s="87"/>
      <c r="ALN321" s="87"/>
      <c r="ALO321" s="87"/>
      <c r="ALP321" s="87"/>
      <c r="ALQ321" s="87"/>
      <c r="ALR321" s="87"/>
      <c r="ALS321" s="87"/>
      <c r="ALT321" s="87"/>
      <c r="ALU321" s="87"/>
      <c r="ALV321" s="87"/>
      <c r="ALW321" s="87"/>
      <c r="ALX321" s="87"/>
      <c r="ALY321" s="87"/>
      <c r="ALZ321" s="87"/>
      <c r="AMA321" s="87"/>
      <c r="AMB321" s="87"/>
      <c r="AMC321" s="87"/>
      <c r="AMD321" s="87"/>
      <c r="AME321" s="87"/>
      <c r="AMF321" s="87"/>
      <c r="AMG321" s="87"/>
      <c r="AMH321" s="87"/>
      <c r="AMI321" s="87"/>
      <c r="AMJ321" s="87"/>
    </row>
    <row r="322" s="112" customFormat="true" ht="17.35" hidden="false" customHeight="false" outlineLevel="0" collapsed="false">
      <c r="A322" s="109"/>
      <c r="B322" s="113"/>
      <c r="C322" s="28" t="s">
        <v>15</v>
      </c>
      <c r="D322" s="28" t="n">
        <v>925</v>
      </c>
      <c r="E322" s="145" t="s">
        <v>16</v>
      </c>
      <c r="F322" s="145" t="s">
        <v>82</v>
      </c>
      <c r="G322" s="77"/>
      <c r="H322" s="78"/>
      <c r="I322" s="142" t="n">
        <f aca="false">SUM(J322:L322)</f>
        <v>1430000</v>
      </c>
      <c r="J322" s="142" t="n">
        <f aca="false">J323</f>
        <v>2500000</v>
      </c>
      <c r="K322" s="72" t="n">
        <f aca="false">K323</f>
        <v>-1070000</v>
      </c>
      <c r="L322" s="143" t="n">
        <f aca="false">L323</f>
        <v>0</v>
      </c>
      <c r="M322" s="144" t="n">
        <f aca="false">I322</f>
        <v>1430000</v>
      </c>
      <c r="ALL322" s="1"/>
      <c r="ALM322" s="0"/>
      <c r="ALN322" s="0"/>
      <c r="ALO322" s="0"/>
      <c r="ALP322" s="0"/>
      <c r="ALQ322" s="0"/>
      <c r="ALR322" s="0"/>
      <c r="ALS322" s="0"/>
      <c r="ALT322" s="0"/>
      <c r="ALU322" s="0"/>
      <c r="ALV322" s="0"/>
      <c r="ALW322" s="0"/>
      <c r="ALX322" s="0"/>
      <c r="ALY322" s="0"/>
      <c r="ALZ322" s="0"/>
      <c r="AMA322" s="0"/>
      <c r="AMB322" s="0"/>
      <c r="AMC322" s="0"/>
      <c r="AMD322" s="0"/>
      <c r="AME322" s="0"/>
      <c r="AMF322" s="0"/>
      <c r="AMG322" s="0"/>
      <c r="AMH322" s="0"/>
      <c r="AMI322" s="0"/>
      <c r="AMJ322" s="0"/>
    </row>
    <row r="323" s="112" customFormat="true" ht="17.35" hidden="false" customHeight="false" outlineLevel="0" collapsed="false">
      <c r="A323" s="109"/>
      <c r="B323" s="113"/>
      <c r="C323" s="28" t="s">
        <v>31</v>
      </c>
      <c r="D323" s="28" t="n">
        <v>925</v>
      </c>
      <c r="E323" s="145" t="s">
        <v>16</v>
      </c>
      <c r="F323" s="145" t="s">
        <v>32</v>
      </c>
      <c r="G323" s="77"/>
      <c r="H323" s="78"/>
      <c r="I323" s="142" t="n">
        <f aca="false">SUM(J323:L323)</f>
        <v>1430000</v>
      </c>
      <c r="J323" s="142" t="n">
        <f aca="false">J324</f>
        <v>2500000</v>
      </c>
      <c r="K323" s="72" t="n">
        <f aca="false">K324</f>
        <v>-1070000</v>
      </c>
      <c r="L323" s="143" t="n">
        <f aca="false">L324</f>
        <v>0</v>
      </c>
      <c r="M323" s="144" t="n">
        <f aca="false">I323</f>
        <v>1430000</v>
      </c>
      <c r="ALL323" s="1"/>
      <c r="ALM323" s="0"/>
      <c r="ALN323" s="0"/>
      <c r="ALO323" s="0"/>
      <c r="ALP323" s="0"/>
      <c r="ALQ323" s="0"/>
      <c r="ALR323" s="0"/>
      <c r="ALS323" s="0"/>
      <c r="ALT323" s="0"/>
      <c r="ALU323" s="0"/>
      <c r="ALV323" s="0"/>
      <c r="ALW323" s="0"/>
      <c r="ALX323" s="0"/>
      <c r="ALY323" s="0"/>
      <c r="ALZ323" s="0"/>
      <c r="AMA323" s="0"/>
      <c r="AMB323" s="0"/>
      <c r="AMC323" s="0"/>
      <c r="AMD323" s="0"/>
      <c r="AME323" s="0"/>
      <c r="AMF323" s="0"/>
      <c r="AMG323" s="0"/>
      <c r="AMH323" s="0"/>
      <c r="AMI323" s="0"/>
      <c r="AMJ323" s="0"/>
    </row>
    <row r="324" s="112" customFormat="true" ht="31.35" hidden="false" customHeight="false" outlineLevel="0" collapsed="false">
      <c r="A324" s="109"/>
      <c r="B324" s="113"/>
      <c r="C324" s="28" t="s">
        <v>96</v>
      </c>
      <c r="D324" s="28" t="n">
        <v>925</v>
      </c>
      <c r="E324" s="145" t="s">
        <v>16</v>
      </c>
      <c r="F324" s="145" t="s">
        <v>32</v>
      </c>
      <c r="G324" s="77" t="n">
        <v>5000000000</v>
      </c>
      <c r="H324" s="78"/>
      <c r="I324" s="142" t="n">
        <f aca="false">SUM(J324:L324)</f>
        <v>1430000</v>
      </c>
      <c r="J324" s="142" t="n">
        <f aca="false">J325</f>
        <v>2500000</v>
      </c>
      <c r="K324" s="72" t="n">
        <f aca="false">K325</f>
        <v>-1070000</v>
      </c>
      <c r="L324" s="143" t="n">
        <f aca="false">L325</f>
        <v>0</v>
      </c>
      <c r="M324" s="144" t="n">
        <f aca="false">I324</f>
        <v>1430000</v>
      </c>
      <c r="ALL324" s="1"/>
      <c r="ALM324" s="0"/>
      <c r="ALN324" s="0"/>
      <c r="ALO324" s="0"/>
      <c r="ALP324" s="0"/>
      <c r="ALQ324" s="0"/>
      <c r="ALR324" s="0"/>
      <c r="ALS324" s="0"/>
      <c r="ALT324" s="0"/>
      <c r="ALU324" s="0"/>
      <c r="ALV324" s="0"/>
      <c r="ALW324" s="0"/>
      <c r="ALX324" s="0"/>
      <c r="ALY324" s="0"/>
      <c r="ALZ324" s="0"/>
      <c r="AMA324" s="0"/>
      <c r="AMB324" s="0"/>
      <c r="AMC324" s="0"/>
      <c r="AMD324" s="0"/>
      <c r="AME324" s="0"/>
      <c r="AMF324" s="0"/>
      <c r="AMG324" s="0"/>
      <c r="AMH324" s="0"/>
      <c r="AMI324" s="0"/>
      <c r="AMJ324" s="0"/>
    </row>
    <row r="325" s="112" customFormat="true" ht="31.35" hidden="false" customHeight="false" outlineLevel="0" collapsed="false">
      <c r="A325" s="109"/>
      <c r="B325" s="113"/>
      <c r="C325" s="28" t="s">
        <v>115</v>
      </c>
      <c r="D325" s="28" t="n">
        <v>925</v>
      </c>
      <c r="E325" s="145" t="s">
        <v>16</v>
      </c>
      <c r="F325" s="145" t="s">
        <v>32</v>
      </c>
      <c r="G325" s="77" t="n">
        <v>5030000000</v>
      </c>
      <c r="H325" s="78"/>
      <c r="I325" s="142" t="n">
        <f aca="false">SUM(J325:L325)</f>
        <v>1430000</v>
      </c>
      <c r="J325" s="142" t="n">
        <f aca="false">J326</f>
        <v>2500000</v>
      </c>
      <c r="K325" s="72" t="n">
        <f aca="false">K326</f>
        <v>-1070000</v>
      </c>
      <c r="L325" s="143" t="n">
        <f aca="false">L326</f>
        <v>0</v>
      </c>
      <c r="M325" s="144" t="n">
        <f aca="false">I325</f>
        <v>1430000</v>
      </c>
      <c r="ALL325" s="1"/>
      <c r="ALM325" s="0"/>
      <c r="ALN325" s="0"/>
      <c r="ALO325" s="0"/>
      <c r="ALP325" s="0"/>
      <c r="ALQ325" s="0"/>
      <c r="ALR325" s="0"/>
      <c r="ALS325" s="0"/>
      <c r="ALT325" s="0"/>
      <c r="ALU325" s="0"/>
      <c r="ALV325" s="0"/>
      <c r="ALW325" s="0"/>
      <c r="ALX325" s="0"/>
      <c r="ALY325" s="0"/>
      <c r="ALZ325" s="0"/>
      <c r="AMA325" s="0"/>
      <c r="AMB325" s="0"/>
      <c r="AMC325" s="0"/>
      <c r="AMD325" s="0"/>
      <c r="AME325" s="0"/>
      <c r="AMF325" s="0"/>
      <c r="AMG325" s="0"/>
      <c r="AMH325" s="0"/>
      <c r="AMI325" s="0"/>
      <c r="AMJ325" s="0"/>
    </row>
    <row r="326" s="112" customFormat="true" ht="31.35" hidden="false" customHeight="false" outlineLevel="0" collapsed="false">
      <c r="A326" s="109"/>
      <c r="B326" s="113"/>
      <c r="C326" s="28" t="s">
        <v>116</v>
      </c>
      <c r="D326" s="28" t="n">
        <v>925</v>
      </c>
      <c r="E326" s="145" t="s">
        <v>16</v>
      </c>
      <c r="F326" s="145" t="s">
        <v>32</v>
      </c>
      <c r="G326" s="77" t="n">
        <v>5030010030</v>
      </c>
      <c r="H326" s="78"/>
      <c r="I326" s="142" t="n">
        <f aca="false">SUM(J326:L326)</f>
        <v>1430000</v>
      </c>
      <c r="J326" s="142" t="n">
        <f aca="false">J327+J328</f>
        <v>2500000</v>
      </c>
      <c r="K326" s="72" t="n">
        <f aca="false">K327+K328</f>
        <v>-1070000</v>
      </c>
      <c r="L326" s="143" t="n">
        <f aca="false">L327+L328</f>
        <v>0</v>
      </c>
      <c r="M326" s="144" t="n">
        <f aca="false">I326</f>
        <v>1430000</v>
      </c>
      <c r="ALL326" s="1"/>
      <c r="ALM326" s="0"/>
      <c r="ALN326" s="0"/>
      <c r="ALO326" s="0"/>
      <c r="ALP326" s="0"/>
      <c r="ALQ326" s="0"/>
      <c r="ALR326" s="0"/>
      <c r="ALS326" s="0"/>
      <c r="ALT326" s="0"/>
      <c r="ALU326" s="0"/>
      <c r="ALV326" s="0"/>
      <c r="ALW326" s="0"/>
      <c r="ALX326" s="0"/>
      <c r="ALY326" s="0"/>
      <c r="ALZ326" s="0"/>
      <c r="AMA326" s="0"/>
      <c r="AMB326" s="0"/>
      <c r="AMC326" s="0"/>
      <c r="AMD326" s="0"/>
      <c r="AME326" s="0"/>
      <c r="AMF326" s="0"/>
      <c r="AMG326" s="0"/>
      <c r="AMH326" s="0"/>
      <c r="AMI326" s="0"/>
      <c r="AMJ326" s="0"/>
    </row>
    <row r="327" s="112" customFormat="true" ht="31.35" hidden="false" customHeight="false" outlineLevel="0" collapsed="false">
      <c r="A327" s="109"/>
      <c r="B327" s="113"/>
      <c r="C327" s="28" t="s">
        <v>102</v>
      </c>
      <c r="D327" s="28" t="n">
        <v>925</v>
      </c>
      <c r="E327" s="145" t="s">
        <v>16</v>
      </c>
      <c r="F327" s="145" t="s">
        <v>32</v>
      </c>
      <c r="G327" s="77" t="n">
        <v>5030010030</v>
      </c>
      <c r="H327" s="78" t="s">
        <v>103</v>
      </c>
      <c r="I327" s="142" t="n">
        <f aca="false">SUM(J327:L327)</f>
        <v>1418000</v>
      </c>
      <c r="J327" s="142" t="n">
        <v>2485000</v>
      </c>
      <c r="K327" s="72" t="n">
        <v>-1067000</v>
      </c>
      <c r="L327" s="143"/>
      <c r="M327" s="144" t="n">
        <f aca="false">I327</f>
        <v>1418000</v>
      </c>
      <c r="ALL327" s="1"/>
      <c r="ALM327" s="0"/>
      <c r="ALN327" s="0"/>
      <c r="ALO327" s="0"/>
      <c r="ALP327" s="0"/>
      <c r="ALQ327" s="0"/>
      <c r="ALR327" s="0"/>
      <c r="ALS327" s="0"/>
      <c r="ALT327" s="0"/>
      <c r="ALU327" s="0"/>
      <c r="ALV327" s="0"/>
      <c r="ALW327" s="0"/>
      <c r="ALX327" s="0"/>
      <c r="ALY327" s="0"/>
      <c r="ALZ327" s="0"/>
      <c r="AMA327" s="0"/>
      <c r="AMB327" s="0"/>
      <c r="AMC327" s="0"/>
      <c r="AMD327" s="0"/>
      <c r="AME327" s="0"/>
      <c r="AMF327" s="0"/>
      <c r="AMG327" s="0"/>
      <c r="AMH327" s="0"/>
      <c r="AMI327" s="0"/>
      <c r="AMJ327" s="0"/>
    </row>
    <row r="328" s="112" customFormat="true" ht="17.35" hidden="false" customHeight="false" outlineLevel="0" collapsed="false">
      <c r="A328" s="109"/>
      <c r="B328" s="113"/>
      <c r="C328" s="28" t="s">
        <v>105</v>
      </c>
      <c r="D328" s="28" t="n">
        <v>925</v>
      </c>
      <c r="E328" s="145" t="s">
        <v>16</v>
      </c>
      <c r="F328" s="145" t="s">
        <v>32</v>
      </c>
      <c r="G328" s="77" t="n">
        <v>5030010030</v>
      </c>
      <c r="H328" s="78" t="s">
        <v>106</v>
      </c>
      <c r="I328" s="142" t="n">
        <f aca="false">SUM(J328:L328)</f>
        <v>12000</v>
      </c>
      <c r="J328" s="142" t="n">
        <v>15000</v>
      </c>
      <c r="K328" s="72" t="n">
        <v>-3000</v>
      </c>
      <c r="L328" s="143"/>
      <c r="M328" s="144" t="n">
        <f aca="false">I328</f>
        <v>12000</v>
      </c>
      <c r="ALL328" s="1"/>
      <c r="ALM328" s="0"/>
      <c r="ALN328" s="0"/>
      <c r="ALO328" s="0"/>
      <c r="ALP328" s="0"/>
      <c r="ALQ328" s="0"/>
      <c r="ALR328" s="0"/>
      <c r="ALS328" s="0"/>
      <c r="ALT328" s="0"/>
      <c r="ALU328" s="0"/>
      <c r="ALV328" s="0"/>
      <c r="ALW328" s="0"/>
      <c r="ALX328" s="0"/>
      <c r="ALY328" s="0"/>
      <c r="ALZ328" s="0"/>
      <c r="AMA328" s="0"/>
      <c r="AMB328" s="0"/>
      <c r="AMC328" s="0"/>
      <c r="AMD328" s="0"/>
      <c r="AME328" s="0"/>
      <c r="AMF328" s="0"/>
      <c r="AMG328" s="0"/>
      <c r="AMH328" s="0"/>
      <c r="AMI328" s="0"/>
      <c r="AMJ328" s="0"/>
    </row>
    <row r="329" customFormat="false" ht="17.35" hidden="false" customHeight="false" outlineLevel="0" collapsed="false">
      <c r="B329" s="113"/>
      <c r="C329" s="28" t="s">
        <v>55</v>
      </c>
      <c r="D329" s="28" t="n">
        <v>925</v>
      </c>
      <c r="E329" s="145" t="s">
        <v>56</v>
      </c>
      <c r="F329" s="145" t="s">
        <v>82</v>
      </c>
      <c r="G329" s="77"/>
      <c r="H329" s="82"/>
      <c r="I329" s="142" t="n">
        <f aca="false">SUM(J329:L329)</f>
        <v>2988106700</v>
      </c>
      <c r="J329" s="142" t="n">
        <f aca="false">J330+J353+J409+J425</f>
        <v>3163813600</v>
      </c>
      <c r="K329" s="72" t="n">
        <f aca="false">K330+K353+K409+K425</f>
        <v>-175706900</v>
      </c>
      <c r="L329" s="143" t="n">
        <f aca="false">L330+L353+L409+L425</f>
        <v>0</v>
      </c>
      <c r="M329" s="144" t="n">
        <f aca="false">I329</f>
        <v>2988106700</v>
      </c>
    </row>
    <row r="330" customFormat="false" ht="17.35" hidden="false" customHeight="false" outlineLevel="0" collapsed="false">
      <c r="B330" s="113"/>
      <c r="C330" s="28" t="s">
        <v>57</v>
      </c>
      <c r="D330" s="28" t="n">
        <v>925</v>
      </c>
      <c r="E330" s="145" t="s">
        <v>56</v>
      </c>
      <c r="F330" s="145" t="s">
        <v>16</v>
      </c>
      <c r="G330" s="77"/>
      <c r="H330" s="82"/>
      <c r="I330" s="142" t="n">
        <f aca="false">SUM(J330:L330)</f>
        <v>1026991300</v>
      </c>
      <c r="J330" s="142" t="n">
        <f aca="false">J331+J350+J346</f>
        <v>991524800</v>
      </c>
      <c r="K330" s="72" t="n">
        <f aca="false">K331+K350+K346</f>
        <v>35466500</v>
      </c>
      <c r="L330" s="143" t="n">
        <f aca="false">L331+L350</f>
        <v>0</v>
      </c>
      <c r="M330" s="144" t="n">
        <f aca="false">I330</f>
        <v>1026991300</v>
      </c>
    </row>
    <row r="331" customFormat="false" ht="17.35" hidden="false" customHeight="false" outlineLevel="0" collapsed="false">
      <c r="B331" s="113"/>
      <c r="C331" s="28" t="s">
        <v>160</v>
      </c>
      <c r="D331" s="28" t="n">
        <v>925</v>
      </c>
      <c r="E331" s="145" t="s">
        <v>56</v>
      </c>
      <c r="F331" s="145" t="s">
        <v>16</v>
      </c>
      <c r="G331" s="77" t="n">
        <v>5800000000</v>
      </c>
      <c r="H331" s="82"/>
      <c r="I331" s="142" t="n">
        <f aca="false">SUM(J331:L331)</f>
        <v>1025202500</v>
      </c>
      <c r="J331" s="142" t="n">
        <f aca="false">J332</f>
        <v>983272404.72</v>
      </c>
      <c r="K331" s="142" t="n">
        <f aca="false">K332</f>
        <v>41930095.28</v>
      </c>
      <c r="L331" s="143" t="n">
        <f aca="false">L332</f>
        <v>0</v>
      </c>
      <c r="M331" s="144" t="n">
        <f aca="false">I331</f>
        <v>1025202500</v>
      </c>
    </row>
    <row r="332" customFormat="false" ht="17.35" hidden="false" customHeight="false" outlineLevel="0" collapsed="false">
      <c r="B332" s="113"/>
      <c r="C332" s="28" t="s">
        <v>161</v>
      </c>
      <c r="D332" s="28" t="n">
        <v>925</v>
      </c>
      <c r="E332" s="145" t="s">
        <v>56</v>
      </c>
      <c r="F332" s="145" t="s">
        <v>16</v>
      </c>
      <c r="G332" s="77" t="n">
        <v>5810000000</v>
      </c>
      <c r="H332" s="82"/>
      <c r="I332" s="142" t="n">
        <f aca="false">SUM(J332:L332)</f>
        <v>1025202500</v>
      </c>
      <c r="J332" s="142" t="n">
        <f aca="false">J337+J339+J333+J335+J341</f>
        <v>983272404.72</v>
      </c>
      <c r="K332" s="72" t="n">
        <f aca="false">K337+K339+K333+K335+K341</f>
        <v>41930095.28</v>
      </c>
      <c r="L332" s="143" t="n">
        <f aca="false">L337+L339+L333+L335+L341</f>
        <v>0</v>
      </c>
      <c r="M332" s="144" t="n">
        <f aca="false">I332</f>
        <v>1025202500</v>
      </c>
    </row>
    <row r="333" customFormat="false" ht="31.35" hidden="false" customHeight="false" outlineLevel="0" collapsed="false">
      <c r="B333" s="113"/>
      <c r="C333" s="28" t="s">
        <v>129</v>
      </c>
      <c r="D333" s="28" t="n">
        <v>925</v>
      </c>
      <c r="E333" s="145" t="s">
        <v>56</v>
      </c>
      <c r="F333" s="145" t="s">
        <v>16</v>
      </c>
      <c r="G333" s="77" t="n">
        <v>5810000590</v>
      </c>
      <c r="H333" s="82"/>
      <c r="I333" s="142" t="n">
        <f aca="false">SUM(J333:L333)</f>
        <v>258597900</v>
      </c>
      <c r="J333" s="142" t="n">
        <f aca="false">J334</f>
        <v>256946804.72</v>
      </c>
      <c r="K333" s="72" t="n">
        <f aca="false">K334</f>
        <v>1651095.28</v>
      </c>
      <c r="L333" s="143" t="n">
        <f aca="false">L334</f>
        <v>0</v>
      </c>
      <c r="M333" s="144" t="n">
        <f aca="false">I333</f>
        <v>258597900</v>
      </c>
    </row>
    <row r="334" customFormat="false" ht="31.35" hidden="false" customHeight="false" outlineLevel="0" collapsed="false">
      <c r="B334" s="113"/>
      <c r="C334" s="28" t="s">
        <v>164</v>
      </c>
      <c r="D334" s="28" t="n">
        <v>925</v>
      </c>
      <c r="E334" s="145" t="s">
        <v>56</v>
      </c>
      <c r="F334" s="145" t="s">
        <v>16</v>
      </c>
      <c r="G334" s="77" t="n">
        <v>5810000590</v>
      </c>
      <c r="H334" s="82" t="n">
        <v>600</v>
      </c>
      <c r="I334" s="142" t="n">
        <f aca="false">SUM(J334:L334)</f>
        <v>258597900</v>
      </c>
      <c r="J334" s="142" t="n">
        <v>256946804.72</v>
      </c>
      <c r="K334" s="72" t="n">
        <v>1651095.28</v>
      </c>
      <c r="L334" s="143"/>
      <c r="M334" s="144" t="n">
        <f aca="false">I334</f>
        <v>258597900</v>
      </c>
    </row>
    <row r="335" customFormat="false" ht="17.35" hidden="true" customHeight="false" outlineLevel="0" collapsed="false">
      <c r="B335" s="113"/>
      <c r="C335" s="28" t="s">
        <v>163</v>
      </c>
      <c r="D335" s="28" t="n">
        <v>925</v>
      </c>
      <c r="E335" s="145" t="s">
        <v>56</v>
      </c>
      <c r="F335" s="145" t="s">
        <v>16</v>
      </c>
      <c r="G335" s="77" t="n">
        <v>5810009020</v>
      </c>
      <c r="H335" s="82"/>
      <c r="I335" s="142" t="n">
        <f aca="false">SUM(J335:L335)</f>
        <v>0</v>
      </c>
      <c r="J335" s="142" t="n">
        <f aca="false">J336</f>
        <v>0</v>
      </c>
      <c r="K335" s="72" t="n">
        <f aca="false">K336</f>
        <v>0</v>
      </c>
      <c r="L335" s="143" t="n">
        <f aca="false">L336</f>
        <v>0</v>
      </c>
      <c r="M335" s="144" t="n">
        <f aca="false">I335</f>
        <v>0</v>
      </c>
    </row>
    <row r="336" customFormat="false" ht="31.35" hidden="true" customHeight="false" outlineLevel="0" collapsed="false">
      <c r="B336" s="113"/>
      <c r="C336" s="28" t="s">
        <v>164</v>
      </c>
      <c r="D336" s="28" t="n">
        <v>925</v>
      </c>
      <c r="E336" s="145" t="s">
        <v>56</v>
      </c>
      <c r="F336" s="145" t="s">
        <v>16</v>
      </c>
      <c r="G336" s="77" t="n">
        <v>5810009020</v>
      </c>
      <c r="H336" s="82" t="n">
        <v>600</v>
      </c>
      <c r="I336" s="142" t="n">
        <f aca="false">SUM(J336:L336)</f>
        <v>0</v>
      </c>
      <c r="J336" s="142"/>
      <c r="K336" s="72"/>
      <c r="L336" s="143"/>
      <c r="M336" s="144" t="n">
        <f aca="false">I336</f>
        <v>0</v>
      </c>
    </row>
    <row r="337" customFormat="false" ht="124.6" hidden="false" customHeight="true" outlineLevel="0" collapsed="false">
      <c r="B337" s="113"/>
      <c r="C337" s="28" t="s">
        <v>165</v>
      </c>
      <c r="D337" s="28" t="n">
        <v>925</v>
      </c>
      <c r="E337" s="145" t="s">
        <v>56</v>
      </c>
      <c r="F337" s="145" t="s">
        <v>16</v>
      </c>
      <c r="G337" s="77" t="n">
        <v>5810060820</v>
      </c>
      <c r="H337" s="82"/>
      <c r="I337" s="142" t="n">
        <f aca="false">SUM(J337:L337)</f>
        <v>561400</v>
      </c>
      <c r="J337" s="142" t="n">
        <f aca="false">J338</f>
        <v>583500</v>
      </c>
      <c r="K337" s="72" t="n">
        <f aca="false">K338</f>
        <v>-22100</v>
      </c>
      <c r="L337" s="143" t="n">
        <f aca="false">L338</f>
        <v>0</v>
      </c>
      <c r="M337" s="144" t="n">
        <f aca="false">I337</f>
        <v>561400</v>
      </c>
    </row>
    <row r="338" customFormat="false" ht="31.35" hidden="false" customHeight="false" outlineLevel="0" collapsed="false">
      <c r="B338" s="113"/>
      <c r="C338" s="28" t="s">
        <v>164</v>
      </c>
      <c r="D338" s="28" t="n">
        <v>925</v>
      </c>
      <c r="E338" s="145" t="s">
        <v>56</v>
      </c>
      <c r="F338" s="145" t="s">
        <v>16</v>
      </c>
      <c r="G338" s="77" t="n">
        <v>5810060820</v>
      </c>
      <c r="H338" s="82" t="n">
        <v>600</v>
      </c>
      <c r="I338" s="142" t="n">
        <f aca="false">SUM(J338:L338)</f>
        <v>561400</v>
      </c>
      <c r="J338" s="142" t="n">
        <v>583500</v>
      </c>
      <c r="K338" s="72" t="n">
        <v>-22100</v>
      </c>
      <c r="L338" s="143"/>
      <c r="M338" s="144" t="n">
        <f aca="false">I338</f>
        <v>561400</v>
      </c>
    </row>
    <row r="339" customFormat="false" ht="86.8" hidden="false" customHeight="true" outlineLevel="0" collapsed="false">
      <c r="B339" s="113"/>
      <c r="C339" s="28" t="s">
        <v>166</v>
      </c>
      <c r="D339" s="28" t="n">
        <v>925</v>
      </c>
      <c r="E339" s="145" t="s">
        <v>56</v>
      </c>
      <c r="F339" s="145" t="s">
        <v>16</v>
      </c>
      <c r="G339" s="77" t="n">
        <v>5810060860</v>
      </c>
      <c r="H339" s="82"/>
      <c r="I339" s="142" t="n">
        <f aca="false">SUM(J339:L339)</f>
        <v>758146400</v>
      </c>
      <c r="J339" s="142" t="n">
        <f aca="false">J340</f>
        <v>713092400</v>
      </c>
      <c r="K339" s="72" t="n">
        <f aca="false">K340</f>
        <v>45054000</v>
      </c>
      <c r="L339" s="143" t="n">
        <f aca="false">L340</f>
        <v>0</v>
      </c>
      <c r="M339" s="144" t="n">
        <f aca="false">I339</f>
        <v>758146400</v>
      </c>
    </row>
    <row r="340" customFormat="false" ht="31.35" hidden="false" customHeight="false" outlineLevel="0" collapsed="false">
      <c r="B340" s="113"/>
      <c r="C340" s="28" t="s">
        <v>164</v>
      </c>
      <c r="D340" s="28" t="n">
        <v>925</v>
      </c>
      <c r="E340" s="145" t="s">
        <v>56</v>
      </c>
      <c r="F340" s="145" t="s">
        <v>16</v>
      </c>
      <c r="G340" s="77" t="n">
        <v>5810060860</v>
      </c>
      <c r="H340" s="82" t="n">
        <v>600</v>
      </c>
      <c r="I340" s="142" t="n">
        <f aca="false">SUM(J340:L340)</f>
        <v>758146400</v>
      </c>
      <c r="J340" s="142" t="n">
        <v>713092400</v>
      </c>
      <c r="K340" s="72" t="n">
        <v>45054000</v>
      </c>
      <c r="L340" s="143"/>
      <c r="M340" s="144" t="n">
        <f aca="false">I340</f>
        <v>758146400</v>
      </c>
    </row>
    <row r="341" customFormat="false" ht="31.35" hidden="false" customHeight="false" outlineLevel="0" collapsed="false">
      <c r="B341" s="113"/>
      <c r="C341" s="28" t="s">
        <v>172</v>
      </c>
      <c r="D341" s="28" t="n">
        <v>925</v>
      </c>
      <c r="E341" s="145" t="s">
        <v>56</v>
      </c>
      <c r="F341" s="145" t="s">
        <v>16</v>
      </c>
      <c r="G341" s="77" t="n">
        <v>5810100000</v>
      </c>
      <c r="H341" s="82"/>
      <c r="I341" s="142" t="n">
        <f aca="false">SUM(J341:L341)</f>
        <v>7896800</v>
      </c>
      <c r="J341" s="142" t="n">
        <f aca="false">J342</f>
        <v>12649700</v>
      </c>
      <c r="K341" s="72" t="n">
        <f aca="false">K342+K344</f>
        <v>-4752900</v>
      </c>
      <c r="L341" s="143" t="n">
        <f aca="false">L342</f>
        <v>0</v>
      </c>
      <c r="M341" s="144" t="n">
        <f aca="false">I341</f>
        <v>7896800</v>
      </c>
    </row>
    <row r="342" customFormat="false" ht="31.35" hidden="false" customHeight="false" outlineLevel="0" collapsed="false">
      <c r="B342" s="113"/>
      <c r="C342" s="28" t="s">
        <v>172</v>
      </c>
      <c r="D342" s="28" t="n">
        <v>925</v>
      </c>
      <c r="E342" s="145" t="s">
        <v>56</v>
      </c>
      <c r="F342" s="145" t="s">
        <v>16</v>
      </c>
      <c r="G342" s="77" t="n">
        <v>5810100590</v>
      </c>
      <c r="H342" s="82"/>
      <c r="I342" s="142" t="n">
        <f aca="false">SUM(J342:L342)</f>
        <v>510400</v>
      </c>
      <c r="J342" s="142" t="n">
        <f aca="false">J343</f>
        <v>12649700</v>
      </c>
      <c r="K342" s="72" t="n">
        <f aca="false">K343</f>
        <v>-12139300</v>
      </c>
      <c r="L342" s="143" t="n">
        <f aca="false">L343</f>
        <v>0</v>
      </c>
      <c r="M342" s="144" t="n">
        <f aca="false">I342</f>
        <v>510400</v>
      </c>
    </row>
    <row r="343" customFormat="false" ht="31.35" hidden="false" customHeight="false" outlineLevel="0" collapsed="false">
      <c r="B343" s="113"/>
      <c r="C343" s="28" t="s">
        <v>164</v>
      </c>
      <c r="D343" s="28" t="n">
        <v>925</v>
      </c>
      <c r="E343" s="145" t="s">
        <v>56</v>
      </c>
      <c r="F343" s="145" t="s">
        <v>16</v>
      </c>
      <c r="G343" s="77" t="n">
        <v>5810100590</v>
      </c>
      <c r="H343" s="82" t="n">
        <v>600</v>
      </c>
      <c r="I343" s="142" t="n">
        <f aca="false">SUM(J343:L343)</f>
        <v>510400</v>
      </c>
      <c r="J343" s="142" t="n">
        <v>12649700</v>
      </c>
      <c r="K343" s="72" t="n">
        <v>-12139300</v>
      </c>
      <c r="L343" s="143"/>
      <c r="M343" s="144" t="n">
        <f aca="false">I343</f>
        <v>510400</v>
      </c>
    </row>
    <row r="344" customFormat="false" ht="79.05" hidden="false" customHeight="false" outlineLevel="0" collapsed="false">
      <c r="B344" s="113"/>
      <c r="C344" s="28" t="s">
        <v>173</v>
      </c>
      <c r="D344" s="28" t="n">
        <v>925</v>
      </c>
      <c r="E344" s="145" t="s">
        <v>56</v>
      </c>
      <c r="F344" s="145" t="s">
        <v>16</v>
      </c>
      <c r="G344" s="77" t="n">
        <v>5810100591</v>
      </c>
      <c r="H344" s="82"/>
      <c r="I344" s="142" t="n">
        <f aca="false">SUM(J344:L344)</f>
        <v>7386400</v>
      </c>
      <c r="J344" s="142" t="n">
        <v>0</v>
      </c>
      <c r="K344" s="72" t="n">
        <f aca="false">K345</f>
        <v>7386400</v>
      </c>
      <c r="L344" s="143"/>
      <c r="M344" s="144" t="n">
        <f aca="false">I344</f>
        <v>7386400</v>
      </c>
    </row>
    <row r="345" customFormat="false" ht="31.35" hidden="false" customHeight="false" outlineLevel="0" collapsed="false">
      <c r="B345" s="113"/>
      <c r="C345" s="28" t="s">
        <v>164</v>
      </c>
      <c r="D345" s="28" t="n">
        <v>925</v>
      </c>
      <c r="E345" s="145" t="s">
        <v>56</v>
      </c>
      <c r="F345" s="145" t="s">
        <v>16</v>
      </c>
      <c r="G345" s="77" t="n">
        <v>5810100591</v>
      </c>
      <c r="H345" s="82" t="n">
        <v>600</v>
      </c>
      <c r="I345" s="142" t="n">
        <f aca="false">SUM(J345:L345)</f>
        <v>7386400</v>
      </c>
      <c r="J345" s="142" t="n">
        <v>0</v>
      </c>
      <c r="K345" s="72" t="n">
        <v>7386400</v>
      </c>
      <c r="L345" s="143"/>
      <c r="M345" s="144" t="n">
        <f aca="false">I345</f>
        <v>7386400</v>
      </c>
    </row>
    <row r="346" customFormat="false" ht="31.35" hidden="false" customHeight="false" outlineLevel="0" collapsed="false">
      <c r="B346" s="113"/>
      <c r="C346" s="28" t="s">
        <v>239</v>
      </c>
      <c r="D346" s="28" t="n">
        <v>925</v>
      </c>
      <c r="E346" s="145" t="s">
        <v>56</v>
      </c>
      <c r="F346" s="145" t="s">
        <v>16</v>
      </c>
      <c r="G346" s="77" t="n">
        <v>6500000000</v>
      </c>
      <c r="H346" s="82"/>
      <c r="I346" s="142" t="n">
        <f aca="false">SUM(J346:L346)</f>
        <v>1513800</v>
      </c>
      <c r="J346" s="142" t="n">
        <f aca="false">J347</f>
        <v>7752395.28</v>
      </c>
      <c r="K346" s="72" t="n">
        <f aca="false">K347</f>
        <v>-6238595.28</v>
      </c>
      <c r="L346" s="72" t="n">
        <f aca="false">L347</f>
        <v>0</v>
      </c>
      <c r="M346" s="144" t="n">
        <f aca="false">I346</f>
        <v>1513800</v>
      </c>
    </row>
    <row r="347" customFormat="false" ht="17.35" hidden="false" customHeight="false" outlineLevel="0" collapsed="false">
      <c r="B347" s="113"/>
      <c r="C347" s="28" t="s">
        <v>252</v>
      </c>
      <c r="D347" s="28" t="n">
        <v>925</v>
      </c>
      <c r="E347" s="145" t="s">
        <v>56</v>
      </c>
      <c r="F347" s="145" t="s">
        <v>16</v>
      </c>
      <c r="G347" s="77" t="n">
        <v>6570000000</v>
      </c>
      <c r="H347" s="82"/>
      <c r="I347" s="142" t="n">
        <f aca="false">SUM(J347:L347)</f>
        <v>1513800</v>
      </c>
      <c r="J347" s="142" t="n">
        <f aca="false">J348</f>
        <v>7752395.28</v>
      </c>
      <c r="K347" s="72" t="n">
        <f aca="false">K348</f>
        <v>-6238595.28</v>
      </c>
      <c r="L347" s="72" t="n">
        <f aca="false">L348</f>
        <v>0</v>
      </c>
      <c r="M347" s="144" t="n">
        <f aca="false">I347</f>
        <v>1513800</v>
      </c>
    </row>
    <row r="348" customFormat="false" ht="72" hidden="false" customHeight="true" outlineLevel="0" collapsed="false">
      <c r="B348" s="113"/>
      <c r="C348" s="28" t="s">
        <v>258</v>
      </c>
      <c r="D348" s="28" t="n">
        <v>925</v>
      </c>
      <c r="E348" s="145" t="s">
        <v>56</v>
      </c>
      <c r="F348" s="145" t="s">
        <v>16</v>
      </c>
      <c r="G348" s="77" t="s">
        <v>259</v>
      </c>
      <c r="H348" s="82"/>
      <c r="I348" s="142" t="n">
        <f aca="false">SUM(J348:L348)</f>
        <v>1513800</v>
      </c>
      <c r="J348" s="142" t="n">
        <f aca="false">J349</f>
        <v>7752395.28</v>
      </c>
      <c r="K348" s="72" t="n">
        <f aca="false">K349</f>
        <v>-6238595.28</v>
      </c>
      <c r="L348" s="72" t="n">
        <f aca="false">L349</f>
        <v>0</v>
      </c>
      <c r="M348" s="144" t="n">
        <f aca="false">I348</f>
        <v>1513800</v>
      </c>
    </row>
    <row r="349" customFormat="false" ht="31.35" hidden="false" customHeight="false" outlineLevel="0" collapsed="false">
      <c r="B349" s="113"/>
      <c r="C349" s="28" t="s">
        <v>243</v>
      </c>
      <c r="D349" s="28" t="n">
        <v>925</v>
      </c>
      <c r="E349" s="145" t="s">
        <v>56</v>
      </c>
      <c r="F349" s="145" t="s">
        <v>16</v>
      </c>
      <c r="G349" s="77" t="s">
        <v>259</v>
      </c>
      <c r="H349" s="82" t="n">
        <v>400</v>
      </c>
      <c r="I349" s="142" t="n">
        <f aca="false">SUM(J349:L349)</f>
        <v>1513800</v>
      </c>
      <c r="J349" s="142" t="n">
        <v>7752395.28</v>
      </c>
      <c r="K349" s="72" t="n">
        <v>-6238595.28</v>
      </c>
      <c r="L349" s="143"/>
      <c r="M349" s="144" t="n">
        <f aca="false">I349</f>
        <v>1513800</v>
      </c>
    </row>
    <row r="350" customFormat="false" ht="31.35" hidden="false" customHeight="false" outlineLevel="0" collapsed="false">
      <c r="B350" s="113"/>
      <c r="C350" s="28" t="s">
        <v>316</v>
      </c>
      <c r="D350" s="28" t="n">
        <v>925</v>
      </c>
      <c r="E350" s="145" t="s">
        <v>56</v>
      </c>
      <c r="F350" s="145" t="s">
        <v>16</v>
      </c>
      <c r="G350" s="77" t="n">
        <v>9900000000</v>
      </c>
      <c r="H350" s="82"/>
      <c r="I350" s="142" t="n">
        <f aca="false">SUM(J350:L350)</f>
        <v>275000</v>
      </c>
      <c r="J350" s="142" t="n">
        <f aca="false">J351</f>
        <v>500000</v>
      </c>
      <c r="K350" s="72" t="n">
        <f aca="false">K351</f>
        <v>-225000</v>
      </c>
      <c r="L350" s="143" t="n">
        <f aca="false">L351</f>
        <v>0</v>
      </c>
      <c r="M350" s="144" t="n">
        <f aca="false">I350</f>
        <v>275000</v>
      </c>
    </row>
    <row r="351" customFormat="false" ht="17.35" hidden="false" customHeight="false" outlineLevel="0" collapsed="false">
      <c r="B351" s="113"/>
      <c r="C351" s="28" t="s">
        <v>320</v>
      </c>
      <c r="D351" s="28" t="n">
        <v>925</v>
      </c>
      <c r="E351" s="145" t="s">
        <v>56</v>
      </c>
      <c r="F351" s="145" t="s">
        <v>16</v>
      </c>
      <c r="G351" s="77" t="n">
        <v>9900010910</v>
      </c>
      <c r="H351" s="82"/>
      <c r="I351" s="142" t="n">
        <f aca="false">SUM(J351:L351)</f>
        <v>275000</v>
      </c>
      <c r="J351" s="142" t="n">
        <f aca="false">J352</f>
        <v>500000</v>
      </c>
      <c r="K351" s="72" t="n">
        <f aca="false">K352</f>
        <v>-225000</v>
      </c>
      <c r="L351" s="143" t="n">
        <f aca="false">L352</f>
        <v>0</v>
      </c>
      <c r="M351" s="144" t="n">
        <f aca="false">I351</f>
        <v>275000</v>
      </c>
    </row>
    <row r="352" customFormat="false" ht="17.35" hidden="false" customHeight="false" outlineLevel="0" collapsed="false">
      <c r="B352" s="113"/>
      <c r="C352" s="28" t="s">
        <v>105</v>
      </c>
      <c r="D352" s="28" t="n">
        <v>925</v>
      </c>
      <c r="E352" s="145" t="s">
        <v>56</v>
      </c>
      <c r="F352" s="145" t="s">
        <v>16</v>
      </c>
      <c r="G352" s="77" t="n">
        <v>9900010910</v>
      </c>
      <c r="H352" s="82" t="n">
        <v>800</v>
      </c>
      <c r="I352" s="142" t="n">
        <f aca="false">SUM(J352:L352)</f>
        <v>275000</v>
      </c>
      <c r="J352" s="142" t="n">
        <v>500000</v>
      </c>
      <c r="K352" s="72" t="n">
        <v>-225000</v>
      </c>
      <c r="L352" s="143"/>
      <c r="M352" s="144" t="n">
        <f aca="false">I352</f>
        <v>275000</v>
      </c>
    </row>
    <row r="353" customFormat="false" ht="17.35" hidden="false" customHeight="false" outlineLevel="0" collapsed="false">
      <c r="B353" s="113"/>
      <c r="C353" s="28" t="s">
        <v>58</v>
      </c>
      <c r="D353" s="28" t="n">
        <v>925</v>
      </c>
      <c r="E353" s="145" t="s">
        <v>56</v>
      </c>
      <c r="F353" s="145" t="s">
        <v>18</v>
      </c>
      <c r="G353" s="77"/>
      <c r="H353" s="82"/>
      <c r="I353" s="142" t="n">
        <f aca="false">SUM(J353:L353)</f>
        <v>1834651800</v>
      </c>
      <c r="J353" s="142" t="n">
        <f aca="false">J354+J406+J400</f>
        <v>1892494100</v>
      </c>
      <c r="K353" s="142" t="n">
        <f aca="false">K354+K406+K400</f>
        <v>-57842300</v>
      </c>
      <c r="L353" s="72" t="n">
        <f aca="false">L354+L406+L400</f>
        <v>0</v>
      </c>
      <c r="M353" s="144" t="n">
        <f aca="false">I353</f>
        <v>1834651800</v>
      </c>
    </row>
    <row r="354" customFormat="false" ht="17.35" hidden="false" customHeight="false" outlineLevel="0" collapsed="false">
      <c r="B354" s="113"/>
      <c r="C354" s="28" t="s">
        <v>160</v>
      </c>
      <c r="D354" s="28" t="n">
        <v>925</v>
      </c>
      <c r="E354" s="145" t="s">
        <v>56</v>
      </c>
      <c r="F354" s="145" t="s">
        <v>18</v>
      </c>
      <c r="G354" s="77" t="n">
        <v>5800000000</v>
      </c>
      <c r="H354" s="82"/>
      <c r="I354" s="142" t="n">
        <f aca="false">SUM(J354:L354)</f>
        <v>1833181200</v>
      </c>
      <c r="J354" s="142" t="n">
        <f aca="false">J355</f>
        <v>1877820190.32</v>
      </c>
      <c r="K354" s="72" t="n">
        <f aca="false">K355</f>
        <v>-44638990.32</v>
      </c>
      <c r="L354" s="143" t="n">
        <f aca="false">L355</f>
        <v>0</v>
      </c>
      <c r="M354" s="144" t="n">
        <f aca="false">I354</f>
        <v>1833181200</v>
      </c>
    </row>
    <row r="355" customFormat="false" ht="17.35" hidden="false" customHeight="false" outlineLevel="0" collapsed="false">
      <c r="B355" s="113"/>
      <c r="C355" s="28" t="s">
        <v>161</v>
      </c>
      <c r="D355" s="28" t="n">
        <v>925</v>
      </c>
      <c r="E355" s="145" t="s">
        <v>56</v>
      </c>
      <c r="F355" s="145" t="s">
        <v>18</v>
      </c>
      <c r="G355" s="77" t="n">
        <v>5810000000</v>
      </c>
      <c r="H355" s="82"/>
      <c r="I355" s="142" t="n">
        <f aca="false">SUM(J355:L355)</f>
        <v>1833181200</v>
      </c>
      <c r="J355" s="142" t="n">
        <f aca="false">J360+J362+J364+J366+J356+J372+J368+J358+J370</f>
        <v>1877820190.32</v>
      </c>
      <c r="K355" s="72" t="n">
        <f aca="false">K360+K362+K364+K366+K356+K372+K368+K358</f>
        <v>-44638990.32</v>
      </c>
      <c r="L355" s="143" t="n">
        <f aca="false">L360+L362+L364+L366+L356+L372+L368+L358+L395</f>
        <v>0</v>
      </c>
      <c r="M355" s="144" t="n">
        <f aca="false">I355</f>
        <v>1833181200</v>
      </c>
    </row>
    <row r="356" customFormat="false" ht="31.35" hidden="false" customHeight="false" outlineLevel="0" collapsed="false">
      <c r="B356" s="113"/>
      <c r="C356" s="28" t="s">
        <v>129</v>
      </c>
      <c r="D356" s="28" t="n">
        <v>925</v>
      </c>
      <c r="E356" s="145" t="s">
        <v>56</v>
      </c>
      <c r="F356" s="145" t="s">
        <v>18</v>
      </c>
      <c r="G356" s="77" t="n">
        <v>5810000590</v>
      </c>
      <c r="H356" s="82"/>
      <c r="I356" s="142" t="n">
        <f aca="false">SUM(J356:L356)</f>
        <v>149389700</v>
      </c>
      <c r="J356" s="142" t="n">
        <f aca="false">J357</f>
        <v>183550100</v>
      </c>
      <c r="K356" s="72" t="n">
        <f aca="false">K357</f>
        <v>-34160400</v>
      </c>
      <c r="L356" s="143" t="n">
        <f aca="false">L357</f>
        <v>0</v>
      </c>
      <c r="M356" s="144" t="n">
        <f aca="false">I356</f>
        <v>149389700</v>
      </c>
    </row>
    <row r="357" customFormat="false" ht="31.35" hidden="false" customHeight="false" outlineLevel="0" collapsed="false">
      <c r="B357" s="113"/>
      <c r="C357" s="28" t="s">
        <v>164</v>
      </c>
      <c r="D357" s="28" t="n">
        <v>925</v>
      </c>
      <c r="E357" s="145" t="s">
        <v>56</v>
      </c>
      <c r="F357" s="145" t="s">
        <v>18</v>
      </c>
      <c r="G357" s="77" t="n">
        <v>5810000590</v>
      </c>
      <c r="H357" s="82" t="n">
        <v>600</v>
      </c>
      <c r="I357" s="142" t="n">
        <f aca="false">SUM(J357:L357)</f>
        <v>149389700</v>
      </c>
      <c r="J357" s="142" t="n">
        <v>183550100</v>
      </c>
      <c r="K357" s="72" t="n">
        <v>-34160400</v>
      </c>
      <c r="L357" s="143"/>
      <c r="M357" s="144" t="n">
        <f aca="false">I357</f>
        <v>149389700</v>
      </c>
    </row>
    <row r="358" customFormat="false" ht="17.35" hidden="true" customHeight="false" outlineLevel="0" collapsed="false">
      <c r="B358" s="113"/>
      <c r="C358" s="28" t="s">
        <v>163</v>
      </c>
      <c r="D358" s="28" t="n">
        <v>925</v>
      </c>
      <c r="E358" s="145" t="s">
        <v>56</v>
      </c>
      <c r="F358" s="145" t="s">
        <v>18</v>
      </c>
      <c r="G358" s="77" t="n">
        <v>5810009020</v>
      </c>
      <c r="H358" s="82"/>
      <c r="I358" s="142" t="n">
        <f aca="false">SUM(J358:L358)</f>
        <v>0</v>
      </c>
      <c r="J358" s="142" t="n">
        <f aca="false">J359</f>
        <v>0</v>
      </c>
      <c r="K358" s="72" t="n">
        <f aca="false">K359</f>
        <v>0</v>
      </c>
      <c r="L358" s="143" t="n">
        <f aca="false">L359</f>
        <v>0</v>
      </c>
      <c r="M358" s="144" t="n">
        <f aca="false">I358</f>
        <v>0</v>
      </c>
    </row>
    <row r="359" customFormat="false" ht="31.35" hidden="true" customHeight="false" outlineLevel="0" collapsed="false">
      <c r="B359" s="113"/>
      <c r="C359" s="28" t="s">
        <v>164</v>
      </c>
      <c r="D359" s="28" t="n">
        <v>925</v>
      </c>
      <c r="E359" s="145" t="s">
        <v>56</v>
      </c>
      <c r="F359" s="145" t="s">
        <v>18</v>
      </c>
      <c r="G359" s="77" t="n">
        <v>5810009020</v>
      </c>
      <c r="H359" s="82" t="n">
        <v>600</v>
      </c>
      <c r="I359" s="142" t="n">
        <f aca="false">SUM(J359:L359)</f>
        <v>0</v>
      </c>
      <c r="J359" s="142"/>
      <c r="K359" s="72"/>
      <c r="L359" s="143"/>
      <c r="M359" s="144" t="n">
        <f aca="false">I359</f>
        <v>0</v>
      </c>
    </row>
    <row r="360" customFormat="false" ht="114.35" hidden="false" customHeight="true" outlineLevel="0" collapsed="false">
      <c r="B360" s="113"/>
      <c r="C360" s="28" t="s">
        <v>165</v>
      </c>
      <c r="D360" s="28" t="n">
        <v>925</v>
      </c>
      <c r="E360" s="145" t="s">
        <v>56</v>
      </c>
      <c r="F360" s="145" t="s">
        <v>18</v>
      </c>
      <c r="G360" s="77" t="n">
        <v>5810060820</v>
      </c>
      <c r="H360" s="82"/>
      <c r="I360" s="142" t="n">
        <f aca="false">SUM(J360:L360)</f>
        <v>2023200</v>
      </c>
      <c r="J360" s="142" t="n">
        <f aca="false">J361</f>
        <v>2112400</v>
      </c>
      <c r="K360" s="72" t="n">
        <f aca="false">K361</f>
        <v>-89200</v>
      </c>
      <c r="L360" s="143" t="n">
        <f aca="false">L361</f>
        <v>0</v>
      </c>
      <c r="M360" s="144" t="n">
        <f aca="false">I360</f>
        <v>2023200</v>
      </c>
    </row>
    <row r="361" customFormat="false" ht="31.35" hidden="false" customHeight="false" outlineLevel="0" collapsed="false">
      <c r="B361" s="113"/>
      <c r="C361" s="28" t="s">
        <v>164</v>
      </c>
      <c r="D361" s="28" t="n">
        <v>925</v>
      </c>
      <c r="E361" s="145" t="s">
        <v>56</v>
      </c>
      <c r="F361" s="145" t="s">
        <v>18</v>
      </c>
      <c r="G361" s="77" t="n">
        <v>5810060820</v>
      </c>
      <c r="H361" s="82" t="n">
        <v>600</v>
      </c>
      <c r="I361" s="142" t="n">
        <f aca="false">SUM(J361:L361)</f>
        <v>2023200</v>
      </c>
      <c r="J361" s="142" t="n">
        <v>2112400</v>
      </c>
      <c r="K361" s="72" t="n">
        <v>-89200</v>
      </c>
      <c r="L361" s="143"/>
      <c r="M361" s="144" t="n">
        <f aca="false">I361</f>
        <v>2023200</v>
      </c>
    </row>
    <row r="362" customFormat="false" ht="79.05" hidden="false" customHeight="false" outlineLevel="0" collapsed="false">
      <c r="B362" s="113"/>
      <c r="C362" s="28" t="s">
        <v>166</v>
      </c>
      <c r="D362" s="28" t="n">
        <v>925</v>
      </c>
      <c r="E362" s="145" t="s">
        <v>56</v>
      </c>
      <c r="F362" s="145" t="s">
        <v>18</v>
      </c>
      <c r="G362" s="77" t="n">
        <v>5810060860</v>
      </c>
      <c r="H362" s="82"/>
      <c r="I362" s="142" t="n">
        <f aca="false">SUM(J362:L362)</f>
        <v>1278635500</v>
      </c>
      <c r="J362" s="142" t="n">
        <f aca="false">J363</f>
        <v>1297665500</v>
      </c>
      <c r="K362" s="72" t="n">
        <f aca="false">K363</f>
        <v>-19030000</v>
      </c>
      <c r="L362" s="143" t="n">
        <f aca="false">L363</f>
        <v>0</v>
      </c>
      <c r="M362" s="144" t="n">
        <f aca="false">I362</f>
        <v>1278635500</v>
      </c>
    </row>
    <row r="363" customFormat="false" ht="31.35" hidden="false" customHeight="false" outlineLevel="0" collapsed="false">
      <c r="B363" s="113"/>
      <c r="C363" s="28" t="s">
        <v>164</v>
      </c>
      <c r="D363" s="28" t="n">
        <v>925</v>
      </c>
      <c r="E363" s="145" t="s">
        <v>56</v>
      </c>
      <c r="F363" s="145" t="s">
        <v>18</v>
      </c>
      <c r="G363" s="77" t="n">
        <v>5810060860</v>
      </c>
      <c r="H363" s="82" t="n">
        <v>600</v>
      </c>
      <c r="I363" s="142" t="n">
        <f aca="false">SUM(J363:L363)</f>
        <v>1278635500</v>
      </c>
      <c r="J363" s="142" t="n">
        <v>1297665500</v>
      </c>
      <c r="K363" s="72" t="n">
        <v>-19030000</v>
      </c>
      <c r="L363" s="143"/>
      <c r="M363" s="144" t="n">
        <f aca="false">I363</f>
        <v>1278635500</v>
      </c>
    </row>
    <row r="364" customFormat="false" ht="150.45" hidden="false" customHeight="true" outlineLevel="0" collapsed="false">
      <c r="B364" s="113"/>
      <c r="C364" s="28" t="s">
        <v>167</v>
      </c>
      <c r="D364" s="28" t="n">
        <v>925</v>
      </c>
      <c r="E364" s="145" t="s">
        <v>56</v>
      </c>
      <c r="F364" s="145" t="s">
        <v>18</v>
      </c>
      <c r="G364" s="77" t="n">
        <v>5810062370</v>
      </c>
      <c r="H364" s="82"/>
      <c r="I364" s="142" t="n">
        <f aca="false">SUM(J364:L364)</f>
        <v>66428600</v>
      </c>
      <c r="J364" s="142" t="n">
        <f aca="false">J365</f>
        <v>54474500</v>
      </c>
      <c r="K364" s="72" t="n">
        <f aca="false">K365</f>
        <v>11954100</v>
      </c>
      <c r="L364" s="143" t="n">
        <f aca="false">L365</f>
        <v>0</v>
      </c>
      <c r="M364" s="144" t="n">
        <f aca="false">I364</f>
        <v>66428600</v>
      </c>
    </row>
    <row r="365" customFormat="false" ht="31.35" hidden="false" customHeight="false" outlineLevel="0" collapsed="false">
      <c r="B365" s="113"/>
      <c r="C365" s="28" t="s">
        <v>164</v>
      </c>
      <c r="D365" s="28" t="n">
        <v>925</v>
      </c>
      <c r="E365" s="145" t="s">
        <v>56</v>
      </c>
      <c r="F365" s="145" t="s">
        <v>18</v>
      </c>
      <c r="G365" s="77" t="n">
        <v>5810062370</v>
      </c>
      <c r="H365" s="82" t="n">
        <v>600</v>
      </c>
      <c r="I365" s="142" t="n">
        <f aca="false">SUM(J365:L365)</f>
        <v>66428600</v>
      </c>
      <c r="J365" s="142" t="n">
        <v>54474500</v>
      </c>
      <c r="K365" s="72" t="n">
        <v>11954100</v>
      </c>
      <c r="L365" s="143"/>
      <c r="M365" s="144" t="n">
        <f aca="false">I365</f>
        <v>66428600</v>
      </c>
    </row>
    <row r="366" customFormat="false" ht="157.4" hidden="false" customHeight="true" outlineLevel="0" collapsed="false">
      <c r="B366" s="113"/>
      <c r="C366" s="28" t="s">
        <v>168</v>
      </c>
      <c r="D366" s="28" t="n">
        <v>925</v>
      </c>
      <c r="E366" s="145" t="s">
        <v>56</v>
      </c>
      <c r="F366" s="145" t="s">
        <v>18</v>
      </c>
      <c r="G366" s="77" t="n">
        <v>5810062500</v>
      </c>
      <c r="H366" s="82"/>
      <c r="I366" s="142" t="n">
        <f aca="false">SUM(J366:L366)</f>
        <v>8855300</v>
      </c>
      <c r="J366" s="142" t="n">
        <f aca="false">J367</f>
        <v>8412400</v>
      </c>
      <c r="K366" s="72" t="n">
        <f aca="false">K367</f>
        <v>442900</v>
      </c>
      <c r="L366" s="143" t="n">
        <f aca="false">L367</f>
        <v>0</v>
      </c>
      <c r="M366" s="144" t="n">
        <f aca="false">I366</f>
        <v>8855300</v>
      </c>
    </row>
    <row r="367" customFormat="false" ht="31.35" hidden="false" customHeight="false" outlineLevel="0" collapsed="false">
      <c r="B367" s="113"/>
      <c r="C367" s="28" t="s">
        <v>164</v>
      </c>
      <c r="D367" s="28" t="n">
        <v>925</v>
      </c>
      <c r="E367" s="145" t="s">
        <v>56</v>
      </c>
      <c r="F367" s="145" t="s">
        <v>18</v>
      </c>
      <c r="G367" s="77" t="n">
        <v>5810062500</v>
      </c>
      <c r="H367" s="82" t="n">
        <v>600</v>
      </c>
      <c r="I367" s="142" t="n">
        <f aca="false">SUM(J367:L367)</f>
        <v>8855300</v>
      </c>
      <c r="J367" s="142" t="n">
        <v>8412400</v>
      </c>
      <c r="K367" s="72" t="n">
        <v>442900</v>
      </c>
      <c r="L367" s="143"/>
      <c r="M367" s="144" t="n">
        <f aca="false">I367</f>
        <v>8855300</v>
      </c>
    </row>
    <row r="368" customFormat="false" ht="102.35" hidden="false" customHeight="true" outlineLevel="0" collapsed="false">
      <c r="B368" s="113"/>
      <c r="C368" s="28" t="s">
        <v>169</v>
      </c>
      <c r="D368" s="28" t="n">
        <v>925</v>
      </c>
      <c r="E368" s="145" t="s">
        <v>56</v>
      </c>
      <c r="F368" s="145" t="s">
        <v>18</v>
      </c>
      <c r="G368" s="77" t="n">
        <v>5810063540</v>
      </c>
      <c r="H368" s="82"/>
      <c r="I368" s="142" t="n">
        <f aca="false">SUM(J368:L368)</f>
        <v>2966900</v>
      </c>
      <c r="J368" s="142" t="n">
        <f aca="false">J369</f>
        <v>2401100</v>
      </c>
      <c r="K368" s="72" t="n">
        <f aca="false">K369</f>
        <v>565800</v>
      </c>
      <c r="L368" s="143" t="n">
        <f aca="false">L369</f>
        <v>0</v>
      </c>
      <c r="M368" s="144" t="n">
        <f aca="false">I368</f>
        <v>2966900</v>
      </c>
    </row>
    <row r="369" customFormat="false" ht="31.35" hidden="false" customHeight="false" outlineLevel="0" collapsed="false">
      <c r="B369" s="113"/>
      <c r="C369" s="28" t="s">
        <v>164</v>
      </c>
      <c r="D369" s="28" t="n">
        <v>925</v>
      </c>
      <c r="E369" s="145" t="s">
        <v>56</v>
      </c>
      <c r="F369" s="145" t="s">
        <v>18</v>
      </c>
      <c r="G369" s="77" t="n">
        <v>5810063540</v>
      </c>
      <c r="H369" s="82" t="n">
        <v>600</v>
      </c>
      <c r="I369" s="142" t="n">
        <f aca="false">SUM(J369:L369)</f>
        <v>2966900</v>
      </c>
      <c r="J369" s="142" t="n">
        <v>2401100</v>
      </c>
      <c r="K369" s="72" t="n">
        <v>565800</v>
      </c>
      <c r="L369" s="143"/>
      <c r="M369" s="144" t="n">
        <f aca="false">I369</f>
        <v>2966900</v>
      </c>
    </row>
    <row r="370" customFormat="false" ht="110.1" hidden="false" customHeight="false" outlineLevel="0" collapsed="false">
      <c r="B370" s="113"/>
      <c r="C370" s="28" t="s">
        <v>170</v>
      </c>
      <c r="D370" s="28" t="n">
        <v>925</v>
      </c>
      <c r="E370" s="145" t="s">
        <v>56</v>
      </c>
      <c r="F370" s="145" t="s">
        <v>18</v>
      </c>
      <c r="G370" s="77" t="s">
        <v>171</v>
      </c>
      <c r="H370" s="82"/>
      <c r="I370" s="142" t="n">
        <f aca="false">SUM(J370:L370)</f>
        <v>43063800</v>
      </c>
      <c r="J370" s="142" t="n">
        <f aca="false">J371</f>
        <v>43063800</v>
      </c>
      <c r="K370" s="72" t="n">
        <v>0</v>
      </c>
      <c r="L370" s="143"/>
      <c r="M370" s="144" t="n">
        <f aca="false">I370</f>
        <v>43063800</v>
      </c>
    </row>
    <row r="371" customFormat="false" ht="31.35" hidden="false" customHeight="false" outlineLevel="0" collapsed="false">
      <c r="B371" s="113"/>
      <c r="C371" s="28" t="s">
        <v>164</v>
      </c>
      <c r="D371" s="28" t="n">
        <v>925</v>
      </c>
      <c r="E371" s="145" t="s">
        <v>56</v>
      </c>
      <c r="F371" s="145" t="s">
        <v>18</v>
      </c>
      <c r="G371" s="77" t="s">
        <v>171</v>
      </c>
      <c r="H371" s="82" t="n">
        <v>600</v>
      </c>
      <c r="I371" s="142" t="n">
        <f aca="false">SUM(J371:L371)</f>
        <v>43063800</v>
      </c>
      <c r="J371" s="142" t="n">
        <v>43063800</v>
      </c>
      <c r="K371" s="72" t="n">
        <v>0</v>
      </c>
      <c r="L371" s="143"/>
      <c r="M371" s="144" t="n">
        <f aca="false">I371</f>
        <v>43063800</v>
      </c>
    </row>
    <row r="372" customFormat="false" ht="31.35" hidden="false" customHeight="false" outlineLevel="0" collapsed="false">
      <c r="B372" s="113"/>
      <c r="C372" s="28" t="s">
        <v>172</v>
      </c>
      <c r="D372" s="28" t="n">
        <v>925</v>
      </c>
      <c r="E372" s="145" t="s">
        <v>56</v>
      </c>
      <c r="F372" s="145" t="s">
        <v>18</v>
      </c>
      <c r="G372" s="77" t="n">
        <v>5810100000</v>
      </c>
      <c r="H372" s="82"/>
      <c r="I372" s="142" t="n">
        <f aca="false">SUM(J372:L372)</f>
        <v>281818200</v>
      </c>
      <c r="J372" s="142" t="n">
        <f aca="false">J383+J373+J389+J387+J385+J395</f>
        <v>286140390.32</v>
      </c>
      <c r="K372" s="142" t="n">
        <f aca="false">K383+K373+K389+K387+K375+K377+K379+K381+K385+K391+K393</f>
        <v>-4322190.32</v>
      </c>
      <c r="L372" s="142" t="n">
        <f aca="false">L383+L373+L389+L387+L375+L377+L379+L381+L385+L391+L393</f>
        <v>0</v>
      </c>
      <c r="M372" s="144" t="n">
        <f aca="false">I372</f>
        <v>281818200</v>
      </c>
    </row>
    <row r="373" customFormat="false" ht="31.35" hidden="false" customHeight="false" outlineLevel="0" collapsed="false">
      <c r="B373" s="113"/>
      <c r="C373" s="28" t="s">
        <v>172</v>
      </c>
      <c r="D373" s="28" t="n">
        <v>925</v>
      </c>
      <c r="E373" s="145" t="s">
        <v>56</v>
      </c>
      <c r="F373" s="145" t="s">
        <v>18</v>
      </c>
      <c r="G373" s="77" t="n">
        <v>5810100590</v>
      </c>
      <c r="H373" s="82"/>
      <c r="I373" s="142" t="n">
        <f aca="false">SUM(J373:L373)</f>
        <v>517800</v>
      </c>
      <c r="J373" s="142" t="n">
        <f aca="false">J374</f>
        <v>36446690.32</v>
      </c>
      <c r="K373" s="72" t="n">
        <f aca="false">K374</f>
        <v>-35928890.32</v>
      </c>
      <c r="L373" s="143" t="n">
        <f aca="false">L374</f>
        <v>0</v>
      </c>
      <c r="M373" s="144" t="n">
        <f aca="false">I373</f>
        <v>517800</v>
      </c>
    </row>
    <row r="374" customFormat="false" ht="31.35" hidden="false" customHeight="false" outlineLevel="0" collapsed="false">
      <c r="B374" s="113"/>
      <c r="C374" s="28" t="s">
        <v>164</v>
      </c>
      <c r="D374" s="28" t="n">
        <v>925</v>
      </c>
      <c r="E374" s="145" t="s">
        <v>56</v>
      </c>
      <c r="F374" s="145" t="s">
        <v>18</v>
      </c>
      <c r="G374" s="77" t="n">
        <v>5810100590</v>
      </c>
      <c r="H374" s="82" t="n">
        <v>600</v>
      </c>
      <c r="I374" s="142" t="n">
        <f aca="false">SUM(J374:L374)</f>
        <v>517800</v>
      </c>
      <c r="J374" s="142" t="n">
        <v>36446690.32</v>
      </c>
      <c r="K374" s="72" t="n">
        <v>-35928890.32</v>
      </c>
      <c r="L374" s="143"/>
      <c r="M374" s="144" t="n">
        <f aca="false">I374</f>
        <v>517800</v>
      </c>
    </row>
    <row r="375" customFormat="false" ht="79.05" hidden="false" customHeight="false" outlineLevel="0" collapsed="false">
      <c r="B375" s="113"/>
      <c r="C375" s="28" t="s">
        <v>173</v>
      </c>
      <c r="D375" s="28" t="n">
        <v>925</v>
      </c>
      <c r="E375" s="145" t="s">
        <v>56</v>
      </c>
      <c r="F375" s="145" t="s">
        <v>18</v>
      </c>
      <c r="G375" s="77" t="n">
        <v>5810100591</v>
      </c>
      <c r="H375" s="82"/>
      <c r="I375" s="142" t="n">
        <f aca="false">SUM(J375:L375)</f>
        <v>5131200</v>
      </c>
      <c r="J375" s="142" t="n">
        <v>0</v>
      </c>
      <c r="K375" s="72" t="n">
        <f aca="false">K376</f>
        <v>5131200</v>
      </c>
      <c r="L375" s="72" t="n">
        <f aca="false">L376</f>
        <v>0</v>
      </c>
      <c r="M375" s="144" t="n">
        <f aca="false">I375</f>
        <v>5131200</v>
      </c>
    </row>
    <row r="376" customFormat="false" ht="31.35" hidden="false" customHeight="false" outlineLevel="0" collapsed="false">
      <c r="B376" s="113"/>
      <c r="C376" s="28" t="s">
        <v>164</v>
      </c>
      <c r="D376" s="28" t="n">
        <v>925</v>
      </c>
      <c r="E376" s="145" t="s">
        <v>56</v>
      </c>
      <c r="F376" s="145" t="s">
        <v>18</v>
      </c>
      <c r="G376" s="77" t="n">
        <v>5810100591</v>
      </c>
      <c r="H376" s="82" t="n">
        <v>600</v>
      </c>
      <c r="I376" s="142" t="n">
        <f aca="false">SUM(J376:L376)</f>
        <v>5131200</v>
      </c>
      <c r="J376" s="142" t="n">
        <v>0</v>
      </c>
      <c r="K376" s="72" t="n">
        <v>5131200</v>
      </c>
      <c r="L376" s="143"/>
      <c r="M376" s="144" t="n">
        <f aca="false">I376</f>
        <v>5131200</v>
      </c>
    </row>
    <row r="377" customFormat="false" ht="47.05" hidden="false" customHeight="false" outlineLevel="0" collapsed="false">
      <c r="B377" s="113"/>
      <c r="C377" s="28" t="s">
        <v>174</v>
      </c>
      <c r="D377" s="28" t="n">
        <v>925</v>
      </c>
      <c r="E377" s="145" t="s">
        <v>56</v>
      </c>
      <c r="F377" s="145" t="s">
        <v>18</v>
      </c>
      <c r="G377" s="77" t="n">
        <v>5810100592</v>
      </c>
      <c r="H377" s="82"/>
      <c r="I377" s="142" t="n">
        <f aca="false">SUM(J377:L377)</f>
        <v>9344100</v>
      </c>
      <c r="J377" s="142" t="n">
        <v>0</v>
      </c>
      <c r="K377" s="72" t="n">
        <f aca="false">K378</f>
        <v>9344100</v>
      </c>
      <c r="L377" s="72" t="n">
        <f aca="false">L378</f>
        <v>0</v>
      </c>
      <c r="M377" s="144" t="n">
        <f aca="false">I377</f>
        <v>9344100</v>
      </c>
    </row>
    <row r="378" customFormat="false" ht="31.35" hidden="false" customHeight="false" outlineLevel="0" collapsed="false">
      <c r="B378" s="113"/>
      <c r="C378" s="28" t="s">
        <v>164</v>
      </c>
      <c r="D378" s="28" t="n">
        <v>925</v>
      </c>
      <c r="E378" s="145" t="s">
        <v>56</v>
      </c>
      <c r="F378" s="145" t="s">
        <v>18</v>
      </c>
      <c r="G378" s="77" t="n">
        <v>5810100592</v>
      </c>
      <c r="H378" s="82" t="n">
        <v>600</v>
      </c>
      <c r="I378" s="142" t="n">
        <f aca="false">SUM(J378:L378)</f>
        <v>9344100</v>
      </c>
      <c r="J378" s="142" t="n">
        <v>0</v>
      </c>
      <c r="K378" s="72" t="n">
        <v>9344100</v>
      </c>
      <c r="L378" s="143"/>
      <c r="M378" s="144" t="n">
        <f aca="false">I378</f>
        <v>9344100</v>
      </c>
    </row>
    <row r="379" customFormat="false" ht="47.05" hidden="false" customHeight="false" outlineLevel="0" collapsed="false">
      <c r="B379" s="113"/>
      <c r="C379" s="28" t="s">
        <v>175</v>
      </c>
      <c r="D379" s="28" t="n">
        <v>925</v>
      </c>
      <c r="E379" s="145" t="s">
        <v>56</v>
      </c>
      <c r="F379" s="145" t="s">
        <v>18</v>
      </c>
      <c r="G379" s="77" t="n">
        <v>5810100593</v>
      </c>
      <c r="H379" s="82"/>
      <c r="I379" s="142" t="n">
        <f aca="false">SUM(J379:L379)</f>
        <v>10300</v>
      </c>
      <c r="J379" s="142" t="n">
        <v>0</v>
      </c>
      <c r="K379" s="72" t="n">
        <f aca="false">K380</f>
        <v>10300</v>
      </c>
      <c r="L379" s="72" t="n">
        <f aca="false">L380</f>
        <v>0</v>
      </c>
      <c r="M379" s="144" t="n">
        <f aca="false">I379</f>
        <v>10300</v>
      </c>
    </row>
    <row r="380" customFormat="false" ht="31.35" hidden="false" customHeight="false" outlineLevel="0" collapsed="false">
      <c r="B380" s="113"/>
      <c r="C380" s="28" t="s">
        <v>164</v>
      </c>
      <c r="D380" s="28" t="n">
        <v>925</v>
      </c>
      <c r="E380" s="145" t="s">
        <v>56</v>
      </c>
      <c r="F380" s="145" t="s">
        <v>18</v>
      </c>
      <c r="G380" s="77" t="n">
        <v>5810100593</v>
      </c>
      <c r="H380" s="82" t="n">
        <v>600</v>
      </c>
      <c r="I380" s="142" t="n">
        <f aca="false">SUM(J380:L380)</f>
        <v>10300</v>
      </c>
      <c r="J380" s="142" t="n">
        <v>0</v>
      </c>
      <c r="K380" s="72" t="n">
        <v>10300</v>
      </c>
      <c r="L380" s="143"/>
      <c r="M380" s="144" t="n">
        <f aca="false">I380</f>
        <v>10300</v>
      </c>
    </row>
    <row r="381" customFormat="false" ht="94.55" hidden="false" customHeight="false" outlineLevel="0" collapsed="false">
      <c r="B381" s="113"/>
      <c r="C381" s="28" t="s">
        <v>176</v>
      </c>
      <c r="D381" s="28" t="n">
        <v>925</v>
      </c>
      <c r="E381" s="145" t="s">
        <v>56</v>
      </c>
      <c r="F381" s="145" t="s">
        <v>18</v>
      </c>
      <c r="G381" s="77" t="n">
        <v>5810100594</v>
      </c>
      <c r="H381" s="82"/>
      <c r="I381" s="142" t="n">
        <f aca="false">SUM(J381:L381)</f>
        <v>410600</v>
      </c>
      <c r="J381" s="142" t="n">
        <v>0</v>
      </c>
      <c r="K381" s="72" t="n">
        <f aca="false">K382</f>
        <v>410600</v>
      </c>
      <c r="L381" s="72" t="n">
        <f aca="false">L382</f>
        <v>0</v>
      </c>
      <c r="M381" s="144" t="n">
        <f aca="false">I381</f>
        <v>410600</v>
      </c>
    </row>
    <row r="382" customFormat="false" ht="31.35" hidden="false" customHeight="false" outlineLevel="0" collapsed="false">
      <c r="B382" s="113"/>
      <c r="C382" s="28" t="s">
        <v>164</v>
      </c>
      <c r="D382" s="28" t="n">
        <v>925</v>
      </c>
      <c r="E382" s="145" t="s">
        <v>56</v>
      </c>
      <c r="F382" s="145" t="s">
        <v>18</v>
      </c>
      <c r="G382" s="77" t="n">
        <v>5810100594</v>
      </c>
      <c r="H382" s="82" t="n">
        <v>600</v>
      </c>
      <c r="I382" s="142" t="n">
        <f aca="false">SUM(J382:L382)</f>
        <v>410600</v>
      </c>
      <c r="J382" s="142" t="n">
        <v>0</v>
      </c>
      <c r="K382" s="72" t="n">
        <v>410600</v>
      </c>
      <c r="L382" s="143"/>
      <c r="M382" s="144" t="n">
        <f aca="false">I382</f>
        <v>410600</v>
      </c>
    </row>
    <row r="383" customFormat="false" ht="49.8" hidden="true" customHeight="true" outlineLevel="0" collapsed="false">
      <c r="B383" s="113"/>
      <c r="C383" s="28" t="s">
        <v>177</v>
      </c>
      <c r="D383" s="28" t="n">
        <v>925</v>
      </c>
      <c r="E383" s="145" t="s">
        <v>56</v>
      </c>
      <c r="F383" s="145" t="s">
        <v>18</v>
      </c>
      <c r="G383" s="77" t="s">
        <v>178</v>
      </c>
      <c r="H383" s="82"/>
      <c r="I383" s="142" t="n">
        <f aca="false">SUM(J383:L383)</f>
        <v>0</v>
      </c>
      <c r="J383" s="142" t="n">
        <f aca="false">J384</f>
        <v>0</v>
      </c>
      <c r="K383" s="72" t="n">
        <f aca="false">K384</f>
        <v>0</v>
      </c>
      <c r="L383" s="143" t="n">
        <f aca="false">L384</f>
        <v>0</v>
      </c>
      <c r="M383" s="144" t="n">
        <f aca="false">I383</f>
        <v>0</v>
      </c>
    </row>
    <row r="384" customFormat="false" ht="31.35" hidden="true" customHeight="false" outlineLevel="0" collapsed="false">
      <c r="B384" s="113"/>
      <c r="C384" s="28" t="s">
        <v>164</v>
      </c>
      <c r="D384" s="28" t="n">
        <v>925</v>
      </c>
      <c r="E384" s="145" t="s">
        <v>56</v>
      </c>
      <c r="F384" s="145" t="s">
        <v>18</v>
      </c>
      <c r="G384" s="77" t="s">
        <v>178</v>
      </c>
      <c r="H384" s="82" t="n">
        <v>600</v>
      </c>
      <c r="I384" s="142" t="n">
        <f aca="false">SUM(J384:L384)</f>
        <v>0</v>
      </c>
      <c r="J384" s="142"/>
      <c r="K384" s="72"/>
      <c r="L384" s="143" t="n">
        <v>0</v>
      </c>
      <c r="M384" s="144" t="n">
        <f aca="false">I384</f>
        <v>0</v>
      </c>
    </row>
    <row r="385" customFormat="false" ht="94.55" hidden="false" customHeight="false" outlineLevel="0" collapsed="false">
      <c r="B385" s="113"/>
      <c r="C385" s="28" t="s">
        <v>179</v>
      </c>
      <c r="D385" s="28" t="n">
        <v>925</v>
      </c>
      <c r="E385" s="145" t="s">
        <v>56</v>
      </c>
      <c r="F385" s="145" t="s">
        <v>18</v>
      </c>
      <c r="G385" s="77" t="s">
        <v>180</v>
      </c>
      <c r="H385" s="82"/>
      <c r="I385" s="142" t="n">
        <f aca="false">SUM(J385:L385)</f>
        <v>128432800</v>
      </c>
      <c r="J385" s="142" t="n">
        <f aca="false">J386</f>
        <v>128432800</v>
      </c>
      <c r="K385" s="72" t="n">
        <v>0</v>
      </c>
      <c r="L385" s="143" t="n">
        <f aca="false">L386</f>
        <v>0</v>
      </c>
      <c r="M385" s="144" t="n">
        <f aca="false">I385</f>
        <v>128432800</v>
      </c>
    </row>
    <row r="386" customFormat="false" ht="31.35" hidden="false" customHeight="false" outlineLevel="0" collapsed="false">
      <c r="B386" s="113"/>
      <c r="C386" s="28" t="s">
        <v>164</v>
      </c>
      <c r="D386" s="28" t="n">
        <v>925</v>
      </c>
      <c r="E386" s="145" t="s">
        <v>56</v>
      </c>
      <c r="F386" s="145" t="s">
        <v>18</v>
      </c>
      <c r="G386" s="77" t="s">
        <v>180</v>
      </c>
      <c r="H386" s="82" t="n">
        <v>600</v>
      </c>
      <c r="I386" s="142" t="n">
        <f aca="false">SUM(J386:L386)</f>
        <v>128432800</v>
      </c>
      <c r="J386" s="142" t="n">
        <v>128432800</v>
      </c>
      <c r="K386" s="72" t="n">
        <v>0</v>
      </c>
      <c r="L386" s="143" t="n">
        <v>0</v>
      </c>
      <c r="M386" s="144" t="n">
        <f aca="false">I386</f>
        <v>128432800</v>
      </c>
    </row>
    <row r="387" customFormat="false" ht="151.35" hidden="true" customHeight="false" outlineLevel="0" collapsed="false">
      <c r="B387" s="113"/>
      <c r="C387" s="28" t="s">
        <v>181</v>
      </c>
      <c r="D387" s="28" t="n">
        <v>925</v>
      </c>
      <c r="E387" s="145" t="s">
        <v>56</v>
      </c>
      <c r="F387" s="145" t="s">
        <v>18</v>
      </c>
      <c r="G387" s="77" t="s">
        <v>182</v>
      </c>
      <c r="H387" s="82"/>
      <c r="I387" s="142" t="n">
        <f aca="false">SUM(J387:L387)</f>
        <v>0</v>
      </c>
      <c r="J387" s="142" t="n">
        <f aca="false">J388</f>
        <v>0</v>
      </c>
      <c r="K387" s="72" t="n">
        <f aca="false">K388</f>
        <v>0</v>
      </c>
      <c r="L387" s="143" t="n">
        <f aca="false">L388</f>
        <v>0</v>
      </c>
      <c r="M387" s="144" t="n">
        <f aca="false">I387</f>
        <v>0</v>
      </c>
    </row>
    <row r="388" customFormat="false" ht="31.35" hidden="true" customHeight="false" outlineLevel="0" collapsed="false">
      <c r="B388" s="113"/>
      <c r="C388" s="28" t="s">
        <v>164</v>
      </c>
      <c r="D388" s="28" t="n">
        <v>925</v>
      </c>
      <c r="E388" s="145" t="s">
        <v>56</v>
      </c>
      <c r="F388" s="145" t="s">
        <v>18</v>
      </c>
      <c r="G388" s="77" t="s">
        <v>182</v>
      </c>
      <c r="H388" s="82" t="n">
        <v>600</v>
      </c>
      <c r="I388" s="142" t="n">
        <f aca="false">SUM(J388:L388)</f>
        <v>0</v>
      </c>
      <c r="J388" s="142"/>
      <c r="K388" s="72"/>
      <c r="L388" s="143" t="n">
        <v>0</v>
      </c>
      <c r="M388" s="144" t="n">
        <f aca="false">I388</f>
        <v>0</v>
      </c>
    </row>
    <row r="389" customFormat="false" ht="47.05" hidden="false" customHeight="false" outlineLevel="0" collapsed="false">
      <c r="B389" s="113"/>
      <c r="C389" s="32" t="s">
        <v>183</v>
      </c>
      <c r="D389" s="28" t="n">
        <v>925</v>
      </c>
      <c r="E389" s="145" t="s">
        <v>56</v>
      </c>
      <c r="F389" s="145" t="s">
        <v>18</v>
      </c>
      <c r="G389" s="77" t="s">
        <v>184</v>
      </c>
      <c r="H389" s="82"/>
      <c r="I389" s="142" t="n">
        <f aca="false">SUM(J389:L389)</f>
        <v>13774300</v>
      </c>
      <c r="J389" s="142" t="n">
        <f aca="false">J390</f>
        <v>13774300</v>
      </c>
      <c r="K389" s="72" t="n">
        <v>0</v>
      </c>
      <c r="L389" s="143" t="n">
        <f aca="false">L390</f>
        <v>0</v>
      </c>
      <c r="M389" s="144" t="n">
        <f aca="false">I389</f>
        <v>13774300</v>
      </c>
    </row>
    <row r="390" customFormat="false" ht="31.35" hidden="false" customHeight="false" outlineLevel="0" collapsed="false">
      <c r="B390" s="113"/>
      <c r="C390" s="28" t="s">
        <v>164</v>
      </c>
      <c r="D390" s="28" t="n">
        <v>925</v>
      </c>
      <c r="E390" s="145" t="s">
        <v>56</v>
      </c>
      <c r="F390" s="145" t="s">
        <v>18</v>
      </c>
      <c r="G390" s="77" t="s">
        <v>184</v>
      </c>
      <c r="H390" s="82" t="n">
        <v>600</v>
      </c>
      <c r="I390" s="142" t="n">
        <f aca="false">SUM(J390:L390)</f>
        <v>13774300</v>
      </c>
      <c r="J390" s="142" t="n">
        <v>13774300</v>
      </c>
      <c r="K390" s="72" t="n">
        <v>0</v>
      </c>
      <c r="L390" s="143"/>
      <c r="M390" s="144" t="n">
        <f aca="false">I390</f>
        <v>13774300</v>
      </c>
    </row>
    <row r="391" customFormat="false" ht="94.55" hidden="false" customHeight="false" outlineLevel="0" collapsed="false">
      <c r="B391" s="113"/>
      <c r="C391" s="28" t="s">
        <v>179</v>
      </c>
      <c r="D391" s="28" t="n">
        <v>925</v>
      </c>
      <c r="E391" s="145" t="s">
        <v>56</v>
      </c>
      <c r="F391" s="145" t="s">
        <v>18</v>
      </c>
      <c r="G391" s="77" t="s">
        <v>185</v>
      </c>
      <c r="H391" s="82"/>
      <c r="I391" s="142" t="n">
        <f aca="false">SUM(J391:L391)</f>
        <v>15838700</v>
      </c>
      <c r="J391" s="142" t="n">
        <v>0</v>
      </c>
      <c r="K391" s="72" t="n">
        <f aca="false">K392</f>
        <v>15838700</v>
      </c>
      <c r="L391" s="72" t="n">
        <f aca="false">L392</f>
        <v>0</v>
      </c>
      <c r="M391" s="144" t="n">
        <f aca="false">I391</f>
        <v>15838700</v>
      </c>
    </row>
    <row r="392" customFormat="false" ht="31.35" hidden="false" customHeight="false" outlineLevel="0" collapsed="false">
      <c r="B392" s="113"/>
      <c r="C392" s="28" t="s">
        <v>164</v>
      </c>
      <c r="D392" s="28" t="n">
        <v>925</v>
      </c>
      <c r="E392" s="145" t="s">
        <v>56</v>
      </c>
      <c r="F392" s="145" t="s">
        <v>18</v>
      </c>
      <c r="G392" s="77" t="s">
        <v>185</v>
      </c>
      <c r="H392" s="82" t="n">
        <v>600</v>
      </c>
      <c r="I392" s="142" t="n">
        <f aca="false">SUM(J392:L392)</f>
        <v>15838700</v>
      </c>
      <c r="J392" s="142" t="n">
        <v>0</v>
      </c>
      <c r="K392" s="72" t="n">
        <v>15838700</v>
      </c>
      <c r="L392" s="143"/>
      <c r="M392" s="144" t="n">
        <f aca="false">I392</f>
        <v>15838700</v>
      </c>
    </row>
    <row r="393" customFormat="false" ht="47.05" hidden="false" customHeight="false" outlineLevel="0" collapsed="false">
      <c r="B393" s="113"/>
      <c r="C393" s="28" t="s">
        <v>183</v>
      </c>
      <c r="D393" s="28" t="n">
        <v>925</v>
      </c>
      <c r="E393" s="145" t="s">
        <v>56</v>
      </c>
      <c r="F393" s="145" t="s">
        <v>18</v>
      </c>
      <c r="G393" s="77" t="s">
        <v>186</v>
      </c>
      <c r="H393" s="82"/>
      <c r="I393" s="142" t="n">
        <f aca="false">SUM(J393:L393)</f>
        <v>871800</v>
      </c>
      <c r="J393" s="142" t="n">
        <v>0</v>
      </c>
      <c r="K393" s="72" t="n">
        <f aca="false">K394</f>
        <v>871800</v>
      </c>
      <c r="L393" s="72" t="n">
        <f aca="false">L394</f>
        <v>0</v>
      </c>
      <c r="M393" s="144" t="n">
        <f aca="false">I393</f>
        <v>871800</v>
      </c>
    </row>
    <row r="394" customFormat="false" ht="31.35" hidden="false" customHeight="false" outlineLevel="0" collapsed="false">
      <c r="B394" s="113"/>
      <c r="C394" s="28" t="s">
        <v>164</v>
      </c>
      <c r="D394" s="28" t="n">
        <v>925</v>
      </c>
      <c r="E394" s="145" t="s">
        <v>56</v>
      </c>
      <c r="F394" s="145" t="s">
        <v>18</v>
      </c>
      <c r="G394" s="77" t="s">
        <v>186</v>
      </c>
      <c r="H394" s="82" t="n">
        <v>600</v>
      </c>
      <c r="I394" s="142" t="n">
        <f aca="false">SUM(J394:L394)</f>
        <v>871800</v>
      </c>
      <c r="J394" s="142" t="n">
        <v>0</v>
      </c>
      <c r="K394" s="72" t="n">
        <v>871800</v>
      </c>
      <c r="L394" s="143"/>
      <c r="M394" s="144" t="n">
        <f aca="false">I394</f>
        <v>871800</v>
      </c>
    </row>
    <row r="395" customFormat="false" ht="17.35" hidden="false" customHeight="false" outlineLevel="0" collapsed="false">
      <c r="B395" s="113"/>
      <c r="C395" s="32" t="s">
        <v>187</v>
      </c>
      <c r="D395" s="28" t="n">
        <v>925</v>
      </c>
      <c r="E395" s="145" t="s">
        <v>56</v>
      </c>
      <c r="F395" s="145" t="s">
        <v>18</v>
      </c>
      <c r="G395" s="77" t="s">
        <v>188</v>
      </c>
      <c r="H395" s="75"/>
      <c r="I395" s="142" t="n">
        <f aca="false">SUM(J395:L395)</f>
        <v>107486600</v>
      </c>
      <c r="J395" s="142" t="n">
        <f aca="false">J396+J398</f>
        <v>107486600</v>
      </c>
      <c r="K395" s="72" t="n">
        <v>0</v>
      </c>
      <c r="L395" s="143" t="n">
        <f aca="false">L396+L398</f>
        <v>0</v>
      </c>
      <c r="M395" s="144" t="n">
        <f aca="false">I395</f>
        <v>107486600</v>
      </c>
    </row>
    <row r="396" customFormat="false" ht="61.8" hidden="false" customHeight="false" outlineLevel="0" collapsed="false">
      <c r="B396" s="113"/>
      <c r="C396" s="28" t="s">
        <v>191</v>
      </c>
      <c r="D396" s="28" t="n">
        <v>925</v>
      </c>
      <c r="E396" s="145" t="s">
        <v>56</v>
      </c>
      <c r="F396" s="145" t="s">
        <v>18</v>
      </c>
      <c r="G396" s="77" t="s">
        <v>192</v>
      </c>
      <c r="H396" s="82"/>
      <c r="I396" s="142" t="n">
        <f aca="false">SUM(J396:L396)</f>
        <v>8133600</v>
      </c>
      <c r="J396" s="142" t="n">
        <f aca="false">J397</f>
        <v>8133600</v>
      </c>
      <c r="K396" s="72" t="n">
        <v>0</v>
      </c>
      <c r="L396" s="143" t="n">
        <f aca="false">L397</f>
        <v>0</v>
      </c>
      <c r="M396" s="144" t="n">
        <f aca="false">I396</f>
        <v>8133600</v>
      </c>
    </row>
    <row r="397" customFormat="false" ht="31.35" hidden="false" customHeight="false" outlineLevel="0" collapsed="false">
      <c r="B397" s="113"/>
      <c r="C397" s="28" t="s">
        <v>164</v>
      </c>
      <c r="D397" s="28" t="n">
        <v>925</v>
      </c>
      <c r="E397" s="145" t="s">
        <v>56</v>
      </c>
      <c r="F397" s="145" t="s">
        <v>18</v>
      </c>
      <c r="G397" s="77" t="s">
        <v>192</v>
      </c>
      <c r="H397" s="82" t="n">
        <v>600</v>
      </c>
      <c r="I397" s="142" t="n">
        <f aca="false">SUM(J397:L397)</f>
        <v>8133600</v>
      </c>
      <c r="J397" s="142" t="n">
        <v>8133600</v>
      </c>
      <c r="K397" s="72" t="n">
        <v>0</v>
      </c>
      <c r="L397" s="143" t="n">
        <v>0</v>
      </c>
      <c r="M397" s="144" t="n">
        <f aca="false">I397</f>
        <v>8133600</v>
      </c>
    </row>
    <row r="398" customFormat="false" ht="156.7" hidden="false" customHeight="false" outlineLevel="0" collapsed="false">
      <c r="B398" s="113"/>
      <c r="C398" s="28" t="s">
        <v>181</v>
      </c>
      <c r="D398" s="28" t="n">
        <v>925</v>
      </c>
      <c r="E398" s="145" t="s">
        <v>56</v>
      </c>
      <c r="F398" s="145" t="s">
        <v>18</v>
      </c>
      <c r="G398" s="77" t="s">
        <v>193</v>
      </c>
      <c r="H398" s="82"/>
      <c r="I398" s="142" t="n">
        <f aca="false">SUM(J398:L398)</f>
        <v>99353000</v>
      </c>
      <c r="J398" s="142" t="n">
        <f aca="false">J399</f>
        <v>99353000</v>
      </c>
      <c r="K398" s="72" t="n">
        <v>0</v>
      </c>
      <c r="L398" s="143" t="n">
        <f aca="false">L399</f>
        <v>0</v>
      </c>
      <c r="M398" s="144" t="n">
        <f aca="false">I398</f>
        <v>99353000</v>
      </c>
    </row>
    <row r="399" customFormat="false" ht="31.35" hidden="false" customHeight="false" outlineLevel="0" collapsed="false">
      <c r="B399" s="113"/>
      <c r="C399" s="28" t="s">
        <v>164</v>
      </c>
      <c r="D399" s="28" t="n">
        <v>925</v>
      </c>
      <c r="E399" s="145" t="s">
        <v>56</v>
      </c>
      <c r="F399" s="145" t="s">
        <v>18</v>
      </c>
      <c r="G399" s="77" t="s">
        <v>193</v>
      </c>
      <c r="H399" s="82" t="n">
        <v>600</v>
      </c>
      <c r="I399" s="142" t="n">
        <f aca="false">SUM(J399:L399)</f>
        <v>99353000</v>
      </c>
      <c r="J399" s="142" t="n">
        <v>99353000</v>
      </c>
      <c r="K399" s="72" t="n">
        <v>0</v>
      </c>
      <c r="L399" s="143" t="n">
        <v>0</v>
      </c>
      <c r="M399" s="144" t="n">
        <f aca="false">I399</f>
        <v>99353000</v>
      </c>
    </row>
    <row r="400" customFormat="false" ht="31.35" hidden="false" customHeight="false" outlineLevel="0" collapsed="false">
      <c r="B400" s="113"/>
      <c r="C400" s="28" t="s">
        <v>239</v>
      </c>
      <c r="D400" s="28" t="n">
        <v>925</v>
      </c>
      <c r="E400" s="145" t="s">
        <v>56</v>
      </c>
      <c r="F400" s="145" t="s">
        <v>18</v>
      </c>
      <c r="G400" s="77" t="n">
        <v>6500000000</v>
      </c>
      <c r="H400" s="82"/>
      <c r="I400" s="142" t="n">
        <f aca="false">SUM(J400:L400)</f>
        <v>1195600</v>
      </c>
      <c r="J400" s="142" t="n">
        <f aca="false">J401</f>
        <v>14173909.68</v>
      </c>
      <c r="K400" s="72" t="n">
        <f aca="false">K401</f>
        <v>-12978309.68</v>
      </c>
      <c r="L400" s="72" t="n">
        <f aca="false">L401</f>
        <v>0</v>
      </c>
      <c r="M400" s="144" t="n">
        <f aca="false">I400</f>
        <v>1195600</v>
      </c>
    </row>
    <row r="401" customFormat="false" ht="17.35" hidden="false" customHeight="false" outlineLevel="0" collapsed="false">
      <c r="B401" s="113"/>
      <c r="C401" s="28" t="s">
        <v>252</v>
      </c>
      <c r="D401" s="28" t="n">
        <v>925</v>
      </c>
      <c r="E401" s="145" t="s">
        <v>56</v>
      </c>
      <c r="F401" s="145" t="s">
        <v>18</v>
      </c>
      <c r="G401" s="77" t="n">
        <v>6570000000</v>
      </c>
      <c r="H401" s="82"/>
      <c r="I401" s="142" t="n">
        <f aca="false">SUM(J401:L401)</f>
        <v>1195600</v>
      </c>
      <c r="J401" s="142" t="n">
        <f aca="false">J402+J404</f>
        <v>14173909.68</v>
      </c>
      <c r="K401" s="72" t="n">
        <f aca="false">K402+K404</f>
        <v>-12978309.68</v>
      </c>
      <c r="L401" s="72" t="n">
        <f aca="false">L402</f>
        <v>0</v>
      </c>
      <c r="M401" s="144" t="n">
        <f aca="false">I401</f>
        <v>1195600</v>
      </c>
    </row>
    <row r="402" customFormat="false" ht="17.35" hidden="false" customHeight="false" outlineLevel="0" collapsed="false">
      <c r="B402" s="113"/>
      <c r="C402" s="28" t="s">
        <v>256</v>
      </c>
      <c r="D402" s="28" t="n">
        <v>925</v>
      </c>
      <c r="E402" s="145" t="s">
        <v>56</v>
      </c>
      <c r="F402" s="145" t="s">
        <v>18</v>
      </c>
      <c r="G402" s="77" t="n">
        <v>6570010980</v>
      </c>
      <c r="H402" s="82"/>
      <c r="I402" s="142" t="n">
        <f aca="false">SUM(J402:L402)</f>
        <v>1169400</v>
      </c>
      <c r="J402" s="142" t="n">
        <f aca="false">J403</f>
        <v>14126191.33</v>
      </c>
      <c r="K402" s="72" t="n">
        <f aca="false">K403</f>
        <v>-12956791.33</v>
      </c>
      <c r="L402" s="72" t="n">
        <f aca="false">L403+L404</f>
        <v>0</v>
      </c>
      <c r="M402" s="144" t="n">
        <f aca="false">I402</f>
        <v>1169400</v>
      </c>
    </row>
    <row r="403" customFormat="false" ht="31.35" hidden="false" customHeight="false" outlineLevel="0" collapsed="false">
      <c r="B403" s="113"/>
      <c r="C403" s="28" t="s">
        <v>243</v>
      </c>
      <c r="D403" s="28" t="n">
        <v>925</v>
      </c>
      <c r="E403" s="145" t="s">
        <v>56</v>
      </c>
      <c r="F403" s="145" t="s">
        <v>18</v>
      </c>
      <c r="G403" s="77" t="n">
        <v>6570010980</v>
      </c>
      <c r="H403" s="82" t="n">
        <v>400</v>
      </c>
      <c r="I403" s="142" t="n">
        <f aca="false">SUM(J403:L403)</f>
        <v>1169400</v>
      </c>
      <c r="J403" s="142" t="n">
        <v>14126191.33</v>
      </c>
      <c r="K403" s="72" t="n">
        <v>-12956791.33</v>
      </c>
      <c r="L403" s="72" t="n">
        <f aca="false">L404</f>
        <v>0</v>
      </c>
      <c r="M403" s="144" t="n">
        <f aca="false">I403</f>
        <v>1169400</v>
      </c>
    </row>
    <row r="404" customFormat="false" ht="47.05" hidden="false" customHeight="false" outlineLevel="0" collapsed="false">
      <c r="B404" s="113"/>
      <c r="C404" s="28" t="s">
        <v>257</v>
      </c>
      <c r="D404" s="28" t="n">
        <v>925</v>
      </c>
      <c r="E404" s="145" t="s">
        <v>56</v>
      </c>
      <c r="F404" s="145" t="s">
        <v>18</v>
      </c>
      <c r="G404" s="77" t="n">
        <v>6570011080</v>
      </c>
      <c r="H404" s="82"/>
      <c r="I404" s="142" t="n">
        <f aca="false">SUM(J404:L404)</f>
        <v>26200</v>
      </c>
      <c r="J404" s="142" t="n">
        <f aca="false">J405</f>
        <v>47718.35</v>
      </c>
      <c r="K404" s="72" t="n">
        <f aca="false">K405</f>
        <v>-21518.35</v>
      </c>
      <c r="L404" s="72" t="n">
        <f aca="false">L405</f>
        <v>0</v>
      </c>
      <c r="M404" s="144" t="n">
        <f aca="false">I404</f>
        <v>26200</v>
      </c>
    </row>
    <row r="405" customFormat="false" ht="31.35" hidden="false" customHeight="false" outlineLevel="0" collapsed="false">
      <c r="B405" s="113"/>
      <c r="C405" s="28" t="s">
        <v>243</v>
      </c>
      <c r="D405" s="28" t="n">
        <v>925</v>
      </c>
      <c r="E405" s="145" t="s">
        <v>56</v>
      </c>
      <c r="F405" s="145" t="s">
        <v>18</v>
      </c>
      <c r="G405" s="77" t="n">
        <v>6570011080</v>
      </c>
      <c r="H405" s="82" t="n">
        <v>400</v>
      </c>
      <c r="I405" s="142" t="n">
        <f aca="false">SUM(J405:L405)</f>
        <v>26200</v>
      </c>
      <c r="J405" s="142" t="n">
        <v>47718.35</v>
      </c>
      <c r="K405" s="72" t="n">
        <v>-21518.35</v>
      </c>
      <c r="L405" s="143"/>
      <c r="M405" s="144" t="n">
        <f aca="false">I405</f>
        <v>26200</v>
      </c>
    </row>
    <row r="406" customFormat="false" ht="31.35" hidden="false" customHeight="false" outlineLevel="0" collapsed="false">
      <c r="B406" s="113"/>
      <c r="C406" s="28" t="s">
        <v>316</v>
      </c>
      <c r="D406" s="28" t="n">
        <v>925</v>
      </c>
      <c r="E406" s="145" t="s">
        <v>56</v>
      </c>
      <c r="F406" s="145" t="s">
        <v>18</v>
      </c>
      <c r="G406" s="77" t="n">
        <v>9900000000</v>
      </c>
      <c r="H406" s="82"/>
      <c r="I406" s="142" t="n">
        <f aca="false">SUM(J406:L406)</f>
        <v>275000</v>
      </c>
      <c r="J406" s="142" t="n">
        <f aca="false">J407</f>
        <v>500000</v>
      </c>
      <c r="K406" s="72" t="n">
        <f aca="false">K407</f>
        <v>-225000</v>
      </c>
      <c r="L406" s="143" t="n">
        <f aca="false">L407</f>
        <v>0</v>
      </c>
      <c r="M406" s="144" t="n">
        <f aca="false">I406</f>
        <v>275000</v>
      </c>
    </row>
    <row r="407" customFormat="false" ht="17.35" hidden="false" customHeight="false" outlineLevel="0" collapsed="false">
      <c r="B407" s="113"/>
      <c r="C407" s="28" t="s">
        <v>320</v>
      </c>
      <c r="D407" s="28" t="n">
        <v>925</v>
      </c>
      <c r="E407" s="145" t="s">
        <v>56</v>
      </c>
      <c r="F407" s="145" t="s">
        <v>18</v>
      </c>
      <c r="G407" s="77" t="n">
        <v>9900010910</v>
      </c>
      <c r="H407" s="82"/>
      <c r="I407" s="142" t="n">
        <f aca="false">SUM(J407:L407)</f>
        <v>275000</v>
      </c>
      <c r="J407" s="142" t="n">
        <f aca="false">J408</f>
        <v>500000</v>
      </c>
      <c r="K407" s="72" t="n">
        <f aca="false">K408</f>
        <v>-225000</v>
      </c>
      <c r="L407" s="143" t="n">
        <f aca="false">L408</f>
        <v>0</v>
      </c>
      <c r="M407" s="144" t="n">
        <f aca="false">I407</f>
        <v>275000</v>
      </c>
    </row>
    <row r="408" customFormat="false" ht="17.35" hidden="false" customHeight="false" outlineLevel="0" collapsed="false">
      <c r="B408" s="113"/>
      <c r="C408" s="28" t="s">
        <v>105</v>
      </c>
      <c r="D408" s="28" t="n">
        <v>925</v>
      </c>
      <c r="E408" s="145" t="s">
        <v>56</v>
      </c>
      <c r="F408" s="145" t="s">
        <v>18</v>
      </c>
      <c r="G408" s="77" t="n">
        <v>9900010910</v>
      </c>
      <c r="H408" s="82" t="n">
        <v>800</v>
      </c>
      <c r="I408" s="142" t="n">
        <f aca="false">SUM(J408:L408)</f>
        <v>275000</v>
      </c>
      <c r="J408" s="142" t="n">
        <v>500000</v>
      </c>
      <c r="K408" s="72" t="n">
        <v>-225000</v>
      </c>
      <c r="L408" s="143" t="n">
        <v>0</v>
      </c>
      <c r="M408" s="144" t="n">
        <f aca="false">I408</f>
        <v>275000</v>
      </c>
    </row>
    <row r="409" customFormat="false" ht="17.35" hidden="false" customHeight="false" outlineLevel="0" collapsed="false">
      <c r="B409" s="113"/>
      <c r="C409" s="28" t="s">
        <v>362</v>
      </c>
      <c r="D409" s="28" t="n">
        <v>925</v>
      </c>
      <c r="E409" s="145" t="s">
        <v>56</v>
      </c>
      <c r="F409" s="145" t="s">
        <v>20</v>
      </c>
      <c r="G409" s="77"/>
      <c r="H409" s="82"/>
      <c r="I409" s="142" t="n">
        <f aca="false">SUM(J409:L409)</f>
        <v>62387300</v>
      </c>
      <c r="J409" s="142" t="n">
        <f aca="false">J410</f>
        <v>228075500</v>
      </c>
      <c r="K409" s="72" t="n">
        <f aca="false">K410</f>
        <v>-165688200</v>
      </c>
      <c r="L409" s="143" t="n">
        <f aca="false">L410</f>
        <v>0</v>
      </c>
      <c r="M409" s="144" t="n">
        <f aca="false">I409</f>
        <v>62387300</v>
      </c>
    </row>
    <row r="410" customFormat="false" ht="17.35" hidden="false" customHeight="false" outlineLevel="0" collapsed="false">
      <c r="B410" s="113"/>
      <c r="C410" s="28" t="s">
        <v>160</v>
      </c>
      <c r="D410" s="28" t="n">
        <v>925</v>
      </c>
      <c r="E410" s="145" t="s">
        <v>56</v>
      </c>
      <c r="F410" s="145" t="s">
        <v>20</v>
      </c>
      <c r="G410" s="77" t="n">
        <v>5800000000</v>
      </c>
      <c r="H410" s="82"/>
      <c r="I410" s="142" t="n">
        <f aca="false">SUM(J410:L410)</f>
        <v>62387300</v>
      </c>
      <c r="J410" s="142" t="n">
        <f aca="false">J411</f>
        <v>228075500</v>
      </c>
      <c r="K410" s="72" t="n">
        <f aca="false">K411</f>
        <v>-165688200</v>
      </c>
      <c r="L410" s="143" t="n">
        <f aca="false">L411</f>
        <v>0</v>
      </c>
      <c r="M410" s="144" t="n">
        <f aca="false">I410</f>
        <v>62387300</v>
      </c>
    </row>
    <row r="411" customFormat="false" ht="17.35" hidden="false" customHeight="false" outlineLevel="0" collapsed="false">
      <c r="B411" s="113"/>
      <c r="C411" s="28" t="s">
        <v>194</v>
      </c>
      <c r="D411" s="28" t="n">
        <v>925</v>
      </c>
      <c r="E411" s="145" t="s">
        <v>56</v>
      </c>
      <c r="F411" s="145" t="s">
        <v>20</v>
      </c>
      <c r="G411" s="77" t="n">
        <v>5820000000</v>
      </c>
      <c r="H411" s="82"/>
      <c r="I411" s="142" t="n">
        <f aca="false">SUM(J411:L411)</f>
        <v>62387300</v>
      </c>
      <c r="J411" s="142" t="n">
        <f aca="false">J412+J418+J420+J415</f>
        <v>228075500</v>
      </c>
      <c r="K411" s="72" t="n">
        <f aca="false">K412+K418+K420+K415</f>
        <v>-165688200</v>
      </c>
      <c r="L411" s="143" t="n">
        <f aca="false">L412+L418+L420+L415</f>
        <v>0</v>
      </c>
      <c r="M411" s="144" t="n">
        <f aca="false">I411</f>
        <v>62387300</v>
      </c>
    </row>
    <row r="412" customFormat="false" ht="31.35" hidden="false" customHeight="false" outlineLevel="0" collapsed="false">
      <c r="B412" s="113"/>
      <c r="C412" s="86" t="s">
        <v>129</v>
      </c>
      <c r="D412" s="28" t="n">
        <v>925</v>
      </c>
      <c r="E412" s="145" t="s">
        <v>56</v>
      </c>
      <c r="F412" s="145" t="s">
        <v>20</v>
      </c>
      <c r="G412" s="77" t="n">
        <v>5820000590</v>
      </c>
      <c r="H412" s="82"/>
      <c r="I412" s="142" t="n">
        <f aca="false">SUM(J412:L412)</f>
        <v>44892000</v>
      </c>
      <c r="J412" s="142" t="n">
        <f aca="false">J413+J414</f>
        <v>166567540</v>
      </c>
      <c r="K412" s="72" t="n">
        <f aca="false">K413+K414</f>
        <v>-121675540</v>
      </c>
      <c r="L412" s="143" t="n">
        <f aca="false">L413+L414</f>
        <v>0</v>
      </c>
      <c r="M412" s="144" t="n">
        <f aca="false">I412</f>
        <v>44892000</v>
      </c>
    </row>
    <row r="413" customFormat="false" ht="31.35" hidden="false" customHeight="false" outlineLevel="0" collapsed="false">
      <c r="B413" s="113"/>
      <c r="C413" s="28" t="s">
        <v>164</v>
      </c>
      <c r="D413" s="28" t="n">
        <v>925</v>
      </c>
      <c r="E413" s="145" t="s">
        <v>56</v>
      </c>
      <c r="F413" s="145" t="s">
        <v>20</v>
      </c>
      <c r="G413" s="77" t="n">
        <v>5820000590</v>
      </c>
      <c r="H413" s="82" t="n">
        <v>600</v>
      </c>
      <c r="I413" s="142" t="n">
        <f aca="false">SUM(J413:L413)</f>
        <v>44892000</v>
      </c>
      <c r="J413" s="142" t="n">
        <v>166567540</v>
      </c>
      <c r="K413" s="72" t="n">
        <v>-121675540</v>
      </c>
      <c r="L413" s="143"/>
      <c r="M413" s="144" t="n">
        <f aca="false">I413</f>
        <v>44892000</v>
      </c>
    </row>
    <row r="414" customFormat="false" ht="17.35" hidden="true" customHeight="false" outlineLevel="0" collapsed="false">
      <c r="B414" s="113"/>
      <c r="C414" s="28" t="s">
        <v>105</v>
      </c>
      <c r="D414" s="28" t="n">
        <v>925</v>
      </c>
      <c r="E414" s="145" t="s">
        <v>56</v>
      </c>
      <c r="F414" s="145" t="s">
        <v>20</v>
      </c>
      <c r="G414" s="77" t="n">
        <v>5820000590</v>
      </c>
      <c r="H414" s="82" t="n">
        <v>800</v>
      </c>
      <c r="I414" s="142" t="n">
        <f aca="false">SUM(J414:L414)</f>
        <v>0</v>
      </c>
      <c r="J414" s="142"/>
      <c r="K414" s="72" t="n">
        <v>0</v>
      </c>
      <c r="L414" s="143" t="n">
        <v>0</v>
      </c>
      <c r="M414" s="144" t="n">
        <f aca="false">I414</f>
        <v>0</v>
      </c>
    </row>
    <row r="415" customFormat="false" ht="31.35" hidden="false" customHeight="false" outlineLevel="0" collapsed="false">
      <c r="B415" s="113"/>
      <c r="C415" s="28" t="s">
        <v>195</v>
      </c>
      <c r="D415" s="28" t="n">
        <v>925</v>
      </c>
      <c r="E415" s="145" t="s">
        <v>56</v>
      </c>
      <c r="F415" s="145" t="s">
        <v>20</v>
      </c>
      <c r="G415" s="77" t="n">
        <v>5820010660</v>
      </c>
      <c r="H415" s="82"/>
      <c r="I415" s="142" t="n">
        <f aca="false">SUM(J415:L415)</f>
        <v>17210900</v>
      </c>
      <c r="J415" s="142" t="n">
        <f aca="false">J416+J417</f>
        <v>47644160</v>
      </c>
      <c r="K415" s="72" t="n">
        <f aca="false">K416+K417</f>
        <v>-30433260</v>
      </c>
      <c r="L415" s="143" t="n">
        <f aca="false">L416+L417</f>
        <v>0</v>
      </c>
      <c r="M415" s="144" t="n">
        <f aca="false">I415</f>
        <v>17210900</v>
      </c>
    </row>
    <row r="416" customFormat="false" ht="31.35" hidden="false" customHeight="false" outlineLevel="0" collapsed="false">
      <c r="B416" s="113"/>
      <c r="C416" s="28" t="s">
        <v>164</v>
      </c>
      <c r="D416" s="28" t="n">
        <v>925</v>
      </c>
      <c r="E416" s="145" t="s">
        <v>56</v>
      </c>
      <c r="F416" s="145" t="s">
        <v>20</v>
      </c>
      <c r="G416" s="77" t="n">
        <v>5820010660</v>
      </c>
      <c r="H416" s="82" t="n">
        <v>600</v>
      </c>
      <c r="I416" s="142" t="n">
        <f aca="false">SUM(J416:L416)</f>
        <v>17210900</v>
      </c>
      <c r="J416" s="142" t="n">
        <v>47632160</v>
      </c>
      <c r="K416" s="72" t="n">
        <v>-30421260</v>
      </c>
      <c r="L416" s="143"/>
      <c r="M416" s="144" t="n">
        <f aca="false">I416</f>
        <v>17210900</v>
      </c>
    </row>
    <row r="417" customFormat="false" ht="17.35" hidden="true" customHeight="false" outlineLevel="0" collapsed="false">
      <c r="B417" s="113"/>
      <c r="C417" s="28" t="s">
        <v>105</v>
      </c>
      <c r="D417" s="28" t="n">
        <v>925</v>
      </c>
      <c r="E417" s="145" t="s">
        <v>56</v>
      </c>
      <c r="F417" s="145" t="s">
        <v>20</v>
      </c>
      <c r="G417" s="77" t="n">
        <v>5820010660</v>
      </c>
      <c r="H417" s="82" t="n">
        <v>800</v>
      </c>
      <c r="I417" s="142" t="n">
        <f aca="false">SUM(J417:L417)</f>
        <v>0</v>
      </c>
      <c r="J417" s="142" t="n">
        <v>12000</v>
      </c>
      <c r="K417" s="72" t="n">
        <v>-12000</v>
      </c>
      <c r="L417" s="143" t="n">
        <v>0</v>
      </c>
      <c r="M417" s="144" t="n">
        <f aca="false">I417</f>
        <v>0</v>
      </c>
    </row>
    <row r="418" customFormat="false" ht="110.1" hidden="true" customHeight="false" outlineLevel="0" collapsed="false">
      <c r="B418" s="113"/>
      <c r="C418" s="28" t="s">
        <v>196</v>
      </c>
      <c r="D418" s="28" t="n">
        <v>925</v>
      </c>
      <c r="E418" s="145" t="s">
        <v>56</v>
      </c>
      <c r="F418" s="145" t="s">
        <v>20</v>
      </c>
      <c r="G418" s="77" t="n">
        <v>5820060740</v>
      </c>
      <c r="H418" s="82"/>
      <c r="I418" s="142" t="n">
        <f aca="false">SUM(J418:L418)</f>
        <v>0</v>
      </c>
      <c r="J418" s="142" t="n">
        <f aca="false">J419</f>
        <v>187500</v>
      </c>
      <c r="K418" s="72" t="n">
        <f aca="false">K419</f>
        <v>-187500</v>
      </c>
      <c r="L418" s="143" t="n">
        <f aca="false">L419</f>
        <v>0</v>
      </c>
      <c r="M418" s="144" t="n">
        <f aca="false">I418</f>
        <v>0</v>
      </c>
    </row>
    <row r="419" customFormat="false" ht="31.35" hidden="true" customHeight="false" outlineLevel="0" collapsed="false">
      <c r="B419" s="113"/>
      <c r="C419" s="28" t="s">
        <v>164</v>
      </c>
      <c r="D419" s="28" t="n">
        <v>925</v>
      </c>
      <c r="E419" s="145" t="s">
        <v>56</v>
      </c>
      <c r="F419" s="145" t="s">
        <v>20</v>
      </c>
      <c r="G419" s="77" t="n">
        <v>5820060740</v>
      </c>
      <c r="H419" s="82" t="n">
        <v>600</v>
      </c>
      <c r="I419" s="142" t="n">
        <f aca="false">SUM(J419:L419)</f>
        <v>0</v>
      </c>
      <c r="J419" s="142" t="n">
        <v>187500</v>
      </c>
      <c r="K419" s="72" t="n">
        <v>-187500</v>
      </c>
      <c r="L419" s="143"/>
      <c r="M419" s="144" t="n">
        <f aca="false">I419</f>
        <v>0</v>
      </c>
    </row>
    <row r="420" customFormat="false" ht="61.8" hidden="false" customHeight="false" outlineLevel="0" collapsed="false">
      <c r="B420" s="113"/>
      <c r="C420" s="28" t="s">
        <v>198</v>
      </c>
      <c r="D420" s="28" t="n">
        <v>925</v>
      </c>
      <c r="E420" s="145" t="s">
        <v>56</v>
      </c>
      <c r="F420" s="145" t="s">
        <v>20</v>
      </c>
      <c r="G420" s="77" t="n">
        <v>5820100000</v>
      </c>
      <c r="H420" s="82"/>
      <c r="I420" s="142" t="n">
        <f aca="false">SUM(J420:L420)</f>
        <v>284400</v>
      </c>
      <c r="J420" s="142" t="n">
        <f aca="false">J421</f>
        <v>13676300</v>
      </c>
      <c r="K420" s="72" t="n">
        <f aca="false">K421+K423</f>
        <v>-13391900</v>
      </c>
      <c r="L420" s="143" t="n">
        <f aca="false">L421</f>
        <v>0</v>
      </c>
      <c r="M420" s="144" t="n">
        <f aca="false">I420</f>
        <v>284400</v>
      </c>
    </row>
    <row r="421" customFormat="false" ht="31.35" hidden="true" customHeight="false" outlineLevel="0" collapsed="false">
      <c r="B421" s="113"/>
      <c r="C421" s="28" t="s">
        <v>172</v>
      </c>
      <c r="D421" s="28" t="n">
        <v>925</v>
      </c>
      <c r="E421" s="145" t="s">
        <v>56</v>
      </c>
      <c r="F421" s="145" t="s">
        <v>20</v>
      </c>
      <c r="G421" s="77" t="n">
        <v>5820100590</v>
      </c>
      <c r="H421" s="82"/>
      <c r="I421" s="142" t="n">
        <f aca="false">SUM(J421:L421)</f>
        <v>0</v>
      </c>
      <c r="J421" s="142" t="n">
        <f aca="false">J422</f>
        <v>13676300</v>
      </c>
      <c r="K421" s="72" t="n">
        <f aca="false">K422</f>
        <v>-13676300</v>
      </c>
      <c r="L421" s="143" t="n">
        <f aca="false">L422</f>
        <v>0</v>
      </c>
      <c r="M421" s="144" t="n">
        <f aca="false">I421</f>
        <v>0</v>
      </c>
    </row>
    <row r="422" customFormat="false" ht="31.35" hidden="true" customHeight="false" outlineLevel="0" collapsed="false">
      <c r="B422" s="113"/>
      <c r="C422" s="28" t="s">
        <v>164</v>
      </c>
      <c r="D422" s="28" t="n">
        <v>925</v>
      </c>
      <c r="E422" s="145" t="s">
        <v>56</v>
      </c>
      <c r="F422" s="145" t="s">
        <v>20</v>
      </c>
      <c r="G422" s="77" t="n">
        <v>5820100590</v>
      </c>
      <c r="H422" s="82" t="n">
        <v>600</v>
      </c>
      <c r="I422" s="142" t="n">
        <f aca="false">SUM(J422:L422)</f>
        <v>0</v>
      </c>
      <c r="J422" s="142" t="n">
        <v>13676300</v>
      </c>
      <c r="K422" s="72" t="n">
        <v>-13676300</v>
      </c>
      <c r="L422" s="143"/>
      <c r="M422" s="144" t="n">
        <f aca="false">I422</f>
        <v>0</v>
      </c>
    </row>
    <row r="423" customFormat="false" ht="79.05" hidden="false" customHeight="false" outlineLevel="0" collapsed="false">
      <c r="B423" s="113"/>
      <c r="C423" s="28" t="s">
        <v>173</v>
      </c>
      <c r="D423" s="28" t="n">
        <v>925</v>
      </c>
      <c r="E423" s="145" t="s">
        <v>56</v>
      </c>
      <c r="F423" s="145" t="s">
        <v>20</v>
      </c>
      <c r="G423" s="77" t="n">
        <v>5820100591</v>
      </c>
      <c r="H423" s="82"/>
      <c r="I423" s="142" t="n">
        <f aca="false">SUM(J423:L423)</f>
        <v>284400</v>
      </c>
      <c r="J423" s="142" t="n">
        <v>0</v>
      </c>
      <c r="K423" s="72" t="n">
        <f aca="false">K424</f>
        <v>284400</v>
      </c>
      <c r="L423" s="143"/>
      <c r="M423" s="144" t="n">
        <f aca="false">I423</f>
        <v>284400</v>
      </c>
    </row>
    <row r="424" customFormat="false" ht="31.35" hidden="false" customHeight="false" outlineLevel="0" collapsed="false">
      <c r="B424" s="113"/>
      <c r="C424" s="28" t="s">
        <v>164</v>
      </c>
      <c r="D424" s="28" t="n">
        <v>925</v>
      </c>
      <c r="E424" s="145" t="s">
        <v>56</v>
      </c>
      <c r="F424" s="145" t="s">
        <v>20</v>
      </c>
      <c r="G424" s="77" t="n">
        <v>5820100591</v>
      </c>
      <c r="H424" s="82" t="n">
        <v>600</v>
      </c>
      <c r="I424" s="142" t="n">
        <f aca="false">SUM(J424:L424)</f>
        <v>284400</v>
      </c>
      <c r="J424" s="142" t="n">
        <v>0</v>
      </c>
      <c r="K424" s="72" t="n">
        <v>284400</v>
      </c>
      <c r="L424" s="143"/>
      <c r="M424" s="144" t="n">
        <f aca="false">I424</f>
        <v>284400</v>
      </c>
    </row>
    <row r="425" customFormat="false" ht="17.35" hidden="false" customHeight="false" outlineLevel="0" collapsed="false">
      <c r="B425" s="113"/>
      <c r="C425" s="28" t="s">
        <v>61</v>
      </c>
      <c r="D425" s="28" t="n">
        <v>925</v>
      </c>
      <c r="E425" s="145" t="s">
        <v>56</v>
      </c>
      <c r="F425" s="145" t="s">
        <v>37</v>
      </c>
      <c r="G425" s="77"/>
      <c r="H425" s="82"/>
      <c r="I425" s="142" t="n">
        <f aca="false">SUM(J425:L425)</f>
        <v>64076300</v>
      </c>
      <c r="J425" s="142" t="n">
        <f aca="false">J426+J432+J438+J451+J455</f>
        <v>51719200</v>
      </c>
      <c r="K425" s="72" t="n">
        <f aca="false">K426+K432+K438+K451+K455</f>
        <v>12357100</v>
      </c>
      <c r="L425" s="143" t="n">
        <f aca="false">L426+L432+L438+L451+L455</f>
        <v>0</v>
      </c>
      <c r="M425" s="144" t="n">
        <f aca="false">I425</f>
        <v>64076300</v>
      </c>
    </row>
    <row r="426" customFormat="false" ht="31.35" hidden="false" customHeight="false" outlineLevel="0" collapsed="false">
      <c r="B426" s="113"/>
      <c r="C426" s="28" t="s">
        <v>96</v>
      </c>
      <c r="D426" s="28" t="n">
        <v>925</v>
      </c>
      <c r="E426" s="145" t="s">
        <v>56</v>
      </c>
      <c r="F426" s="145" t="s">
        <v>37</v>
      </c>
      <c r="G426" s="77" t="n">
        <v>5000000000</v>
      </c>
      <c r="H426" s="82"/>
      <c r="I426" s="142" t="n">
        <f aca="false">SUM(J426:L426)</f>
        <v>15229200</v>
      </c>
      <c r="J426" s="142" t="n">
        <f aca="false">J427</f>
        <v>10306400</v>
      </c>
      <c r="K426" s="72" t="n">
        <f aca="false">K427</f>
        <v>4922800</v>
      </c>
      <c r="L426" s="143" t="n">
        <f aca="false">L427</f>
        <v>0</v>
      </c>
      <c r="M426" s="144" t="n">
        <f aca="false">I426</f>
        <v>15229200</v>
      </c>
    </row>
    <row r="427" customFormat="false" ht="31.35" hidden="false" customHeight="false" outlineLevel="0" collapsed="false">
      <c r="B427" s="113"/>
      <c r="C427" s="28" t="s">
        <v>104</v>
      </c>
      <c r="D427" s="28" t="n">
        <v>925</v>
      </c>
      <c r="E427" s="145" t="s">
        <v>56</v>
      </c>
      <c r="F427" s="145" t="s">
        <v>37</v>
      </c>
      <c r="G427" s="77" t="n">
        <v>5020000000</v>
      </c>
      <c r="H427" s="82"/>
      <c r="I427" s="142" t="n">
        <f aca="false">SUM(J427:L427)</f>
        <v>15229200</v>
      </c>
      <c r="J427" s="142" t="n">
        <f aca="false">J428</f>
        <v>10306400</v>
      </c>
      <c r="K427" s="72" t="n">
        <f aca="false">K428</f>
        <v>4922800</v>
      </c>
      <c r="L427" s="143" t="n">
        <f aca="false">L428</f>
        <v>0</v>
      </c>
      <c r="M427" s="144" t="n">
        <f aca="false">I427</f>
        <v>15229200</v>
      </c>
    </row>
    <row r="428" customFormat="false" ht="31.8" hidden="false" customHeight="true" outlineLevel="0" collapsed="false">
      <c r="B428" s="113"/>
      <c r="C428" s="28" t="s">
        <v>98</v>
      </c>
      <c r="D428" s="28" t="n">
        <v>925</v>
      </c>
      <c r="E428" s="145" t="s">
        <v>56</v>
      </c>
      <c r="F428" s="145" t="s">
        <v>37</v>
      </c>
      <c r="G428" s="77" t="n">
        <v>5020000190</v>
      </c>
      <c r="H428" s="82"/>
      <c r="I428" s="142" t="n">
        <f aca="false">SUM(J428:L428)</f>
        <v>15229200</v>
      </c>
      <c r="J428" s="142" t="n">
        <f aca="false">J429+J430+J431</f>
        <v>10306400</v>
      </c>
      <c r="K428" s="72" t="n">
        <f aca="false">K429+K430+K431</f>
        <v>4922800</v>
      </c>
      <c r="L428" s="143" t="n">
        <f aca="false">L429+L430+L431</f>
        <v>0</v>
      </c>
      <c r="M428" s="144" t="n">
        <f aca="false">I428</f>
        <v>15229200</v>
      </c>
    </row>
    <row r="429" customFormat="false" ht="61.8" hidden="false" customHeight="false" outlineLevel="0" collapsed="false">
      <c r="B429" s="113"/>
      <c r="C429" s="28" t="s">
        <v>99</v>
      </c>
      <c r="D429" s="28" t="n">
        <v>925</v>
      </c>
      <c r="E429" s="145" t="s">
        <v>56</v>
      </c>
      <c r="F429" s="145" t="s">
        <v>37</v>
      </c>
      <c r="G429" s="77" t="n">
        <v>5020000190</v>
      </c>
      <c r="H429" s="82" t="n">
        <v>100</v>
      </c>
      <c r="I429" s="142" t="n">
        <f aca="false">SUM(J429:L429)</f>
        <v>15229200</v>
      </c>
      <c r="J429" s="142" t="n">
        <v>10306400</v>
      </c>
      <c r="K429" s="72" t="n">
        <v>4922800</v>
      </c>
      <c r="L429" s="143"/>
      <c r="M429" s="144" t="n">
        <f aca="false">I429</f>
        <v>15229200</v>
      </c>
    </row>
    <row r="430" customFormat="false" ht="31.35" hidden="true" customHeight="false" outlineLevel="0" collapsed="false">
      <c r="B430" s="113"/>
      <c r="C430" s="28" t="s">
        <v>102</v>
      </c>
      <c r="D430" s="28" t="n">
        <v>925</v>
      </c>
      <c r="E430" s="145" t="s">
        <v>56</v>
      </c>
      <c r="F430" s="145" t="s">
        <v>37</v>
      </c>
      <c r="G430" s="77" t="n">
        <v>5020000190</v>
      </c>
      <c r="H430" s="82" t="n">
        <v>200</v>
      </c>
      <c r="I430" s="142" t="n">
        <f aca="false">SUM(J430:L430)</f>
        <v>0</v>
      </c>
      <c r="J430" s="142"/>
      <c r="K430" s="72"/>
      <c r="L430" s="143"/>
      <c r="M430" s="144" t="n">
        <f aca="false">I430</f>
        <v>0</v>
      </c>
    </row>
    <row r="431" customFormat="false" ht="17.35" hidden="true" customHeight="false" outlineLevel="0" collapsed="false">
      <c r="B431" s="113"/>
      <c r="C431" s="28" t="s">
        <v>105</v>
      </c>
      <c r="D431" s="28" t="n">
        <v>925</v>
      </c>
      <c r="E431" s="145" t="s">
        <v>56</v>
      </c>
      <c r="F431" s="145" t="s">
        <v>37</v>
      </c>
      <c r="G431" s="77" t="n">
        <v>5020000190</v>
      </c>
      <c r="H431" s="82" t="n">
        <v>800</v>
      </c>
      <c r="I431" s="142" t="n">
        <f aca="false">SUM(J431:L431)</f>
        <v>0</v>
      </c>
      <c r="J431" s="142"/>
      <c r="K431" s="72"/>
      <c r="L431" s="143"/>
      <c r="M431" s="144" t="n">
        <f aca="false">I431</f>
        <v>0</v>
      </c>
    </row>
    <row r="432" customFormat="false" ht="31.35" hidden="false" customHeight="false" outlineLevel="0" collapsed="false">
      <c r="B432" s="113"/>
      <c r="C432" s="28" t="s">
        <v>127</v>
      </c>
      <c r="D432" s="28" t="n">
        <v>925</v>
      </c>
      <c r="E432" s="145" t="s">
        <v>56</v>
      </c>
      <c r="F432" s="145" t="s">
        <v>37</v>
      </c>
      <c r="G432" s="77" t="n">
        <v>5200000000</v>
      </c>
      <c r="H432" s="82"/>
      <c r="I432" s="142" t="n">
        <f aca="false">SUM(J432:L432)</f>
        <v>24856800</v>
      </c>
      <c r="J432" s="142" t="n">
        <f aca="false">J433</f>
        <v>13961500</v>
      </c>
      <c r="K432" s="72" t="n">
        <f aca="false">K433</f>
        <v>10895300</v>
      </c>
      <c r="L432" s="143" t="n">
        <f aca="false">L433</f>
        <v>0</v>
      </c>
      <c r="M432" s="144" t="n">
        <f aca="false">I432</f>
        <v>24856800</v>
      </c>
    </row>
    <row r="433" customFormat="false" ht="17.35" hidden="false" customHeight="false" outlineLevel="0" collapsed="false">
      <c r="B433" s="113"/>
      <c r="C433" s="28" t="s">
        <v>133</v>
      </c>
      <c r="D433" s="28" t="n">
        <v>925</v>
      </c>
      <c r="E433" s="145" t="s">
        <v>56</v>
      </c>
      <c r="F433" s="145" t="s">
        <v>37</v>
      </c>
      <c r="G433" s="77" t="n">
        <v>5250000000</v>
      </c>
      <c r="H433" s="82"/>
      <c r="I433" s="142" t="n">
        <f aca="false">SUM(J433:L433)</f>
        <v>24856800</v>
      </c>
      <c r="J433" s="142" t="n">
        <f aca="false">J434</f>
        <v>13961500</v>
      </c>
      <c r="K433" s="72" t="n">
        <f aca="false">K434</f>
        <v>10895300</v>
      </c>
      <c r="L433" s="143" t="n">
        <f aca="false">L434</f>
        <v>0</v>
      </c>
      <c r="M433" s="144" t="n">
        <f aca="false">I433</f>
        <v>24856800</v>
      </c>
    </row>
    <row r="434" customFormat="false" ht="31.35" hidden="false" customHeight="false" outlineLevel="0" collapsed="false">
      <c r="B434" s="113"/>
      <c r="C434" s="28" t="s">
        <v>129</v>
      </c>
      <c r="D434" s="28" t="n">
        <v>925</v>
      </c>
      <c r="E434" s="145" t="s">
        <v>56</v>
      </c>
      <c r="F434" s="145" t="s">
        <v>37</v>
      </c>
      <c r="G434" s="77" t="n">
        <v>5250000590</v>
      </c>
      <c r="H434" s="82"/>
      <c r="I434" s="142" t="n">
        <f aca="false">SUM(J434:L434)</f>
        <v>24856800</v>
      </c>
      <c r="J434" s="142" t="n">
        <f aca="false">J435+J436+J437</f>
        <v>13961500</v>
      </c>
      <c r="K434" s="72" t="n">
        <f aca="false">K435+K436+K437</f>
        <v>10895300</v>
      </c>
      <c r="L434" s="143" t="n">
        <f aca="false">L435+L436+L437</f>
        <v>0</v>
      </c>
      <c r="M434" s="144" t="n">
        <f aca="false">I434</f>
        <v>24856800</v>
      </c>
    </row>
    <row r="435" customFormat="false" ht="61.8" hidden="false" customHeight="false" outlineLevel="0" collapsed="false">
      <c r="B435" s="113"/>
      <c r="C435" s="28" t="s">
        <v>99</v>
      </c>
      <c r="D435" s="28" t="n">
        <v>925</v>
      </c>
      <c r="E435" s="145" t="s">
        <v>56</v>
      </c>
      <c r="F435" s="145" t="s">
        <v>37</v>
      </c>
      <c r="G435" s="77" t="n">
        <v>5250000590</v>
      </c>
      <c r="H435" s="82" t="n">
        <v>100</v>
      </c>
      <c r="I435" s="142" t="n">
        <f aca="false">SUM(J435:L435)</f>
        <v>24247700</v>
      </c>
      <c r="J435" s="142" t="n">
        <v>13034200</v>
      </c>
      <c r="K435" s="72" t="n">
        <v>11213500</v>
      </c>
      <c r="L435" s="143"/>
      <c r="M435" s="144" t="n">
        <f aca="false">I435</f>
        <v>24247700</v>
      </c>
      <c r="N435" s="2"/>
    </row>
    <row r="436" customFormat="false" ht="31.35" hidden="false" customHeight="false" outlineLevel="0" collapsed="false">
      <c r="B436" s="113"/>
      <c r="C436" s="28" t="s">
        <v>102</v>
      </c>
      <c r="D436" s="28" t="n">
        <v>925</v>
      </c>
      <c r="E436" s="145" t="s">
        <v>56</v>
      </c>
      <c r="F436" s="145" t="s">
        <v>37</v>
      </c>
      <c r="G436" s="77" t="n">
        <v>5250000590</v>
      </c>
      <c r="H436" s="82" t="n">
        <v>200</v>
      </c>
      <c r="I436" s="142" t="n">
        <f aca="false">SUM(J436:L436)</f>
        <v>605100</v>
      </c>
      <c r="J436" s="142" t="n">
        <v>922700</v>
      </c>
      <c r="K436" s="72" t="n">
        <v>-317600</v>
      </c>
      <c r="L436" s="143"/>
      <c r="M436" s="144" t="n">
        <f aca="false">I436</f>
        <v>605100</v>
      </c>
      <c r="N436" s="2"/>
    </row>
    <row r="437" customFormat="false" ht="17.35" hidden="false" customHeight="false" outlineLevel="0" collapsed="false">
      <c r="B437" s="113"/>
      <c r="C437" s="28" t="s">
        <v>105</v>
      </c>
      <c r="D437" s="28" t="n">
        <v>925</v>
      </c>
      <c r="E437" s="145" t="s">
        <v>56</v>
      </c>
      <c r="F437" s="145" t="s">
        <v>37</v>
      </c>
      <c r="G437" s="77" t="n">
        <v>5250000590</v>
      </c>
      <c r="H437" s="82" t="n">
        <v>800</v>
      </c>
      <c r="I437" s="142" t="n">
        <f aca="false">SUM(J437:L437)</f>
        <v>4000</v>
      </c>
      <c r="J437" s="142" t="n">
        <v>4600</v>
      </c>
      <c r="K437" s="72" t="n">
        <v>-600</v>
      </c>
      <c r="L437" s="143"/>
      <c r="M437" s="144" t="n">
        <f aca="false">I437</f>
        <v>4000</v>
      </c>
      <c r="N437" s="2"/>
    </row>
    <row r="438" customFormat="false" ht="17.35" hidden="false" customHeight="false" outlineLevel="0" collapsed="false">
      <c r="B438" s="113"/>
      <c r="C438" s="28" t="s">
        <v>160</v>
      </c>
      <c r="D438" s="28" t="n">
        <v>925</v>
      </c>
      <c r="E438" s="145" t="s">
        <v>56</v>
      </c>
      <c r="F438" s="145" t="s">
        <v>37</v>
      </c>
      <c r="G438" s="77" t="n">
        <v>5800000000</v>
      </c>
      <c r="H438" s="82"/>
      <c r="I438" s="142" t="n">
        <f aca="false">SUM(J438:L438)</f>
        <v>6395000</v>
      </c>
      <c r="J438" s="142" t="n">
        <f aca="false">J443+J439</f>
        <v>7961600</v>
      </c>
      <c r="K438" s="72" t="n">
        <f aca="false">K443+K439</f>
        <v>-1566600</v>
      </c>
      <c r="L438" s="143" t="n">
        <f aca="false">L443+L439</f>
        <v>0</v>
      </c>
      <c r="M438" s="144" t="n">
        <f aca="false">I438</f>
        <v>6395000</v>
      </c>
    </row>
    <row r="439" customFormat="false" ht="17.35" hidden="true" customHeight="false" outlineLevel="0" collapsed="false">
      <c r="B439" s="113"/>
      <c r="C439" s="28" t="s">
        <v>161</v>
      </c>
      <c r="D439" s="28" t="n">
        <v>925</v>
      </c>
      <c r="E439" s="145" t="s">
        <v>56</v>
      </c>
      <c r="F439" s="145" t="s">
        <v>37</v>
      </c>
      <c r="G439" s="77" t="n">
        <v>5810000000</v>
      </c>
      <c r="H439" s="82"/>
      <c r="I439" s="142" t="n">
        <f aca="false">SUM(J439:L439)</f>
        <v>0</v>
      </c>
      <c r="J439" s="142" t="n">
        <f aca="false">J440</f>
        <v>2499800</v>
      </c>
      <c r="K439" s="72" t="n">
        <f aca="false">K440</f>
        <v>-2499800</v>
      </c>
      <c r="L439" s="143" t="n">
        <f aca="false">L440</f>
        <v>0</v>
      </c>
      <c r="M439" s="144" t="n">
        <f aca="false">I439</f>
        <v>0</v>
      </c>
    </row>
    <row r="440" customFormat="false" ht="17.35" hidden="true" customHeight="false" outlineLevel="0" collapsed="false">
      <c r="B440" s="113"/>
      <c r="C440" s="28" t="s">
        <v>187</v>
      </c>
      <c r="D440" s="28" t="n">
        <v>925</v>
      </c>
      <c r="E440" s="145" t="s">
        <v>56</v>
      </c>
      <c r="F440" s="145" t="s">
        <v>37</v>
      </c>
      <c r="G440" s="77" t="s">
        <v>188</v>
      </c>
      <c r="H440" s="82"/>
      <c r="I440" s="142" t="n">
        <f aca="false">SUM(J440:L440)</f>
        <v>0</v>
      </c>
      <c r="J440" s="142" t="n">
        <f aca="false">J441</f>
        <v>2499800</v>
      </c>
      <c r="K440" s="72" t="n">
        <f aca="false">K441</f>
        <v>-2499800</v>
      </c>
      <c r="L440" s="143" t="n">
        <f aca="false">L441</f>
        <v>0</v>
      </c>
      <c r="M440" s="144" t="n">
        <f aca="false">I440</f>
        <v>0</v>
      </c>
    </row>
    <row r="441" customFormat="false" ht="125.6" hidden="true" customHeight="false" outlineLevel="0" collapsed="false">
      <c r="B441" s="113"/>
      <c r="C441" s="28" t="s">
        <v>189</v>
      </c>
      <c r="D441" s="28" t="n">
        <v>925</v>
      </c>
      <c r="E441" s="145" t="s">
        <v>56</v>
      </c>
      <c r="F441" s="145" t="s">
        <v>37</v>
      </c>
      <c r="G441" s="77" t="s">
        <v>190</v>
      </c>
      <c r="H441" s="82"/>
      <c r="I441" s="142" t="n">
        <f aca="false">SUM(J441:L441)</f>
        <v>0</v>
      </c>
      <c r="J441" s="142" t="n">
        <f aca="false">J442</f>
        <v>2499800</v>
      </c>
      <c r="K441" s="72" t="n">
        <f aca="false">K442</f>
        <v>-2499800</v>
      </c>
      <c r="L441" s="143" t="n">
        <f aca="false">L442</f>
        <v>0</v>
      </c>
      <c r="M441" s="144" t="n">
        <f aca="false">I441</f>
        <v>0</v>
      </c>
    </row>
    <row r="442" customFormat="false" ht="31.35" hidden="true" customHeight="false" outlineLevel="0" collapsed="false">
      <c r="B442" s="113"/>
      <c r="C442" s="28" t="s">
        <v>164</v>
      </c>
      <c r="D442" s="28" t="n">
        <v>925</v>
      </c>
      <c r="E442" s="145" t="s">
        <v>56</v>
      </c>
      <c r="F442" s="145" t="s">
        <v>37</v>
      </c>
      <c r="G442" s="77" t="s">
        <v>190</v>
      </c>
      <c r="H442" s="82" t="n">
        <v>600</v>
      </c>
      <c r="I442" s="142" t="n">
        <f aca="false">SUM(J442:L442)</f>
        <v>0</v>
      </c>
      <c r="J442" s="142" t="n">
        <v>2499800</v>
      </c>
      <c r="K442" s="72" t="n">
        <v>-2499800</v>
      </c>
      <c r="L442" s="143"/>
      <c r="M442" s="144" t="n">
        <f aca="false">I442</f>
        <v>0</v>
      </c>
    </row>
    <row r="443" customFormat="false" ht="17.35" hidden="false" customHeight="false" outlineLevel="0" collapsed="false">
      <c r="B443" s="113"/>
      <c r="C443" s="28" t="s">
        <v>199</v>
      </c>
      <c r="D443" s="28" t="n">
        <v>925</v>
      </c>
      <c r="E443" s="145" t="s">
        <v>56</v>
      </c>
      <c r="F443" s="145" t="s">
        <v>37</v>
      </c>
      <c r="G443" s="77" t="n">
        <v>5830000000</v>
      </c>
      <c r="H443" s="82"/>
      <c r="I443" s="142" t="n">
        <f aca="false">SUM(J443:L443)</f>
        <v>6395000</v>
      </c>
      <c r="J443" s="142" t="n">
        <f aca="false">J444+J448</f>
        <v>5461800</v>
      </c>
      <c r="K443" s="72" t="n">
        <f aca="false">K444+K448+K446</f>
        <v>933200</v>
      </c>
      <c r="L443" s="72" t="n">
        <f aca="false">L444+L448+L446</f>
        <v>0</v>
      </c>
      <c r="M443" s="144" t="n">
        <f aca="false">I443</f>
        <v>6395000</v>
      </c>
    </row>
    <row r="444" customFormat="false" ht="31.35" hidden="false" customHeight="false" outlineLevel="0" collapsed="false">
      <c r="B444" s="113"/>
      <c r="C444" s="28" t="s">
        <v>129</v>
      </c>
      <c r="D444" s="28" t="n">
        <v>925</v>
      </c>
      <c r="E444" s="145" t="s">
        <v>56</v>
      </c>
      <c r="F444" s="145" t="s">
        <v>37</v>
      </c>
      <c r="G444" s="77" t="n">
        <v>5830000590</v>
      </c>
      <c r="H444" s="82"/>
      <c r="I444" s="142" t="n">
        <f aca="false">SUM(J444:L444)</f>
        <v>6395000</v>
      </c>
      <c r="J444" s="142" t="n">
        <f aca="false">J445</f>
        <v>4633800</v>
      </c>
      <c r="K444" s="72" t="n">
        <f aca="false">K445</f>
        <v>1761200</v>
      </c>
      <c r="L444" s="143" t="n">
        <f aca="false">L445</f>
        <v>0</v>
      </c>
      <c r="M444" s="144" t="n">
        <f aca="false">I444</f>
        <v>6395000</v>
      </c>
    </row>
    <row r="445" customFormat="false" ht="31.35" hidden="false" customHeight="false" outlineLevel="0" collapsed="false">
      <c r="B445" s="113"/>
      <c r="C445" s="28" t="s">
        <v>164</v>
      </c>
      <c r="D445" s="28" t="n">
        <v>925</v>
      </c>
      <c r="E445" s="145" t="s">
        <v>56</v>
      </c>
      <c r="F445" s="145" t="s">
        <v>37</v>
      </c>
      <c r="G445" s="77" t="n">
        <v>5830000590</v>
      </c>
      <c r="H445" s="82" t="n">
        <v>600</v>
      </c>
      <c r="I445" s="142" t="n">
        <f aca="false">SUM(J445:L445)</f>
        <v>6395000</v>
      </c>
      <c r="J445" s="142" t="n">
        <v>4633800</v>
      </c>
      <c r="K445" s="72" t="n">
        <v>1761200</v>
      </c>
      <c r="L445" s="143"/>
      <c r="M445" s="144" t="n">
        <f aca="false">I445</f>
        <v>6395000</v>
      </c>
    </row>
    <row r="446" customFormat="false" ht="47.05" hidden="true" customHeight="false" outlineLevel="0" collapsed="false">
      <c r="B446" s="113"/>
      <c r="C446" s="28" t="s">
        <v>201</v>
      </c>
      <c r="D446" s="28" t="n">
        <v>925</v>
      </c>
      <c r="E446" s="145" t="s">
        <v>56</v>
      </c>
      <c r="F446" s="145" t="s">
        <v>37</v>
      </c>
      <c r="G446" s="77" t="s">
        <v>202</v>
      </c>
      <c r="H446" s="82"/>
      <c r="I446" s="142" t="n">
        <f aca="false">SUM(J446:L446)</f>
        <v>0</v>
      </c>
      <c r="J446" s="142"/>
      <c r="K446" s="72" t="n">
        <f aca="false">K447</f>
        <v>0</v>
      </c>
      <c r="L446" s="143" t="n">
        <f aca="false">L447</f>
        <v>0</v>
      </c>
      <c r="M446" s="144" t="n">
        <f aca="false">I446</f>
        <v>0</v>
      </c>
    </row>
    <row r="447" customFormat="false" ht="31.35" hidden="true" customHeight="false" outlineLevel="0" collapsed="false">
      <c r="B447" s="113"/>
      <c r="C447" s="28" t="s">
        <v>164</v>
      </c>
      <c r="D447" s="28" t="n">
        <v>925</v>
      </c>
      <c r="E447" s="145" t="s">
        <v>56</v>
      </c>
      <c r="F447" s="145" t="s">
        <v>37</v>
      </c>
      <c r="G447" s="77" t="s">
        <v>202</v>
      </c>
      <c r="H447" s="82" t="n">
        <v>600</v>
      </c>
      <c r="I447" s="142" t="n">
        <f aca="false">SUM(J447:L447)</f>
        <v>0</v>
      </c>
      <c r="J447" s="142"/>
      <c r="K447" s="72" t="n">
        <v>0</v>
      </c>
      <c r="L447" s="143"/>
      <c r="M447" s="144" t="n">
        <f aca="false">I447</f>
        <v>0</v>
      </c>
    </row>
    <row r="448" customFormat="false" ht="31.35" hidden="true" customHeight="false" outlineLevel="0" collapsed="false">
      <c r="B448" s="113"/>
      <c r="C448" s="28" t="s">
        <v>203</v>
      </c>
      <c r="D448" s="28" t="n">
        <v>925</v>
      </c>
      <c r="E448" s="145" t="s">
        <v>56</v>
      </c>
      <c r="F448" s="145" t="s">
        <v>37</v>
      </c>
      <c r="G448" s="77" t="n">
        <v>5830100000</v>
      </c>
      <c r="H448" s="82"/>
      <c r="I448" s="142" t="n">
        <f aca="false">SUM(J448:L448)</f>
        <v>0</v>
      </c>
      <c r="J448" s="142" t="n">
        <f aca="false">J449</f>
        <v>828000</v>
      </c>
      <c r="K448" s="72" t="n">
        <f aca="false">K449</f>
        <v>-828000</v>
      </c>
      <c r="L448" s="143" t="n">
        <f aca="false">L449</f>
        <v>0</v>
      </c>
      <c r="M448" s="144" t="n">
        <f aca="false">I448</f>
        <v>0</v>
      </c>
    </row>
    <row r="449" customFormat="false" ht="31.35" hidden="true" customHeight="false" outlineLevel="0" collapsed="false">
      <c r="B449" s="113"/>
      <c r="C449" s="28" t="s">
        <v>129</v>
      </c>
      <c r="D449" s="28" t="n">
        <v>925</v>
      </c>
      <c r="E449" s="145" t="s">
        <v>56</v>
      </c>
      <c r="F449" s="145" t="s">
        <v>37</v>
      </c>
      <c r="G449" s="77" t="n">
        <v>5830100590</v>
      </c>
      <c r="H449" s="82"/>
      <c r="I449" s="142" t="n">
        <f aca="false">SUM(J449:L449)</f>
        <v>0</v>
      </c>
      <c r="J449" s="142" t="n">
        <f aca="false">J450</f>
        <v>828000</v>
      </c>
      <c r="K449" s="72" t="n">
        <f aca="false">K450</f>
        <v>-828000</v>
      </c>
      <c r="L449" s="143" t="n">
        <f aca="false">L450</f>
        <v>0</v>
      </c>
      <c r="M449" s="144" t="n">
        <f aca="false">I449</f>
        <v>0</v>
      </c>
    </row>
    <row r="450" customFormat="false" ht="17.35" hidden="true" customHeight="false" outlineLevel="0" collapsed="false">
      <c r="B450" s="113"/>
      <c r="C450" s="28" t="s">
        <v>144</v>
      </c>
      <c r="D450" s="28" t="n">
        <v>925</v>
      </c>
      <c r="E450" s="145" t="s">
        <v>56</v>
      </c>
      <c r="F450" s="145" t="s">
        <v>37</v>
      </c>
      <c r="G450" s="77" t="n">
        <v>5830100590</v>
      </c>
      <c r="H450" s="82" t="n">
        <v>300</v>
      </c>
      <c r="I450" s="142" t="n">
        <f aca="false">SUM(J450:L450)</f>
        <v>0</v>
      </c>
      <c r="J450" s="142" t="n">
        <v>828000</v>
      </c>
      <c r="K450" s="72" t="n">
        <v>-828000</v>
      </c>
      <c r="L450" s="143"/>
      <c r="M450" s="144" t="n">
        <f aca="false">I450</f>
        <v>0</v>
      </c>
    </row>
    <row r="451" customFormat="false" ht="47.05" hidden="false" customHeight="false" outlineLevel="0" collapsed="false">
      <c r="B451" s="113"/>
      <c r="C451" s="28" t="s">
        <v>265</v>
      </c>
      <c r="D451" s="28" t="n">
        <v>925</v>
      </c>
      <c r="E451" s="145" t="s">
        <v>56</v>
      </c>
      <c r="F451" s="145" t="s">
        <v>37</v>
      </c>
      <c r="G451" s="77" t="n">
        <v>6700000000</v>
      </c>
      <c r="H451" s="82"/>
      <c r="I451" s="142" t="n">
        <f aca="false">SUM(J451:L451)</f>
        <v>1259800</v>
      </c>
      <c r="J451" s="142" t="n">
        <f aca="false">J452</f>
        <v>2290500</v>
      </c>
      <c r="K451" s="72" t="n">
        <f aca="false">K452</f>
        <v>-1030700</v>
      </c>
      <c r="L451" s="143" t="n">
        <f aca="false">L452</f>
        <v>0</v>
      </c>
      <c r="M451" s="144" t="n">
        <f aca="false">I451</f>
        <v>1259800</v>
      </c>
    </row>
    <row r="452" customFormat="false" ht="31.35" hidden="false" customHeight="false" outlineLevel="0" collapsed="false">
      <c r="B452" s="113"/>
      <c r="C452" s="28" t="s">
        <v>266</v>
      </c>
      <c r="D452" s="28" t="n">
        <v>925</v>
      </c>
      <c r="E452" s="145" t="s">
        <v>56</v>
      </c>
      <c r="F452" s="145" t="s">
        <v>37</v>
      </c>
      <c r="G452" s="77" t="n">
        <v>6710000000</v>
      </c>
      <c r="H452" s="82"/>
      <c r="I452" s="142" t="n">
        <f aca="false">SUM(J452:L452)</f>
        <v>1259800</v>
      </c>
      <c r="J452" s="142" t="n">
        <f aca="false">J453</f>
        <v>2290500</v>
      </c>
      <c r="K452" s="72" t="n">
        <f aca="false">K453</f>
        <v>-1030700</v>
      </c>
      <c r="L452" s="143" t="n">
        <f aca="false">L453</f>
        <v>0</v>
      </c>
      <c r="M452" s="144" t="n">
        <f aca="false">I452</f>
        <v>1259800</v>
      </c>
    </row>
    <row r="453" customFormat="false" ht="17.35" hidden="false" customHeight="false" outlineLevel="0" collapsed="false">
      <c r="B453" s="113"/>
      <c r="C453" s="28" t="s">
        <v>267</v>
      </c>
      <c r="D453" s="28" t="n">
        <v>925</v>
      </c>
      <c r="E453" s="145" t="s">
        <v>56</v>
      </c>
      <c r="F453" s="145" t="s">
        <v>37</v>
      </c>
      <c r="G453" s="77" t="n">
        <v>6710010220</v>
      </c>
      <c r="H453" s="82"/>
      <c r="I453" s="142" t="n">
        <f aca="false">SUM(J453:L453)</f>
        <v>1259800</v>
      </c>
      <c r="J453" s="142" t="n">
        <f aca="false">J454</f>
        <v>2290500</v>
      </c>
      <c r="K453" s="72" t="n">
        <f aca="false">K454</f>
        <v>-1030700</v>
      </c>
      <c r="L453" s="143" t="n">
        <f aca="false">L454</f>
        <v>0</v>
      </c>
      <c r="M453" s="144" t="n">
        <f aca="false">I453</f>
        <v>1259800</v>
      </c>
    </row>
    <row r="454" customFormat="false" ht="31.35" hidden="false" customHeight="false" outlineLevel="0" collapsed="false">
      <c r="B454" s="113"/>
      <c r="C454" s="28" t="s">
        <v>164</v>
      </c>
      <c r="D454" s="28" t="n">
        <v>925</v>
      </c>
      <c r="E454" s="145" t="s">
        <v>56</v>
      </c>
      <c r="F454" s="145" t="s">
        <v>37</v>
      </c>
      <c r="G454" s="77" t="n">
        <v>6710010220</v>
      </c>
      <c r="H454" s="82" t="n">
        <v>600</v>
      </c>
      <c r="I454" s="142" t="n">
        <f aca="false">SUM(J454:L454)</f>
        <v>1259800</v>
      </c>
      <c r="J454" s="142" t="n">
        <v>2290500</v>
      </c>
      <c r="K454" s="72" t="n">
        <v>-1030700</v>
      </c>
      <c r="L454" s="143"/>
      <c r="M454" s="144" t="n">
        <f aca="false">I454</f>
        <v>1259800</v>
      </c>
    </row>
    <row r="455" customFormat="false" ht="17.35" hidden="false" customHeight="false" outlineLevel="0" collapsed="false">
      <c r="B455" s="113"/>
      <c r="C455" s="28" t="s">
        <v>279</v>
      </c>
      <c r="D455" s="28" t="n">
        <v>925</v>
      </c>
      <c r="E455" s="145" t="s">
        <v>56</v>
      </c>
      <c r="F455" s="145" t="s">
        <v>37</v>
      </c>
      <c r="G455" s="77" t="n">
        <v>7000000000</v>
      </c>
      <c r="H455" s="82"/>
      <c r="I455" s="142" t="n">
        <f aca="false">SUM(J455:L455)</f>
        <v>16335500</v>
      </c>
      <c r="J455" s="142" t="n">
        <f aca="false">J456</f>
        <v>17199200</v>
      </c>
      <c r="K455" s="72" t="n">
        <f aca="false">K456</f>
        <v>-863700</v>
      </c>
      <c r="L455" s="143" t="n">
        <f aca="false">L456</f>
        <v>0</v>
      </c>
      <c r="M455" s="144" t="n">
        <f aca="false">I455</f>
        <v>16335500</v>
      </c>
    </row>
    <row r="456" customFormat="false" ht="17.35" hidden="false" customHeight="false" outlineLevel="0" collapsed="false">
      <c r="B456" s="113"/>
      <c r="C456" s="28" t="s">
        <v>280</v>
      </c>
      <c r="D456" s="28" t="n">
        <v>925</v>
      </c>
      <c r="E456" s="145" t="s">
        <v>56</v>
      </c>
      <c r="F456" s="145" t="s">
        <v>37</v>
      </c>
      <c r="G456" s="77" t="n">
        <v>7010000000</v>
      </c>
      <c r="H456" s="82"/>
      <c r="I456" s="142" t="n">
        <f aca="false">SUM(J456:L456)</f>
        <v>16335500</v>
      </c>
      <c r="J456" s="142" t="n">
        <f aca="false">J459+J463+J461</f>
        <v>17199200</v>
      </c>
      <c r="K456" s="142" t="n">
        <f aca="false">K459+K463+K461+K457</f>
        <v>-863700</v>
      </c>
      <c r="L456" s="143" t="n">
        <f aca="false">L459+L463+L461</f>
        <v>0</v>
      </c>
      <c r="M456" s="144" t="n">
        <f aca="false">I456</f>
        <v>16335500</v>
      </c>
    </row>
    <row r="457" customFormat="false" ht="31.35" hidden="false" customHeight="false" outlineLevel="0" collapsed="false">
      <c r="B457" s="113"/>
      <c r="C457" s="28" t="s">
        <v>129</v>
      </c>
      <c r="D457" s="28" t="n">
        <v>925</v>
      </c>
      <c r="E457" s="145" t="s">
        <v>56</v>
      </c>
      <c r="F457" s="145" t="s">
        <v>37</v>
      </c>
      <c r="G457" s="77" t="n">
        <v>7010000590</v>
      </c>
      <c r="H457" s="82"/>
      <c r="I457" s="142" t="n">
        <f aca="false">SUM(J457:L457)</f>
        <v>4080100</v>
      </c>
      <c r="J457" s="142" t="n">
        <v>0</v>
      </c>
      <c r="K457" s="142" t="n">
        <f aca="false">K458</f>
        <v>4080100</v>
      </c>
      <c r="L457" s="143"/>
      <c r="M457" s="144" t="n">
        <f aca="false">I457</f>
        <v>4080100</v>
      </c>
    </row>
    <row r="458" customFormat="false" ht="31.35" hidden="false" customHeight="false" outlineLevel="0" collapsed="false">
      <c r="B458" s="113"/>
      <c r="C458" s="28" t="s">
        <v>164</v>
      </c>
      <c r="D458" s="28" t="n">
        <v>925</v>
      </c>
      <c r="E458" s="145" t="s">
        <v>56</v>
      </c>
      <c r="F458" s="145" t="s">
        <v>37</v>
      </c>
      <c r="G458" s="77" t="n">
        <v>7010000590</v>
      </c>
      <c r="H458" s="82" t="n">
        <v>600</v>
      </c>
      <c r="I458" s="142" t="n">
        <f aca="false">SUM(J458:L458)</f>
        <v>4080100</v>
      </c>
      <c r="J458" s="142" t="n">
        <v>0</v>
      </c>
      <c r="K458" s="142" t="n">
        <v>4080100</v>
      </c>
      <c r="L458" s="143"/>
      <c r="M458" s="144" t="n">
        <f aca="false">I458</f>
        <v>4080100</v>
      </c>
    </row>
    <row r="459" customFormat="false" ht="79.05" hidden="false" customHeight="false" outlineLevel="0" collapsed="false">
      <c r="B459" s="113"/>
      <c r="C459" s="28" t="s">
        <v>281</v>
      </c>
      <c r="D459" s="28" t="n">
        <v>925</v>
      </c>
      <c r="E459" s="145" t="s">
        <v>56</v>
      </c>
      <c r="F459" s="145" t="s">
        <v>37</v>
      </c>
      <c r="G459" s="77" t="n">
        <v>7010063110</v>
      </c>
      <c r="H459" s="82"/>
      <c r="I459" s="142" t="n">
        <f aca="false">SUM(J459:L459)</f>
        <v>3127100</v>
      </c>
      <c r="J459" s="142" t="n">
        <f aca="false">J460</f>
        <v>2929500</v>
      </c>
      <c r="K459" s="72" t="n">
        <f aca="false">K460</f>
        <v>197600</v>
      </c>
      <c r="L459" s="143" t="n">
        <f aca="false">L460</f>
        <v>0</v>
      </c>
      <c r="M459" s="144" t="n">
        <f aca="false">I459</f>
        <v>3127100</v>
      </c>
    </row>
    <row r="460" customFormat="false" ht="31.35" hidden="false" customHeight="false" outlineLevel="0" collapsed="false">
      <c r="B460" s="113"/>
      <c r="C460" s="28" t="s">
        <v>164</v>
      </c>
      <c r="D460" s="28" t="n">
        <v>925</v>
      </c>
      <c r="E460" s="145" t="s">
        <v>56</v>
      </c>
      <c r="F460" s="145" t="s">
        <v>37</v>
      </c>
      <c r="G460" s="77" t="n">
        <v>7010063110</v>
      </c>
      <c r="H460" s="82" t="n">
        <v>600</v>
      </c>
      <c r="I460" s="142" t="n">
        <f aca="false">SUM(J460:L460)</f>
        <v>3127100</v>
      </c>
      <c r="J460" s="142" t="n">
        <v>2929500</v>
      </c>
      <c r="K460" s="72" t="n">
        <v>197600</v>
      </c>
      <c r="L460" s="143"/>
      <c r="M460" s="144" t="n">
        <f aca="false">I460</f>
        <v>3127100</v>
      </c>
    </row>
    <row r="461" customFormat="false" ht="31.35" hidden="false" customHeight="false" outlineLevel="0" collapsed="false">
      <c r="B461" s="113"/>
      <c r="C461" s="28" t="s">
        <v>282</v>
      </c>
      <c r="D461" s="28" t="n">
        <v>925</v>
      </c>
      <c r="E461" s="145" t="s">
        <v>56</v>
      </c>
      <c r="F461" s="145" t="s">
        <v>37</v>
      </c>
      <c r="G461" s="77" t="s">
        <v>283</v>
      </c>
      <c r="H461" s="82"/>
      <c r="I461" s="142" t="n">
        <f aca="false">SUM(J461:L461)</f>
        <v>5618000</v>
      </c>
      <c r="J461" s="142" t="n">
        <f aca="false">J462</f>
        <v>5618000</v>
      </c>
      <c r="K461" s="72" t="n">
        <f aca="false">K462</f>
        <v>0</v>
      </c>
      <c r="L461" s="143" t="n">
        <f aca="false">L462</f>
        <v>0</v>
      </c>
      <c r="M461" s="144" t="n">
        <f aca="false">I461</f>
        <v>5618000</v>
      </c>
    </row>
    <row r="462" customFormat="false" ht="31.35" hidden="false" customHeight="false" outlineLevel="0" collapsed="false">
      <c r="B462" s="113"/>
      <c r="C462" s="28" t="s">
        <v>164</v>
      </c>
      <c r="D462" s="28" t="n">
        <v>925</v>
      </c>
      <c r="E462" s="145" t="s">
        <v>56</v>
      </c>
      <c r="F462" s="145" t="s">
        <v>37</v>
      </c>
      <c r="G462" s="77" t="s">
        <v>283</v>
      </c>
      <c r="H462" s="82" t="n">
        <v>600</v>
      </c>
      <c r="I462" s="142" t="n">
        <f aca="false">SUM(J462:L462)</f>
        <v>5618000</v>
      </c>
      <c r="J462" s="142" t="n">
        <v>5618000</v>
      </c>
      <c r="K462" s="72" t="n">
        <v>0</v>
      </c>
      <c r="L462" s="143"/>
      <c r="M462" s="144" t="n">
        <f aca="false">I462</f>
        <v>5618000</v>
      </c>
    </row>
    <row r="463" customFormat="false" ht="47.05" hidden="false" customHeight="false" outlineLevel="0" collapsed="false">
      <c r="B463" s="113"/>
      <c r="C463" s="28" t="s">
        <v>284</v>
      </c>
      <c r="D463" s="28" t="n">
        <v>925</v>
      </c>
      <c r="E463" s="145" t="s">
        <v>56</v>
      </c>
      <c r="F463" s="145" t="s">
        <v>37</v>
      </c>
      <c r="G463" s="77" t="s">
        <v>285</v>
      </c>
      <c r="H463" s="82"/>
      <c r="I463" s="142" t="n">
        <f aca="false">SUM(J463:L463)</f>
        <v>3510300</v>
      </c>
      <c r="J463" s="142" t="n">
        <f aca="false">J464</f>
        <v>8651700</v>
      </c>
      <c r="K463" s="72" t="n">
        <f aca="false">K464</f>
        <v>-5141400</v>
      </c>
      <c r="L463" s="143" t="n">
        <f aca="false">L464</f>
        <v>0</v>
      </c>
      <c r="M463" s="144" t="n">
        <f aca="false">I463</f>
        <v>3510300</v>
      </c>
    </row>
    <row r="464" customFormat="false" ht="31.35" hidden="false" customHeight="false" outlineLevel="0" collapsed="false">
      <c r="B464" s="113"/>
      <c r="C464" s="28" t="s">
        <v>164</v>
      </c>
      <c r="D464" s="28" t="n">
        <v>925</v>
      </c>
      <c r="E464" s="145" t="s">
        <v>56</v>
      </c>
      <c r="F464" s="145" t="s">
        <v>37</v>
      </c>
      <c r="G464" s="77" t="s">
        <v>285</v>
      </c>
      <c r="H464" s="82" t="n">
        <v>600</v>
      </c>
      <c r="I464" s="142" t="n">
        <f aca="false">SUM(J464:L464)</f>
        <v>3510300</v>
      </c>
      <c r="J464" s="142" t="n">
        <v>8651700</v>
      </c>
      <c r="K464" s="72" t="n">
        <v>-5141400</v>
      </c>
      <c r="L464" s="143"/>
      <c r="M464" s="144" t="n">
        <f aca="false">I464</f>
        <v>3510300</v>
      </c>
    </row>
    <row r="465" customFormat="false" ht="17.35" hidden="false" customHeight="false" outlineLevel="0" collapsed="false">
      <c r="B465" s="113"/>
      <c r="C465" s="28" t="s">
        <v>69</v>
      </c>
      <c r="D465" s="28" t="n">
        <v>925</v>
      </c>
      <c r="E465" s="145" t="s">
        <v>39</v>
      </c>
      <c r="F465" s="145" t="s">
        <v>82</v>
      </c>
      <c r="G465" s="77"/>
      <c r="H465" s="82"/>
      <c r="I465" s="142" t="n">
        <f aca="false">SUM(J465:L465)</f>
        <v>13085900</v>
      </c>
      <c r="J465" s="142" t="n">
        <f aca="false">J466</f>
        <v>13979100</v>
      </c>
      <c r="K465" s="72" t="n">
        <f aca="false">K466</f>
        <v>-893200</v>
      </c>
      <c r="L465" s="143" t="n">
        <f aca="false">L466</f>
        <v>0</v>
      </c>
      <c r="M465" s="144" t="n">
        <f aca="false">I465</f>
        <v>13085900</v>
      </c>
    </row>
    <row r="466" customFormat="false" ht="17.35" hidden="false" customHeight="false" outlineLevel="0" collapsed="false">
      <c r="B466" s="113"/>
      <c r="C466" s="28" t="s">
        <v>71</v>
      </c>
      <c r="D466" s="28" t="n">
        <v>925</v>
      </c>
      <c r="E466" s="145" t="s">
        <v>39</v>
      </c>
      <c r="F466" s="145" t="s">
        <v>23</v>
      </c>
      <c r="G466" s="77"/>
      <c r="H466" s="82"/>
      <c r="I466" s="142" t="n">
        <f aca="false">SUM(J466:L466)</f>
        <v>13085900</v>
      </c>
      <c r="J466" s="142" t="n">
        <f aca="false">J467</f>
        <v>13979100</v>
      </c>
      <c r="K466" s="72" t="n">
        <f aca="false">K467</f>
        <v>-893200</v>
      </c>
      <c r="L466" s="143" t="n">
        <f aca="false">L467</f>
        <v>0</v>
      </c>
      <c r="M466" s="144" t="n">
        <f aca="false">I466</f>
        <v>13085900</v>
      </c>
    </row>
    <row r="467" customFormat="false" ht="31.35" hidden="false" customHeight="false" outlineLevel="0" collapsed="false">
      <c r="B467" s="113"/>
      <c r="C467" s="28" t="s">
        <v>363</v>
      </c>
      <c r="D467" s="28" t="n">
        <v>925</v>
      </c>
      <c r="E467" s="145" t="s">
        <v>39</v>
      </c>
      <c r="F467" s="145" t="s">
        <v>23</v>
      </c>
      <c r="G467" s="77" t="n">
        <v>5800000000</v>
      </c>
      <c r="H467" s="82"/>
      <c r="I467" s="142" t="n">
        <f aca="false">SUM(J467:L467)</f>
        <v>13085900</v>
      </c>
      <c r="J467" s="142" t="n">
        <f aca="false">J468</f>
        <v>13979100</v>
      </c>
      <c r="K467" s="72" t="n">
        <f aca="false">K468</f>
        <v>-893200</v>
      </c>
      <c r="L467" s="143" t="n">
        <f aca="false">L468</f>
        <v>0</v>
      </c>
      <c r="M467" s="144" t="n">
        <f aca="false">I467</f>
        <v>13085900</v>
      </c>
    </row>
    <row r="468" customFormat="false" ht="76.6" hidden="false" customHeight="false" outlineLevel="0" collapsed="false">
      <c r="B468" s="113"/>
      <c r="C468" s="28" t="s">
        <v>200</v>
      </c>
      <c r="D468" s="28" t="n">
        <v>925</v>
      </c>
      <c r="E468" s="145" t="s">
        <v>39</v>
      </c>
      <c r="F468" s="145" t="s">
        <v>23</v>
      </c>
      <c r="G468" s="77" t="n">
        <v>5830060710</v>
      </c>
      <c r="H468" s="82"/>
      <c r="I468" s="142" t="n">
        <f aca="false">SUM(J468:L468)</f>
        <v>13085900</v>
      </c>
      <c r="J468" s="142" t="n">
        <f aca="false">J470+J469</f>
        <v>13979100</v>
      </c>
      <c r="K468" s="72" t="n">
        <f aca="false">K470+K469</f>
        <v>-893200</v>
      </c>
      <c r="L468" s="143" t="n">
        <f aca="false">L470+L469</f>
        <v>0</v>
      </c>
      <c r="M468" s="144" t="n">
        <f aca="false">I468</f>
        <v>13085900</v>
      </c>
    </row>
    <row r="469" customFormat="false" ht="31.35" hidden="false" customHeight="false" outlineLevel="0" collapsed="false">
      <c r="B469" s="113"/>
      <c r="C469" s="28" t="s">
        <v>102</v>
      </c>
      <c r="D469" s="28" t="n">
        <v>925</v>
      </c>
      <c r="E469" s="145" t="s">
        <v>39</v>
      </c>
      <c r="F469" s="145" t="s">
        <v>23</v>
      </c>
      <c r="G469" s="77" t="n">
        <v>5830060710</v>
      </c>
      <c r="H469" s="82" t="n">
        <v>200</v>
      </c>
      <c r="I469" s="142" t="n">
        <f aca="false">SUM(J469:L469)</f>
        <v>193300</v>
      </c>
      <c r="J469" s="142" t="n">
        <v>204700</v>
      </c>
      <c r="K469" s="72" t="n">
        <v>-11400</v>
      </c>
      <c r="L469" s="143"/>
      <c r="M469" s="144" t="n">
        <f aca="false">I469</f>
        <v>193300</v>
      </c>
    </row>
    <row r="470" customFormat="false" ht="17.35" hidden="false" customHeight="false" outlineLevel="0" collapsed="false">
      <c r="B470" s="113"/>
      <c r="C470" s="28" t="s">
        <v>144</v>
      </c>
      <c r="D470" s="28" t="n">
        <v>925</v>
      </c>
      <c r="E470" s="145" t="s">
        <v>39</v>
      </c>
      <c r="F470" s="145" t="s">
        <v>23</v>
      </c>
      <c r="G470" s="77" t="n">
        <v>5830060710</v>
      </c>
      <c r="H470" s="82" t="n">
        <v>300</v>
      </c>
      <c r="I470" s="142" t="n">
        <f aca="false">SUM(J470:L470)</f>
        <v>12892600</v>
      </c>
      <c r="J470" s="142" t="n">
        <v>13774400</v>
      </c>
      <c r="K470" s="72" t="n">
        <v>-881800</v>
      </c>
      <c r="L470" s="143"/>
      <c r="M470" s="144" t="n">
        <f aca="false">I470</f>
        <v>12892600</v>
      </c>
    </row>
    <row r="471" customFormat="false" ht="17.35" hidden="false" customHeight="false" outlineLevel="0" collapsed="false">
      <c r="B471" s="113"/>
      <c r="C471" s="28" t="s">
        <v>364</v>
      </c>
      <c r="D471" s="28" t="n">
        <v>925</v>
      </c>
      <c r="E471" s="145" t="s">
        <v>29</v>
      </c>
      <c r="F471" s="145" t="s">
        <v>82</v>
      </c>
      <c r="G471" s="77"/>
      <c r="H471" s="82"/>
      <c r="I471" s="142" t="n">
        <f aca="false">SUM(J471:L471)</f>
        <v>193683800</v>
      </c>
      <c r="J471" s="142" t="n">
        <v>0</v>
      </c>
      <c r="K471" s="72" t="n">
        <f aca="false">K472</f>
        <v>193683800</v>
      </c>
      <c r="L471" s="72" t="n">
        <f aca="false">L472</f>
        <v>0</v>
      </c>
      <c r="M471" s="144" t="n">
        <f aca="false">I471</f>
        <v>193683800</v>
      </c>
    </row>
    <row r="472" customFormat="false" ht="17.35" hidden="false" customHeight="false" outlineLevel="0" collapsed="false">
      <c r="B472" s="113"/>
      <c r="C472" s="28" t="s">
        <v>365</v>
      </c>
      <c r="D472" s="28" t="n">
        <v>925</v>
      </c>
      <c r="E472" s="145" t="s">
        <v>29</v>
      </c>
      <c r="F472" s="145" t="s">
        <v>16</v>
      </c>
      <c r="G472" s="77"/>
      <c r="H472" s="82"/>
      <c r="I472" s="142" t="n">
        <f aca="false">SUM(J472:L472)</f>
        <v>193683800</v>
      </c>
      <c r="J472" s="142" t="n">
        <v>0</v>
      </c>
      <c r="K472" s="72" t="n">
        <f aca="false">K473</f>
        <v>193683800</v>
      </c>
      <c r="L472" s="72" t="n">
        <f aca="false">L473</f>
        <v>0</v>
      </c>
      <c r="M472" s="144" t="n">
        <f aca="false">I472</f>
        <v>193683800</v>
      </c>
    </row>
    <row r="473" customFormat="false" ht="17.35" hidden="false" customHeight="false" outlineLevel="0" collapsed="false">
      <c r="B473" s="113"/>
      <c r="C473" s="28" t="s">
        <v>160</v>
      </c>
      <c r="D473" s="28" t="n">
        <v>925</v>
      </c>
      <c r="E473" s="145" t="s">
        <v>29</v>
      </c>
      <c r="F473" s="145" t="s">
        <v>16</v>
      </c>
      <c r="G473" s="77" t="n">
        <v>5800000000</v>
      </c>
      <c r="H473" s="82"/>
      <c r="I473" s="142" t="n">
        <f aca="false">SUM(J473:L473)</f>
        <v>193683800</v>
      </c>
      <c r="J473" s="142" t="n">
        <v>0</v>
      </c>
      <c r="K473" s="72" t="n">
        <f aca="false">K474</f>
        <v>193683800</v>
      </c>
      <c r="L473" s="72" t="n">
        <f aca="false">L474</f>
        <v>0</v>
      </c>
      <c r="M473" s="144" t="n">
        <f aca="false">I473</f>
        <v>193683800</v>
      </c>
    </row>
    <row r="474" customFormat="false" ht="17.35" hidden="false" customHeight="false" outlineLevel="0" collapsed="false">
      <c r="B474" s="113"/>
      <c r="C474" s="28" t="s">
        <v>194</v>
      </c>
      <c r="D474" s="28" t="n">
        <v>925</v>
      </c>
      <c r="E474" s="145" t="s">
        <v>29</v>
      </c>
      <c r="F474" s="145" t="s">
        <v>16</v>
      </c>
      <c r="G474" s="77" t="n">
        <v>5820000000</v>
      </c>
      <c r="H474" s="82"/>
      <c r="I474" s="142" t="n">
        <f aca="false">SUM(J474:L474)</f>
        <v>193683800</v>
      </c>
      <c r="J474" s="142" t="n">
        <v>0</v>
      </c>
      <c r="K474" s="72" t="n">
        <f aca="false">K475+K477+K479+K481</f>
        <v>193683800</v>
      </c>
      <c r="L474" s="72" t="n">
        <f aca="false">L475+L477+L479+L481</f>
        <v>0</v>
      </c>
      <c r="M474" s="144" t="n">
        <f aca="false">I474</f>
        <v>193683800</v>
      </c>
    </row>
    <row r="475" customFormat="false" ht="31.35" hidden="false" customHeight="false" outlineLevel="0" collapsed="false">
      <c r="B475" s="113"/>
      <c r="C475" s="28" t="s">
        <v>129</v>
      </c>
      <c r="D475" s="28" t="n">
        <v>925</v>
      </c>
      <c r="E475" s="145" t="s">
        <v>29</v>
      </c>
      <c r="F475" s="145" t="s">
        <v>16</v>
      </c>
      <c r="G475" s="77" t="n">
        <v>5820000590</v>
      </c>
      <c r="H475" s="82"/>
      <c r="I475" s="142" t="n">
        <f aca="false">SUM(J475:L475)</f>
        <v>163648200</v>
      </c>
      <c r="J475" s="142" t="n">
        <v>0</v>
      </c>
      <c r="K475" s="72" t="n">
        <f aca="false">K476</f>
        <v>163648200</v>
      </c>
      <c r="L475" s="72" t="n">
        <f aca="false">L476</f>
        <v>0</v>
      </c>
      <c r="M475" s="144" t="n">
        <f aca="false">I475</f>
        <v>163648200</v>
      </c>
    </row>
    <row r="476" customFormat="false" ht="31.35" hidden="false" customHeight="false" outlineLevel="0" collapsed="false">
      <c r="B476" s="113"/>
      <c r="C476" s="28" t="s">
        <v>164</v>
      </c>
      <c r="D476" s="28" t="n">
        <v>925</v>
      </c>
      <c r="E476" s="145" t="s">
        <v>29</v>
      </c>
      <c r="F476" s="145" t="s">
        <v>16</v>
      </c>
      <c r="G476" s="77" t="n">
        <v>5820000590</v>
      </c>
      <c r="H476" s="82" t="n">
        <v>600</v>
      </c>
      <c r="I476" s="142" t="n">
        <f aca="false">SUM(J476:L476)</f>
        <v>163648200</v>
      </c>
      <c r="J476" s="142" t="n">
        <v>0</v>
      </c>
      <c r="K476" s="72" t="n">
        <v>163648200</v>
      </c>
      <c r="L476" s="143"/>
      <c r="M476" s="144" t="n">
        <f aca="false">I476</f>
        <v>163648200</v>
      </c>
    </row>
    <row r="477" customFormat="false" ht="31.35" hidden="false" customHeight="false" outlineLevel="0" collapsed="false">
      <c r="B477" s="113"/>
      <c r="C477" s="28" t="s">
        <v>195</v>
      </c>
      <c r="D477" s="28" t="n">
        <v>925</v>
      </c>
      <c r="E477" s="145" t="s">
        <v>29</v>
      </c>
      <c r="F477" s="145" t="s">
        <v>16</v>
      </c>
      <c r="G477" s="77" t="n">
        <v>5820010660</v>
      </c>
      <c r="H477" s="82"/>
      <c r="I477" s="142" t="n">
        <f aca="false">SUM(J477:L477)</f>
        <v>22855700</v>
      </c>
      <c r="J477" s="142" t="n">
        <v>0</v>
      </c>
      <c r="K477" s="72" t="n">
        <f aca="false">K478</f>
        <v>22855700</v>
      </c>
      <c r="L477" s="72" t="n">
        <f aca="false">L478</f>
        <v>0</v>
      </c>
      <c r="M477" s="144" t="n">
        <f aca="false">I477</f>
        <v>22855700</v>
      </c>
    </row>
    <row r="478" customFormat="false" ht="31.35" hidden="false" customHeight="false" outlineLevel="0" collapsed="false">
      <c r="B478" s="113"/>
      <c r="C478" s="28" t="s">
        <v>164</v>
      </c>
      <c r="D478" s="28" t="n">
        <v>925</v>
      </c>
      <c r="E478" s="145" t="s">
        <v>29</v>
      </c>
      <c r="F478" s="145" t="s">
        <v>16</v>
      </c>
      <c r="G478" s="77" t="n">
        <v>5820010660</v>
      </c>
      <c r="H478" s="82" t="n">
        <v>600</v>
      </c>
      <c r="I478" s="142" t="n">
        <f aca="false">SUM(J478:L478)</f>
        <v>22855700</v>
      </c>
      <c r="J478" s="142" t="n">
        <v>0</v>
      </c>
      <c r="K478" s="72" t="n">
        <v>22855700</v>
      </c>
      <c r="L478" s="143"/>
      <c r="M478" s="144" t="n">
        <f aca="false">I478</f>
        <v>22855700</v>
      </c>
    </row>
    <row r="479" customFormat="false" ht="125.6" hidden="false" customHeight="false" outlineLevel="0" collapsed="false">
      <c r="B479" s="113"/>
      <c r="C479" s="28" t="s">
        <v>366</v>
      </c>
      <c r="D479" s="28" t="n">
        <v>925</v>
      </c>
      <c r="E479" s="145" t="s">
        <v>29</v>
      </c>
      <c r="F479" s="145" t="s">
        <v>16</v>
      </c>
      <c r="G479" s="77" t="n">
        <v>5820060740</v>
      </c>
      <c r="H479" s="82"/>
      <c r="I479" s="142" t="n">
        <f aca="false">SUM(J479:L479)</f>
        <v>187500</v>
      </c>
      <c r="J479" s="142" t="n">
        <v>0</v>
      </c>
      <c r="K479" s="72" t="n">
        <f aca="false">K480</f>
        <v>187500</v>
      </c>
      <c r="L479" s="72" t="n">
        <f aca="false">L480</f>
        <v>0</v>
      </c>
      <c r="M479" s="144" t="n">
        <f aca="false">I479</f>
        <v>187500</v>
      </c>
    </row>
    <row r="480" customFormat="false" ht="31.35" hidden="false" customHeight="false" outlineLevel="0" collapsed="false">
      <c r="B480" s="113"/>
      <c r="C480" s="28" t="s">
        <v>164</v>
      </c>
      <c r="D480" s="28" t="n">
        <v>925</v>
      </c>
      <c r="E480" s="145" t="s">
        <v>29</v>
      </c>
      <c r="F480" s="145" t="s">
        <v>16</v>
      </c>
      <c r="G480" s="77" t="n">
        <v>5820060740</v>
      </c>
      <c r="H480" s="82" t="n">
        <v>600</v>
      </c>
      <c r="I480" s="142" t="n">
        <f aca="false">SUM(J480:L480)</f>
        <v>187500</v>
      </c>
      <c r="J480" s="142" t="n">
        <v>0</v>
      </c>
      <c r="K480" s="72" t="n">
        <v>187500</v>
      </c>
      <c r="L480" s="143"/>
      <c r="M480" s="144" t="n">
        <f aca="false">I480</f>
        <v>187500</v>
      </c>
    </row>
    <row r="481" customFormat="false" ht="31.35" hidden="false" customHeight="false" outlineLevel="0" collapsed="false">
      <c r="B481" s="113"/>
      <c r="C481" s="28" t="s">
        <v>203</v>
      </c>
      <c r="D481" s="28" t="n">
        <v>925</v>
      </c>
      <c r="E481" s="145" t="s">
        <v>29</v>
      </c>
      <c r="F481" s="145" t="s">
        <v>16</v>
      </c>
      <c r="G481" s="77" t="n">
        <v>5820100000</v>
      </c>
      <c r="H481" s="82"/>
      <c r="I481" s="142" t="n">
        <f aca="false">SUM(J481:L481)</f>
        <v>6992400</v>
      </c>
      <c r="J481" s="142" t="n">
        <v>0</v>
      </c>
      <c r="K481" s="72" t="n">
        <f aca="false">K482+K484</f>
        <v>6992400</v>
      </c>
      <c r="L481" s="72" t="n">
        <f aca="false">L482+L484</f>
        <v>0</v>
      </c>
      <c r="M481" s="144" t="n">
        <f aca="false">I481</f>
        <v>6992400</v>
      </c>
    </row>
    <row r="482" customFormat="false" ht="31.35" hidden="false" customHeight="false" outlineLevel="0" collapsed="false">
      <c r="B482" s="113"/>
      <c r="C482" s="28" t="s">
        <v>129</v>
      </c>
      <c r="D482" s="28" t="n">
        <v>925</v>
      </c>
      <c r="E482" s="145" t="s">
        <v>29</v>
      </c>
      <c r="F482" s="145" t="s">
        <v>16</v>
      </c>
      <c r="G482" s="77" t="n">
        <v>5820100590</v>
      </c>
      <c r="H482" s="82"/>
      <c r="I482" s="142" t="n">
        <f aca="false">SUM(J482:L482)</f>
        <v>6345500</v>
      </c>
      <c r="J482" s="142" t="n">
        <v>0</v>
      </c>
      <c r="K482" s="72" t="n">
        <f aca="false">K483</f>
        <v>6345500</v>
      </c>
      <c r="L482" s="72" t="n">
        <f aca="false">L483</f>
        <v>0</v>
      </c>
      <c r="M482" s="144" t="n">
        <f aca="false">I482</f>
        <v>6345500</v>
      </c>
    </row>
    <row r="483" customFormat="false" ht="31.35" hidden="false" customHeight="false" outlineLevel="0" collapsed="false">
      <c r="B483" s="113"/>
      <c r="C483" s="28" t="s">
        <v>164</v>
      </c>
      <c r="D483" s="28" t="n">
        <v>925</v>
      </c>
      <c r="E483" s="145" t="s">
        <v>29</v>
      </c>
      <c r="F483" s="145" t="s">
        <v>16</v>
      </c>
      <c r="G483" s="77" t="n">
        <v>5820100590</v>
      </c>
      <c r="H483" s="82" t="n">
        <v>600</v>
      </c>
      <c r="I483" s="142" t="n">
        <f aca="false">SUM(J483:L483)</f>
        <v>6345500</v>
      </c>
      <c r="J483" s="142" t="n">
        <v>0</v>
      </c>
      <c r="K483" s="72" t="n">
        <v>6345500</v>
      </c>
      <c r="L483" s="143"/>
      <c r="M483" s="144" t="n">
        <f aca="false">I483</f>
        <v>6345500</v>
      </c>
    </row>
    <row r="484" customFormat="false" ht="79.05" hidden="false" customHeight="false" outlineLevel="0" collapsed="false">
      <c r="B484" s="113"/>
      <c r="C484" s="28" t="s">
        <v>173</v>
      </c>
      <c r="D484" s="28" t="n">
        <v>925</v>
      </c>
      <c r="E484" s="145" t="s">
        <v>29</v>
      </c>
      <c r="F484" s="145" t="s">
        <v>16</v>
      </c>
      <c r="G484" s="77" t="n">
        <v>5820100591</v>
      </c>
      <c r="H484" s="82"/>
      <c r="I484" s="142" t="n">
        <f aca="false">SUM(J484:L484)</f>
        <v>646900</v>
      </c>
      <c r="J484" s="142" t="n">
        <v>0</v>
      </c>
      <c r="K484" s="72" t="n">
        <f aca="false">K485</f>
        <v>646900</v>
      </c>
      <c r="L484" s="72" t="n">
        <f aca="false">L485</f>
        <v>0</v>
      </c>
      <c r="M484" s="144" t="n">
        <f aca="false">I484</f>
        <v>646900</v>
      </c>
    </row>
    <row r="485" customFormat="false" ht="31.35" hidden="false" customHeight="false" outlineLevel="0" collapsed="false">
      <c r="B485" s="113"/>
      <c r="C485" s="28" t="s">
        <v>164</v>
      </c>
      <c r="D485" s="28" t="n">
        <v>925</v>
      </c>
      <c r="E485" s="145" t="s">
        <v>29</v>
      </c>
      <c r="F485" s="145" t="s">
        <v>16</v>
      </c>
      <c r="G485" s="77" t="n">
        <v>5820100591</v>
      </c>
      <c r="H485" s="82" t="n">
        <v>600</v>
      </c>
      <c r="I485" s="142" t="n">
        <f aca="false">SUM(J485:L485)</f>
        <v>646900</v>
      </c>
      <c r="J485" s="142" t="n">
        <v>0</v>
      </c>
      <c r="K485" s="72" t="n">
        <v>646900</v>
      </c>
      <c r="L485" s="143"/>
      <c r="M485" s="144" t="n">
        <f aca="false">I485</f>
        <v>646900</v>
      </c>
    </row>
    <row r="486" s="112" customFormat="true" ht="47.05" hidden="false" customHeight="false" outlineLevel="0" collapsed="false">
      <c r="A486" s="109"/>
      <c r="B486" s="113" t="s">
        <v>73</v>
      </c>
      <c r="C486" s="19" t="s">
        <v>367</v>
      </c>
      <c r="D486" s="19" t="n">
        <v>926</v>
      </c>
      <c r="E486" s="149"/>
      <c r="F486" s="149"/>
      <c r="G486" s="83"/>
      <c r="H486" s="84"/>
      <c r="I486" s="135" t="n">
        <f aca="false">SUM(J486:L486)</f>
        <v>224692100</v>
      </c>
      <c r="J486" s="135" t="n">
        <f aca="false">J493+J510+J487</f>
        <v>208527500</v>
      </c>
      <c r="K486" s="70" t="n">
        <f aca="false">K493+K510+K487</f>
        <v>16164600</v>
      </c>
      <c r="L486" s="136" t="n">
        <f aca="false">L493+L510+L487</f>
        <v>0</v>
      </c>
      <c r="M486" s="138" t="n">
        <f aca="false">I486</f>
        <v>224692100</v>
      </c>
      <c r="ALL486" s="31"/>
      <c r="ALM486" s="87"/>
      <c r="ALN486" s="87"/>
      <c r="ALO486" s="87"/>
      <c r="ALP486" s="87"/>
      <c r="ALQ486" s="87"/>
      <c r="ALR486" s="87"/>
      <c r="ALS486" s="87"/>
      <c r="ALT486" s="87"/>
      <c r="ALU486" s="87"/>
      <c r="ALV486" s="87"/>
      <c r="ALW486" s="87"/>
      <c r="ALX486" s="87"/>
      <c r="ALY486" s="87"/>
      <c r="ALZ486" s="87"/>
      <c r="AMA486" s="87"/>
      <c r="AMB486" s="87"/>
      <c r="AMC486" s="87"/>
      <c r="AMD486" s="87"/>
      <c r="AME486" s="87"/>
      <c r="AMF486" s="87"/>
      <c r="AMG486" s="87"/>
      <c r="AMH486" s="87"/>
      <c r="AMI486" s="87"/>
      <c r="AMJ486" s="87"/>
    </row>
    <row r="487" s="112" customFormat="true" ht="17.35" hidden="false" customHeight="false" outlineLevel="0" collapsed="false">
      <c r="A487" s="109"/>
      <c r="B487" s="113"/>
      <c r="C487" s="28" t="s">
        <v>15</v>
      </c>
      <c r="D487" s="28" t="n">
        <v>926</v>
      </c>
      <c r="E487" s="145" t="s">
        <v>16</v>
      </c>
      <c r="F487" s="145" t="s">
        <v>82</v>
      </c>
      <c r="G487" s="77"/>
      <c r="H487" s="78"/>
      <c r="I487" s="142" t="n">
        <f aca="false">SUM(J487:L487)</f>
        <v>911900</v>
      </c>
      <c r="J487" s="142" t="n">
        <f aca="false">J488</f>
        <v>1659700</v>
      </c>
      <c r="K487" s="72" t="n">
        <f aca="false">K488</f>
        <v>-747800</v>
      </c>
      <c r="L487" s="143" t="n">
        <f aca="false">L488</f>
        <v>0</v>
      </c>
      <c r="M487" s="144" t="n">
        <f aca="false">I487</f>
        <v>911900</v>
      </c>
      <c r="ALL487" s="1"/>
      <c r="ALM487" s="0"/>
      <c r="ALN487" s="0"/>
      <c r="ALO487" s="0"/>
      <c r="ALP487" s="0"/>
      <c r="ALQ487" s="0"/>
      <c r="ALR487" s="0"/>
      <c r="ALS487" s="0"/>
      <c r="ALT487" s="0"/>
      <c r="ALU487" s="0"/>
      <c r="ALV487" s="0"/>
      <c r="ALW487" s="0"/>
      <c r="ALX487" s="0"/>
      <c r="ALY487" s="0"/>
      <c r="ALZ487" s="0"/>
      <c r="AMA487" s="0"/>
      <c r="AMB487" s="0"/>
      <c r="AMC487" s="0"/>
      <c r="AMD487" s="0"/>
      <c r="AME487" s="0"/>
      <c r="AMF487" s="0"/>
      <c r="AMG487" s="0"/>
      <c r="AMH487" s="0"/>
      <c r="AMI487" s="0"/>
      <c r="AMJ487" s="0"/>
    </row>
    <row r="488" s="112" customFormat="true" ht="17.35" hidden="false" customHeight="false" outlineLevel="0" collapsed="false">
      <c r="A488" s="109"/>
      <c r="B488" s="113"/>
      <c r="C488" s="28" t="s">
        <v>31</v>
      </c>
      <c r="D488" s="28" t="n">
        <v>926</v>
      </c>
      <c r="E488" s="145" t="s">
        <v>16</v>
      </c>
      <c r="F488" s="145" t="s">
        <v>32</v>
      </c>
      <c r="G488" s="77"/>
      <c r="H488" s="78"/>
      <c r="I488" s="142" t="n">
        <f aca="false">SUM(J488:L488)</f>
        <v>911900</v>
      </c>
      <c r="J488" s="142" t="n">
        <f aca="false">J489</f>
        <v>1659700</v>
      </c>
      <c r="K488" s="72" t="n">
        <f aca="false">K489</f>
        <v>-747800</v>
      </c>
      <c r="L488" s="143" t="n">
        <f aca="false">L489</f>
        <v>0</v>
      </c>
      <c r="M488" s="144" t="n">
        <f aca="false">I488</f>
        <v>911900</v>
      </c>
      <c r="ALL488" s="1"/>
      <c r="ALM488" s="0"/>
      <c r="ALN488" s="0"/>
      <c r="ALO488" s="0"/>
      <c r="ALP488" s="0"/>
      <c r="ALQ488" s="0"/>
      <c r="ALR488" s="0"/>
      <c r="ALS488" s="0"/>
      <c r="ALT488" s="0"/>
      <c r="ALU488" s="0"/>
      <c r="ALV488" s="0"/>
      <c r="ALW488" s="0"/>
      <c r="ALX488" s="0"/>
      <c r="ALY488" s="0"/>
      <c r="ALZ488" s="0"/>
      <c r="AMA488" s="0"/>
      <c r="AMB488" s="0"/>
      <c r="AMC488" s="0"/>
      <c r="AMD488" s="0"/>
      <c r="AME488" s="0"/>
      <c r="AMF488" s="0"/>
      <c r="AMG488" s="0"/>
      <c r="AMH488" s="0"/>
      <c r="AMI488" s="0"/>
      <c r="AMJ488" s="0"/>
    </row>
    <row r="489" s="112" customFormat="true" ht="31.35" hidden="false" customHeight="false" outlineLevel="0" collapsed="false">
      <c r="A489" s="109"/>
      <c r="B489" s="113"/>
      <c r="C489" s="28" t="s">
        <v>96</v>
      </c>
      <c r="D489" s="28" t="n">
        <v>926</v>
      </c>
      <c r="E489" s="145" t="s">
        <v>16</v>
      </c>
      <c r="F489" s="145" t="s">
        <v>32</v>
      </c>
      <c r="G489" s="77" t="n">
        <v>500000000</v>
      </c>
      <c r="H489" s="78"/>
      <c r="I489" s="142" t="n">
        <f aca="false">SUM(J489:L489)</f>
        <v>911900</v>
      </c>
      <c r="J489" s="142" t="n">
        <f aca="false">J490</f>
        <v>1659700</v>
      </c>
      <c r="K489" s="72" t="n">
        <f aca="false">K490</f>
        <v>-747800</v>
      </c>
      <c r="L489" s="143" t="n">
        <f aca="false">L490</f>
        <v>0</v>
      </c>
      <c r="M489" s="144" t="n">
        <f aca="false">I489</f>
        <v>911900</v>
      </c>
      <c r="ALL489" s="1"/>
      <c r="ALM489" s="0"/>
      <c r="ALN489" s="0"/>
      <c r="ALO489" s="0"/>
      <c r="ALP489" s="0"/>
      <c r="ALQ489" s="0"/>
      <c r="ALR489" s="0"/>
      <c r="ALS489" s="0"/>
      <c r="ALT489" s="0"/>
      <c r="ALU489" s="0"/>
      <c r="ALV489" s="0"/>
      <c r="ALW489" s="0"/>
      <c r="ALX489" s="0"/>
      <c r="ALY489" s="0"/>
      <c r="ALZ489" s="0"/>
      <c r="AMA489" s="0"/>
      <c r="AMB489" s="0"/>
      <c r="AMC489" s="0"/>
      <c r="AMD489" s="0"/>
      <c r="AME489" s="0"/>
      <c r="AMF489" s="0"/>
      <c r="AMG489" s="0"/>
      <c r="AMH489" s="0"/>
      <c r="AMI489" s="0"/>
      <c r="AMJ489" s="0"/>
    </row>
    <row r="490" s="112" customFormat="true" ht="31.35" hidden="false" customHeight="false" outlineLevel="0" collapsed="false">
      <c r="A490" s="109"/>
      <c r="B490" s="113"/>
      <c r="C490" s="28" t="s">
        <v>115</v>
      </c>
      <c r="D490" s="28" t="n">
        <v>926</v>
      </c>
      <c r="E490" s="145" t="s">
        <v>16</v>
      </c>
      <c r="F490" s="145" t="s">
        <v>32</v>
      </c>
      <c r="G490" s="77" t="n">
        <v>5030000000</v>
      </c>
      <c r="H490" s="78"/>
      <c r="I490" s="142" t="n">
        <f aca="false">SUM(J490:L490)</f>
        <v>911900</v>
      </c>
      <c r="J490" s="142" t="n">
        <f aca="false">J491</f>
        <v>1659700</v>
      </c>
      <c r="K490" s="72" t="n">
        <f aca="false">K491</f>
        <v>-747800</v>
      </c>
      <c r="L490" s="143" t="n">
        <f aca="false">L491</f>
        <v>0</v>
      </c>
      <c r="M490" s="144" t="n">
        <f aca="false">I490</f>
        <v>911900</v>
      </c>
      <c r="ALL490" s="1"/>
      <c r="ALM490" s="0"/>
      <c r="ALN490" s="0"/>
      <c r="ALO490" s="0"/>
      <c r="ALP490" s="0"/>
      <c r="ALQ490" s="0"/>
      <c r="ALR490" s="0"/>
      <c r="ALS490" s="0"/>
      <c r="ALT490" s="0"/>
      <c r="ALU490" s="0"/>
      <c r="ALV490" s="0"/>
      <c r="ALW490" s="0"/>
      <c r="ALX490" s="0"/>
      <c r="ALY490" s="0"/>
      <c r="ALZ490" s="0"/>
      <c r="AMA490" s="0"/>
      <c r="AMB490" s="0"/>
      <c r="AMC490" s="0"/>
      <c r="AMD490" s="0"/>
      <c r="AME490" s="0"/>
      <c r="AMF490" s="0"/>
      <c r="AMG490" s="0"/>
      <c r="AMH490" s="0"/>
      <c r="AMI490" s="0"/>
      <c r="AMJ490" s="0"/>
    </row>
    <row r="491" s="112" customFormat="true" ht="31.35" hidden="false" customHeight="false" outlineLevel="0" collapsed="false">
      <c r="A491" s="109"/>
      <c r="B491" s="113"/>
      <c r="C491" s="28" t="s">
        <v>116</v>
      </c>
      <c r="D491" s="28" t="n">
        <v>926</v>
      </c>
      <c r="E491" s="145" t="s">
        <v>16</v>
      </c>
      <c r="F491" s="145" t="s">
        <v>32</v>
      </c>
      <c r="G491" s="77" t="n">
        <v>5030010030</v>
      </c>
      <c r="H491" s="78"/>
      <c r="I491" s="142" t="n">
        <f aca="false">SUM(J491:L491)</f>
        <v>911900</v>
      </c>
      <c r="J491" s="142" t="n">
        <f aca="false">J492</f>
        <v>1659700</v>
      </c>
      <c r="K491" s="72" t="n">
        <f aca="false">K492</f>
        <v>-747800</v>
      </c>
      <c r="L491" s="143" t="n">
        <f aca="false">L492</f>
        <v>0</v>
      </c>
      <c r="M491" s="144" t="n">
        <f aca="false">I491</f>
        <v>911900</v>
      </c>
      <c r="ALL491" s="1"/>
      <c r="ALM491" s="0"/>
      <c r="ALN491" s="0"/>
      <c r="ALO491" s="0"/>
      <c r="ALP491" s="0"/>
      <c r="ALQ491" s="0"/>
      <c r="ALR491" s="0"/>
      <c r="ALS491" s="0"/>
      <c r="ALT491" s="0"/>
      <c r="ALU491" s="0"/>
      <c r="ALV491" s="0"/>
      <c r="ALW491" s="0"/>
      <c r="ALX491" s="0"/>
      <c r="ALY491" s="0"/>
      <c r="ALZ491" s="0"/>
      <c r="AMA491" s="0"/>
      <c r="AMB491" s="0"/>
      <c r="AMC491" s="0"/>
      <c r="AMD491" s="0"/>
      <c r="AME491" s="0"/>
      <c r="AMF491" s="0"/>
      <c r="AMG491" s="0"/>
      <c r="AMH491" s="0"/>
      <c r="AMI491" s="0"/>
      <c r="AMJ491" s="0"/>
    </row>
    <row r="492" s="112" customFormat="true" ht="31.35" hidden="false" customHeight="false" outlineLevel="0" collapsed="false">
      <c r="A492" s="109"/>
      <c r="B492" s="113"/>
      <c r="C492" s="28" t="s">
        <v>102</v>
      </c>
      <c r="D492" s="28" t="n">
        <v>926</v>
      </c>
      <c r="E492" s="145" t="s">
        <v>16</v>
      </c>
      <c r="F492" s="145" t="s">
        <v>32</v>
      </c>
      <c r="G492" s="77" t="n">
        <v>5030010030</v>
      </c>
      <c r="H492" s="78" t="s">
        <v>103</v>
      </c>
      <c r="I492" s="142" t="n">
        <f aca="false">SUM(J492:L492)</f>
        <v>911900</v>
      </c>
      <c r="J492" s="142" t="n">
        <v>1659700</v>
      </c>
      <c r="K492" s="72" t="n">
        <v>-747800</v>
      </c>
      <c r="L492" s="143"/>
      <c r="M492" s="144" t="n">
        <f aca="false">I492</f>
        <v>911900</v>
      </c>
      <c r="ALL492" s="1"/>
      <c r="ALM492" s="0"/>
      <c r="ALN492" s="0"/>
      <c r="ALO492" s="0"/>
      <c r="ALP492" s="0"/>
      <c r="ALQ492" s="0"/>
      <c r="ALR492" s="0"/>
      <c r="ALS492" s="0"/>
      <c r="ALT492" s="0"/>
      <c r="ALU492" s="0"/>
      <c r="ALV492" s="0"/>
      <c r="ALW492" s="0"/>
      <c r="ALX492" s="0"/>
      <c r="ALY492" s="0"/>
      <c r="ALZ492" s="0"/>
      <c r="AMA492" s="0"/>
      <c r="AMB492" s="0"/>
      <c r="AMC492" s="0"/>
      <c r="AMD492" s="0"/>
      <c r="AME492" s="0"/>
      <c r="AMF492" s="0"/>
      <c r="AMG492" s="0"/>
      <c r="AMH492" s="0"/>
      <c r="AMI492" s="0"/>
      <c r="AMJ492" s="0"/>
    </row>
    <row r="493" customFormat="false" ht="17.35" hidden="false" customHeight="false" outlineLevel="0" collapsed="false">
      <c r="B493" s="113"/>
      <c r="C493" s="28" t="s">
        <v>55</v>
      </c>
      <c r="D493" s="28" t="n">
        <v>926</v>
      </c>
      <c r="E493" s="145" t="s">
        <v>56</v>
      </c>
      <c r="F493" s="145" t="s">
        <v>82</v>
      </c>
      <c r="G493" s="77"/>
      <c r="H493" s="82"/>
      <c r="I493" s="142" t="n">
        <f aca="false">SUM(J493:L493)</f>
        <v>130699700</v>
      </c>
      <c r="J493" s="142" t="n">
        <f aca="false">J494+J501</f>
        <v>108184400</v>
      </c>
      <c r="K493" s="72" t="n">
        <f aca="false">K494+K501</f>
        <v>22515300</v>
      </c>
      <c r="L493" s="143" t="n">
        <f aca="false">L494+L501</f>
        <v>0</v>
      </c>
      <c r="M493" s="144" t="n">
        <f aca="false">I493</f>
        <v>130699700</v>
      </c>
    </row>
    <row r="494" customFormat="false" ht="17.35" hidden="false" customHeight="false" outlineLevel="0" collapsed="false">
      <c r="B494" s="113"/>
      <c r="C494" s="28" t="s">
        <v>362</v>
      </c>
      <c r="D494" s="28" t="n">
        <v>926</v>
      </c>
      <c r="E494" s="145" t="s">
        <v>56</v>
      </c>
      <c r="F494" s="145" t="s">
        <v>20</v>
      </c>
      <c r="G494" s="77"/>
      <c r="H494" s="82"/>
      <c r="I494" s="142" t="n">
        <f aca="false">SUM(J494:L494)</f>
        <v>130337200</v>
      </c>
      <c r="J494" s="142" t="n">
        <f aca="false">J495</f>
        <v>107298500</v>
      </c>
      <c r="K494" s="72" t="n">
        <f aca="false">K495</f>
        <v>23038700</v>
      </c>
      <c r="L494" s="143" t="n">
        <f aca="false">L495</f>
        <v>0</v>
      </c>
      <c r="M494" s="144" t="n">
        <f aca="false">I494</f>
        <v>130337200</v>
      </c>
    </row>
    <row r="495" customFormat="false" ht="17.35" hidden="false" customHeight="false" outlineLevel="0" collapsed="false">
      <c r="B495" s="113"/>
      <c r="C495" s="28" t="s">
        <v>160</v>
      </c>
      <c r="D495" s="28" t="n">
        <v>926</v>
      </c>
      <c r="E495" s="145" t="s">
        <v>56</v>
      </c>
      <c r="F495" s="145" t="s">
        <v>20</v>
      </c>
      <c r="G495" s="77" t="n">
        <v>5800000000</v>
      </c>
      <c r="H495" s="82"/>
      <c r="I495" s="142" t="n">
        <f aca="false">SUM(J495:L495)</f>
        <v>130337200</v>
      </c>
      <c r="J495" s="142" t="n">
        <f aca="false">J496</f>
        <v>107298500</v>
      </c>
      <c r="K495" s="72" t="n">
        <f aca="false">K496</f>
        <v>23038700</v>
      </c>
      <c r="L495" s="143" t="n">
        <f aca="false">L496</f>
        <v>0</v>
      </c>
      <c r="M495" s="144" t="n">
        <f aca="false">I495</f>
        <v>130337200</v>
      </c>
    </row>
    <row r="496" customFormat="false" ht="17.35" hidden="false" customHeight="false" outlineLevel="0" collapsed="false">
      <c r="B496" s="113"/>
      <c r="C496" s="28" t="s">
        <v>194</v>
      </c>
      <c r="D496" s="28" t="n">
        <v>926</v>
      </c>
      <c r="E496" s="145" t="s">
        <v>56</v>
      </c>
      <c r="F496" s="145" t="s">
        <v>20</v>
      </c>
      <c r="G496" s="77" t="n">
        <v>5820000000</v>
      </c>
      <c r="H496" s="82"/>
      <c r="I496" s="142" t="n">
        <f aca="false">SUM(J496:L496)</f>
        <v>130337200</v>
      </c>
      <c r="J496" s="142" t="n">
        <f aca="false">J497+J499</f>
        <v>107298500</v>
      </c>
      <c r="K496" s="72" t="n">
        <f aca="false">K497+K499</f>
        <v>23038700</v>
      </c>
      <c r="L496" s="143" t="n">
        <f aca="false">L497+L499</f>
        <v>0</v>
      </c>
      <c r="M496" s="144" t="n">
        <f aca="false">I496</f>
        <v>130337200</v>
      </c>
    </row>
    <row r="497" customFormat="false" ht="31.35" hidden="false" customHeight="false" outlineLevel="0" collapsed="false">
      <c r="B497" s="113"/>
      <c r="C497" s="28" t="s">
        <v>129</v>
      </c>
      <c r="D497" s="28" t="n">
        <v>926</v>
      </c>
      <c r="E497" s="145" t="s">
        <v>56</v>
      </c>
      <c r="F497" s="145" t="s">
        <v>20</v>
      </c>
      <c r="G497" s="77" t="n">
        <v>5820000590</v>
      </c>
      <c r="H497" s="82"/>
      <c r="I497" s="142" t="n">
        <f aca="false">SUM(J497:L497)</f>
        <v>130199700</v>
      </c>
      <c r="J497" s="142" t="n">
        <f aca="false">J498</f>
        <v>107160900</v>
      </c>
      <c r="K497" s="72" t="n">
        <f aca="false">K498</f>
        <v>23038800</v>
      </c>
      <c r="L497" s="143" t="n">
        <f aca="false">L498</f>
        <v>0</v>
      </c>
      <c r="M497" s="144" t="n">
        <f aca="false">I497</f>
        <v>130199700</v>
      </c>
    </row>
    <row r="498" customFormat="false" ht="31.35" hidden="false" customHeight="false" outlineLevel="0" collapsed="false">
      <c r="B498" s="113"/>
      <c r="C498" s="28" t="s">
        <v>164</v>
      </c>
      <c r="D498" s="28" t="n">
        <v>926</v>
      </c>
      <c r="E498" s="145" t="s">
        <v>56</v>
      </c>
      <c r="F498" s="145" t="s">
        <v>20</v>
      </c>
      <c r="G498" s="77" t="n">
        <v>5820000590</v>
      </c>
      <c r="H498" s="82" t="n">
        <v>600</v>
      </c>
      <c r="I498" s="142" t="n">
        <f aca="false">SUM(J498:L498)</f>
        <v>130199700</v>
      </c>
      <c r="J498" s="142" t="n">
        <v>107160900</v>
      </c>
      <c r="K498" s="72" t="n">
        <v>23038800</v>
      </c>
      <c r="L498" s="143"/>
      <c r="M498" s="144" t="n">
        <f aca="false">I498</f>
        <v>130199700</v>
      </c>
    </row>
    <row r="499" customFormat="false" ht="110.1" hidden="false" customHeight="false" outlineLevel="0" collapsed="false">
      <c r="B499" s="113"/>
      <c r="C499" s="28" t="s">
        <v>165</v>
      </c>
      <c r="D499" s="28" t="n">
        <v>926</v>
      </c>
      <c r="E499" s="145" t="s">
        <v>56</v>
      </c>
      <c r="F499" s="145" t="s">
        <v>20</v>
      </c>
      <c r="G499" s="77" t="n">
        <v>5820060820</v>
      </c>
      <c r="H499" s="82"/>
      <c r="I499" s="142" t="n">
        <f aca="false">SUM(J499:L499)</f>
        <v>137500</v>
      </c>
      <c r="J499" s="142" t="n">
        <f aca="false">J500</f>
        <v>137600</v>
      </c>
      <c r="K499" s="72" t="n">
        <f aca="false">K500</f>
        <v>-100</v>
      </c>
      <c r="L499" s="143" t="n">
        <f aca="false">L500</f>
        <v>0</v>
      </c>
      <c r="M499" s="144" t="n">
        <f aca="false">I499</f>
        <v>137500</v>
      </c>
    </row>
    <row r="500" customFormat="false" ht="31.35" hidden="false" customHeight="false" outlineLevel="0" collapsed="false">
      <c r="B500" s="113"/>
      <c r="C500" s="28" t="s">
        <v>164</v>
      </c>
      <c r="D500" s="28" t="n">
        <v>926</v>
      </c>
      <c r="E500" s="145" t="s">
        <v>56</v>
      </c>
      <c r="F500" s="145" t="s">
        <v>20</v>
      </c>
      <c r="G500" s="77" t="n">
        <v>5820060820</v>
      </c>
      <c r="H500" s="82" t="n">
        <v>600</v>
      </c>
      <c r="I500" s="142" t="n">
        <f aca="false">SUM(J500:L500)</f>
        <v>137500</v>
      </c>
      <c r="J500" s="142" t="n">
        <v>137600</v>
      </c>
      <c r="K500" s="72" t="n">
        <v>-100</v>
      </c>
      <c r="L500" s="143" t="n">
        <v>0</v>
      </c>
      <c r="M500" s="144" t="n">
        <f aca="false">I500</f>
        <v>137500</v>
      </c>
    </row>
    <row r="501" customFormat="false" ht="17.35" hidden="false" customHeight="false" outlineLevel="0" collapsed="false">
      <c r="B501" s="113"/>
      <c r="C501" s="28" t="s">
        <v>61</v>
      </c>
      <c r="D501" s="28" t="n">
        <v>926</v>
      </c>
      <c r="E501" s="145" t="s">
        <v>56</v>
      </c>
      <c r="F501" s="145" t="s">
        <v>37</v>
      </c>
      <c r="G501" s="77"/>
      <c r="H501" s="82"/>
      <c r="I501" s="142" t="n">
        <f aca="false">SUM(J501:L501)</f>
        <v>362500</v>
      </c>
      <c r="J501" s="142" t="n">
        <f aca="false">J502</f>
        <v>885900</v>
      </c>
      <c r="K501" s="72" t="n">
        <f aca="false">K502+K506</f>
        <v>-523400</v>
      </c>
      <c r="L501" s="143" t="n">
        <f aca="false">L502</f>
        <v>0</v>
      </c>
      <c r="M501" s="144" t="n">
        <f aca="false">I501</f>
        <v>362500</v>
      </c>
    </row>
    <row r="502" s="98" customFormat="true" ht="47.05" hidden="false" customHeight="false" outlineLevel="0" collapsed="false">
      <c r="B502" s="113"/>
      <c r="C502" s="28" t="s">
        <v>265</v>
      </c>
      <c r="D502" s="28" t="n">
        <v>926</v>
      </c>
      <c r="E502" s="145" t="s">
        <v>56</v>
      </c>
      <c r="F502" s="145" t="s">
        <v>37</v>
      </c>
      <c r="G502" s="77" t="n">
        <v>6700000000</v>
      </c>
      <c r="H502" s="82"/>
      <c r="I502" s="142" t="n">
        <f aca="false">SUM(J502:L502)</f>
        <v>271700</v>
      </c>
      <c r="J502" s="142" t="n">
        <f aca="false">J503</f>
        <v>885900</v>
      </c>
      <c r="K502" s="72" t="n">
        <f aca="false">K503</f>
        <v>-614200</v>
      </c>
      <c r="L502" s="143" t="n">
        <f aca="false">L503</f>
        <v>0</v>
      </c>
      <c r="M502" s="144" t="n">
        <f aca="false">I502</f>
        <v>271700</v>
      </c>
      <c r="ALL502" s="1"/>
      <c r="ALM502" s="0"/>
      <c r="ALN502" s="0"/>
      <c r="ALO502" s="0"/>
      <c r="ALP502" s="0"/>
      <c r="ALQ502" s="0"/>
      <c r="ALR502" s="0"/>
      <c r="ALS502" s="0"/>
      <c r="ALT502" s="0"/>
      <c r="ALU502" s="0"/>
      <c r="ALV502" s="0"/>
      <c r="ALW502" s="0"/>
      <c r="ALX502" s="0"/>
      <c r="ALY502" s="0"/>
      <c r="ALZ502" s="0"/>
      <c r="AMA502" s="0"/>
      <c r="AMB502" s="0"/>
      <c r="AMC502" s="0"/>
      <c r="AMD502" s="0"/>
      <c r="AME502" s="0"/>
      <c r="AMF502" s="0"/>
      <c r="AMG502" s="0"/>
      <c r="AMH502" s="0"/>
      <c r="AMI502" s="0"/>
      <c r="AMJ502" s="0"/>
    </row>
    <row r="503" s="98" customFormat="true" ht="31.35" hidden="false" customHeight="false" outlineLevel="0" collapsed="false">
      <c r="B503" s="113"/>
      <c r="C503" s="28" t="s">
        <v>266</v>
      </c>
      <c r="D503" s="28" t="n">
        <v>926</v>
      </c>
      <c r="E503" s="145" t="s">
        <v>56</v>
      </c>
      <c r="F503" s="145" t="s">
        <v>37</v>
      </c>
      <c r="G503" s="77" t="n">
        <v>6710000000</v>
      </c>
      <c r="H503" s="82"/>
      <c r="I503" s="142" t="n">
        <f aca="false">SUM(J503:L503)</f>
        <v>271700</v>
      </c>
      <c r="J503" s="142" t="n">
        <f aca="false">J504</f>
        <v>885900</v>
      </c>
      <c r="K503" s="72" t="n">
        <f aca="false">K504</f>
        <v>-614200</v>
      </c>
      <c r="L503" s="143" t="n">
        <f aca="false">L504</f>
        <v>0</v>
      </c>
      <c r="M503" s="144" t="n">
        <f aca="false">I503</f>
        <v>271700</v>
      </c>
      <c r="ALL503" s="1"/>
      <c r="ALM503" s="0"/>
      <c r="ALN503" s="0"/>
      <c r="ALO503" s="0"/>
      <c r="ALP503" s="0"/>
      <c r="ALQ503" s="0"/>
      <c r="ALR503" s="0"/>
      <c r="ALS503" s="0"/>
      <c r="ALT503" s="0"/>
      <c r="ALU503" s="0"/>
      <c r="ALV503" s="0"/>
      <c r="ALW503" s="0"/>
      <c r="ALX503" s="0"/>
      <c r="ALY503" s="0"/>
      <c r="ALZ503" s="0"/>
      <c r="AMA503" s="0"/>
      <c r="AMB503" s="0"/>
      <c r="AMC503" s="0"/>
      <c r="AMD503" s="0"/>
      <c r="AME503" s="0"/>
      <c r="AMF503" s="0"/>
      <c r="AMG503" s="0"/>
      <c r="AMH503" s="0"/>
      <c r="AMI503" s="0"/>
      <c r="AMJ503" s="0"/>
    </row>
    <row r="504" s="98" customFormat="true" ht="17.35" hidden="false" customHeight="false" outlineLevel="0" collapsed="false">
      <c r="B504" s="113"/>
      <c r="C504" s="28" t="s">
        <v>267</v>
      </c>
      <c r="D504" s="28" t="n">
        <v>926</v>
      </c>
      <c r="E504" s="145" t="s">
        <v>56</v>
      </c>
      <c r="F504" s="145" t="s">
        <v>37</v>
      </c>
      <c r="G504" s="77" t="n">
        <v>6710010220</v>
      </c>
      <c r="H504" s="82"/>
      <c r="I504" s="142" t="n">
        <f aca="false">SUM(J504:L504)</f>
        <v>271700</v>
      </c>
      <c r="J504" s="142" t="n">
        <f aca="false">J505</f>
        <v>885900</v>
      </c>
      <c r="K504" s="72" t="n">
        <f aca="false">K505</f>
        <v>-614200</v>
      </c>
      <c r="L504" s="143" t="n">
        <f aca="false">L505</f>
        <v>0</v>
      </c>
      <c r="M504" s="144" t="n">
        <f aca="false">I504</f>
        <v>271700</v>
      </c>
      <c r="ALL504" s="1"/>
      <c r="ALM504" s="0"/>
      <c r="ALN504" s="0"/>
      <c r="ALO504" s="0"/>
      <c r="ALP504" s="0"/>
      <c r="ALQ504" s="0"/>
      <c r="ALR504" s="0"/>
      <c r="ALS504" s="0"/>
      <c r="ALT504" s="0"/>
      <c r="ALU504" s="0"/>
      <c r="ALV504" s="0"/>
      <c r="ALW504" s="0"/>
      <c r="ALX504" s="0"/>
      <c r="ALY504" s="0"/>
      <c r="ALZ504" s="0"/>
      <c r="AMA504" s="0"/>
      <c r="AMB504" s="0"/>
      <c r="AMC504" s="0"/>
      <c r="AMD504" s="0"/>
      <c r="AME504" s="0"/>
      <c r="AMF504" s="0"/>
      <c r="AMG504" s="0"/>
      <c r="AMH504" s="0"/>
      <c r="AMI504" s="0"/>
      <c r="AMJ504" s="0"/>
    </row>
    <row r="505" s="98" customFormat="true" ht="31.35" hidden="false" customHeight="false" outlineLevel="0" collapsed="false">
      <c r="B505" s="113"/>
      <c r="C505" s="28" t="s">
        <v>164</v>
      </c>
      <c r="D505" s="28" t="n">
        <v>926</v>
      </c>
      <c r="E505" s="145" t="s">
        <v>56</v>
      </c>
      <c r="F505" s="145" t="s">
        <v>37</v>
      </c>
      <c r="G505" s="77" t="n">
        <v>6710010220</v>
      </c>
      <c r="H505" s="82" t="n">
        <v>600</v>
      </c>
      <c r="I505" s="142" t="n">
        <f aca="false">SUM(J505:L505)</f>
        <v>271700</v>
      </c>
      <c r="J505" s="142" t="n">
        <v>885900</v>
      </c>
      <c r="K505" s="72" t="n">
        <v>-614200</v>
      </c>
      <c r="L505" s="143"/>
      <c r="M505" s="144" t="n">
        <f aca="false">I505</f>
        <v>271700</v>
      </c>
      <c r="ALL505" s="1"/>
      <c r="ALM505" s="0"/>
      <c r="ALN505" s="0"/>
      <c r="ALO505" s="0"/>
      <c r="ALP505" s="0"/>
      <c r="ALQ505" s="0"/>
      <c r="ALR505" s="0"/>
      <c r="ALS505" s="0"/>
      <c r="ALT505" s="0"/>
      <c r="ALU505" s="0"/>
      <c r="ALV505" s="0"/>
      <c r="ALW505" s="0"/>
      <c r="ALX505" s="0"/>
      <c r="ALY505" s="0"/>
      <c r="ALZ505" s="0"/>
      <c r="AMA505" s="0"/>
      <c r="AMB505" s="0"/>
      <c r="AMC505" s="0"/>
      <c r="AMD505" s="0"/>
      <c r="AME505" s="0"/>
      <c r="AMF505" s="0"/>
      <c r="AMG505" s="0"/>
      <c r="AMH505" s="0"/>
      <c r="AMI505" s="0"/>
      <c r="AMJ505" s="0"/>
    </row>
    <row r="506" s="98" customFormat="true" ht="17.35" hidden="false" customHeight="false" outlineLevel="0" collapsed="false">
      <c r="B506" s="113"/>
      <c r="C506" s="28" t="s">
        <v>279</v>
      </c>
      <c r="D506" s="28" t="n">
        <v>926</v>
      </c>
      <c r="E506" s="145" t="s">
        <v>56</v>
      </c>
      <c r="F506" s="145" t="s">
        <v>37</v>
      </c>
      <c r="G506" s="77" t="n">
        <v>7000000000</v>
      </c>
      <c r="H506" s="82"/>
      <c r="I506" s="142" t="n">
        <f aca="false">SUM(J506:L506)</f>
        <v>90800</v>
      </c>
      <c r="J506" s="142" t="n">
        <v>0</v>
      </c>
      <c r="K506" s="72" t="n">
        <f aca="false">K507</f>
        <v>90800</v>
      </c>
      <c r="L506" s="72" t="n">
        <f aca="false">L507</f>
        <v>0</v>
      </c>
      <c r="M506" s="144" t="n">
        <f aca="false">I506</f>
        <v>90800</v>
      </c>
      <c r="ALL506" s="1"/>
      <c r="ALM506" s="0"/>
      <c r="ALN506" s="0"/>
      <c r="ALO506" s="0"/>
      <c r="ALP506" s="0"/>
      <c r="ALQ506" s="0"/>
      <c r="ALR506" s="0"/>
      <c r="ALS506" s="0"/>
      <c r="ALT506" s="0"/>
      <c r="ALU506" s="0"/>
      <c r="ALV506" s="0"/>
      <c r="ALW506" s="0"/>
      <c r="ALX506" s="0"/>
      <c r="ALY506" s="0"/>
      <c r="ALZ506" s="0"/>
      <c r="AMA506" s="0"/>
      <c r="AMB506" s="0"/>
      <c r="AMC506" s="0"/>
      <c r="AMD506" s="0"/>
      <c r="AME506" s="0"/>
      <c r="AMF506" s="0"/>
      <c r="AMG506" s="0"/>
      <c r="AMH506" s="0"/>
      <c r="AMI506" s="0"/>
      <c r="AMJ506" s="0"/>
    </row>
    <row r="507" s="98" customFormat="true" ht="17.35" hidden="false" customHeight="false" outlineLevel="0" collapsed="false">
      <c r="B507" s="113"/>
      <c r="C507" s="28" t="s">
        <v>286</v>
      </c>
      <c r="D507" s="28" t="n">
        <v>926</v>
      </c>
      <c r="E507" s="145" t="s">
        <v>56</v>
      </c>
      <c r="F507" s="145" t="s">
        <v>37</v>
      </c>
      <c r="G507" s="77" t="n">
        <v>7020000000</v>
      </c>
      <c r="H507" s="82"/>
      <c r="I507" s="142" t="n">
        <f aca="false">SUM(J507:L507)</f>
        <v>90800</v>
      </c>
      <c r="J507" s="142" t="n">
        <v>0</v>
      </c>
      <c r="K507" s="72" t="n">
        <f aca="false">K508</f>
        <v>90800</v>
      </c>
      <c r="L507" s="72" t="n">
        <f aca="false">L508</f>
        <v>0</v>
      </c>
      <c r="M507" s="144" t="n">
        <f aca="false">I507</f>
        <v>90800</v>
      </c>
      <c r="ALL507" s="1"/>
      <c r="ALM507" s="0"/>
      <c r="ALN507" s="0"/>
      <c r="ALO507" s="0"/>
      <c r="ALP507" s="0"/>
      <c r="ALQ507" s="0"/>
      <c r="ALR507" s="0"/>
      <c r="ALS507" s="0"/>
      <c r="ALT507" s="0"/>
      <c r="ALU507" s="0"/>
      <c r="ALV507" s="0"/>
      <c r="ALW507" s="0"/>
      <c r="ALX507" s="0"/>
      <c r="ALY507" s="0"/>
      <c r="ALZ507" s="0"/>
      <c r="AMA507" s="0"/>
      <c r="AMB507" s="0"/>
      <c r="AMC507" s="0"/>
      <c r="AMD507" s="0"/>
      <c r="AME507" s="0"/>
      <c r="AMF507" s="0"/>
      <c r="AMG507" s="0"/>
      <c r="AMH507" s="0"/>
      <c r="AMI507" s="0"/>
      <c r="AMJ507" s="0"/>
    </row>
    <row r="508" s="98" customFormat="true" ht="47.05" hidden="false" customHeight="false" outlineLevel="0" collapsed="false">
      <c r="B508" s="113"/>
      <c r="C508" s="28" t="s">
        <v>287</v>
      </c>
      <c r="D508" s="28" t="n">
        <v>926</v>
      </c>
      <c r="E508" s="145" t="s">
        <v>56</v>
      </c>
      <c r="F508" s="145" t="s">
        <v>37</v>
      </c>
      <c r="G508" s="77" t="n">
        <v>7020010060</v>
      </c>
      <c r="H508" s="82"/>
      <c r="I508" s="142" t="n">
        <f aca="false">SUM(J508:L508)</f>
        <v>90800</v>
      </c>
      <c r="J508" s="142" t="n">
        <v>0</v>
      </c>
      <c r="K508" s="72" t="n">
        <f aca="false">K509</f>
        <v>90800</v>
      </c>
      <c r="L508" s="72" t="n">
        <f aca="false">L509</f>
        <v>0</v>
      </c>
      <c r="M508" s="144" t="n">
        <f aca="false">I508</f>
        <v>90800</v>
      </c>
      <c r="ALL508" s="1"/>
      <c r="ALM508" s="0"/>
      <c r="ALN508" s="0"/>
      <c r="ALO508" s="0"/>
      <c r="ALP508" s="0"/>
      <c r="ALQ508" s="0"/>
      <c r="ALR508" s="0"/>
      <c r="ALS508" s="0"/>
      <c r="ALT508" s="0"/>
      <c r="ALU508" s="0"/>
      <c r="ALV508" s="0"/>
      <c r="ALW508" s="0"/>
      <c r="ALX508" s="0"/>
      <c r="ALY508" s="0"/>
      <c r="ALZ508" s="0"/>
      <c r="AMA508" s="0"/>
      <c r="AMB508" s="0"/>
      <c r="AMC508" s="0"/>
      <c r="AMD508" s="0"/>
      <c r="AME508" s="0"/>
      <c r="AMF508" s="0"/>
      <c r="AMG508" s="0"/>
      <c r="AMH508" s="0"/>
      <c r="AMI508" s="0"/>
      <c r="AMJ508" s="0"/>
    </row>
    <row r="509" s="98" customFormat="true" ht="17.35" hidden="false" customHeight="false" outlineLevel="0" collapsed="false">
      <c r="B509" s="113"/>
      <c r="C509" s="28" t="s">
        <v>144</v>
      </c>
      <c r="D509" s="28" t="n">
        <v>926</v>
      </c>
      <c r="E509" s="145" t="s">
        <v>56</v>
      </c>
      <c r="F509" s="145" t="s">
        <v>37</v>
      </c>
      <c r="G509" s="77" t="n">
        <v>7020010060</v>
      </c>
      <c r="H509" s="82" t="n">
        <v>300</v>
      </c>
      <c r="I509" s="142" t="n">
        <f aca="false">SUM(J509:L509)</f>
        <v>90800</v>
      </c>
      <c r="J509" s="142" t="n">
        <v>0</v>
      </c>
      <c r="K509" s="72" t="n">
        <v>90800</v>
      </c>
      <c r="L509" s="143"/>
      <c r="M509" s="144" t="n">
        <f aca="false">I509</f>
        <v>90800</v>
      </c>
      <c r="ALL509" s="1"/>
      <c r="ALM509" s="0"/>
      <c r="ALN509" s="0"/>
      <c r="ALO509" s="0"/>
      <c r="ALP509" s="0"/>
      <c r="ALQ509" s="0"/>
      <c r="ALR509" s="0"/>
      <c r="ALS509" s="0"/>
      <c r="ALT509" s="0"/>
      <c r="ALU509" s="0"/>
      <c r="ALV509" s="0"/>
      <c r="ALW509" s="0"/>
      <c r="ALX509" s="0"/>
      <c r="ALY509" s="0"/>
      <c r="ALZ509" s="0"/>
      <c r="AMA509" s="0"/>
      <c r="AMB509" s="0"/>
      <c r="AMC509" s="0"/>
      <c r="AMD509" s="0"/>
      <c r="AME509" s="0"/>
      <c r="AMF509" s="0"/>
      <c r="AMG509" s="0"/>
      <c r="AMH509" s="0"/>
      <c r="AMI509" s="0"/>
      <c r="AMJ509" s="0"/>
    </row>
    <row r="510" customFormat="false" ht="17.35" hidden="false" customHeight="false" outlineLevel="0" collapsed="false">
      <c r="B510" s="113"/>
      <c r="C510" s="28" t="s">
        <v>63</v>
      </c>
      <c r="D510" s="28" t="n">
        <v>926</v>
      </c>
      <c r="E510" s="145" t="s">
        <v>46</v>
      </c>
      <c r="F510" s="145"/>
      <c r="G510" s="77"/>
      <c r="H510" s="82"/>
      <c r="I510" s="142" t="n">
        <f aca="false">SUM(J510:L510)</f>
        <v>93080500</v>
      </c>
      <c r="J510" s="142" t="n">
        <f aca="false">J511+J521</f>
        <v>98683400</v>
      </c>
      <c r="K510" s="72" t="n">
        <f aca="false">K511+K521</f>
        <v>-5602900</v>
      </c>
      <c r="L510" s="143" t="n">
        <f aca="false">L511+L521</f>
        <v>0</v>
      </c>
      <c r="M510" s="144" t="n">
        <f aca="false">I510</f>
        <v>93080500</v>
      </c>
    </row>
    <row r="511" customFormat="false" ht="17.35" hidden="false" customHeight="false" outlineLevel="0" collapsed="false">
      <c r="B511" s="113"/>
      <c r="C511" s="28" t="s">
        <v>64</v>
      </c>
      <c r="D511" s="28" t="n">
        <v>926</v>
      </c>
      <c r="E511" s="145" t="s">
        <v>46</v>
      </c>
      <c r="F511" s="145" t="s">
        <v>16</v>
      </c>
      <c r="G511" s="77"/>
      <c r="H511" s="82"/>
      <c r="I511" s="142" t="n">
        <f aca="false">SUM(J511:L511)</f>
        <v>76776600</v>
      </c>
      <c r="J511" s="142" t="n">
        <f aca="false">J512</f>
        <v>82661700</v>
      </c>
      <c r="K511" s="72" t="n">
        <f aca="false">K512</f>
        <v>-5885100</v>
      </c>
      <c r="L511" s="143" t="n">
        <f aca="false">L512</f>
        <v>0</v>
      </c>
      <c r="M511" s="144" t="n">
        <f aca="false">I511</f>
        <v>76776600</v>
      </c>
    </row>
    <row r="512" customFormat="false" ht="47.05" hidden="false" customHeight="false" outlineLevel="0" collapsed="false">
      <c r="B512" s="113"/>
      <c r="C512" s="86" t="s">
        <v>204</v>
      </c>
      <c r="D512" s="28" t="n">
        <v>926</v>
      </c>
      <c r="E512" s="145" t="s">
        <v>46</v>
      </c>
      <c r="F512" s="145" t="s">
        <v>16</v>
      </c>
      <c r="G512" s="77" t="n">
        <v>5900000000</v>
      </c>
      <c r="H512" s="82"/>
      <c r="I512" s="142" t="n">
        <f aca="false">SUM(J512:L512)</f>
        <v>76776600</v>
      </c>
      <c r="J512" s="142" t="n">
        <f aca="false">J513+J516</f>
        <v>82661700</v>
      </c>
      <c r="K512" s="72" t="n">
        <f aca="false">K513+K516</f>
        <v>-5885100</v>
      </c>
      <c r="L512" s="143" t="n">
        <f aca="false">L513+L516</f>
        <v>0</v>
      </c>
      <c r="M512" s="144" t="n">
        <f aca="false">I512</f>
        <v>76776600</v>
      </c>
    </row>
    <row r="513" customFormat="false" ht="17.35" hidden="false" customHeight="false" outlineLevel="0" collapsed="false">
      <c r="B513" s="113"/>
      <c r="C513" s="28" t="s">
        <v>205</v>
      </c>
      <c r="D513" s="28" t="n">
        <v>926</v>
      </c>
      <c r="E513" s="145" t="s">
        <v>46</v>
      </c>
      <c r="F513" s="145" t="s">
        <v>16</v>
      </c>
      <c r="G513" s="77" t="n">
        <v>5920000000</v>
      </c>
      <c r="H513" s="82"/>
      <c r="I513" s="142" t="n">
        <f aca="false">SUM(J513:L513)</f>
        <v>51404300</v>
      </c>
      <c r="J513" s="142" t="n">
        <f aca="false">J514</f>
        <v>54992300</v>
      </c>
      <c r="K513" s="72" t="n">
        <f aca="false">K514</f>
        <v>-3588000</v>
      </c>
      <c r="L513" s="143" t="n">
        <f aca="false">L514</f>
        <v>0</v>
      </c>
      <c r="M513" s="144" t="n">
        <f aca="false">I513</f>
        <v>51404300</v>
      </c>
    </row>
    <row r="514" customFormat="false" ht="31.35" hidden="false" customHeight="false" outlineLevel="0" collapsed="false">
      <c r="B514" s="113"/>
      <c r="C514" s="86" t="s">
        <v>129</v>
      </c>
      <c r="D514" s="28" t="n">
        <v>926</v>
      </c>
      <c r="E514" s="145" t="s">
        <v>46</v>
      </c>
      <c r="F514" s="145" t="s">
        <v>16</v>
      </c>
      <c r="G514" s="77" t="n">
        <v>5920000590</v>
      </c>
      <c r="H514" s="82"/>
      <c r="I514" s="142" t="n">
        <f aca="false">SUM(J514:L514)</f>
        <v>51404300</v>
      </c>
      <c r="J514" s="142" t="n">
        <f aca="false">J515</f>
        <v>54992300</v>
      </c>
      <c r="K514" s="72" t="n">
        <f aca="false">K515</f>
        <v>-3588000</v>
      </c>
      <c r="L514" s="143" t="n">
        <f aca="false">L515</f>
        <v>0</v>
      </c>
      <c r="M514" s="144" t="n">
        <f aca="false">I514</f>
        <v>51404300</v>
      </c>
    </row>
    <row r="515" customFormat="false" ht="31.35" hidden="false" customHeight="false" outlineLevel="0" collapsed="false">
      <c r="B515" s="113"/>
      <c r="C515" s="28" t="s">
        <v>164</v>
      </c>
      <c r="D515" s="28" t="n">
        <v>926</v>
      </c>
      <c r="E515" s="145" t="s">
        <v>46</v>
      </c>
      <c r="F515" s="145" t="s">
        <v>16</v>
      </c>
      <c r="G515" s="77" t="n">
        <v>5920000590</v>
      </c>
      <c r="H515" s="82" t="n">
        <v>600</v>
      </c>
      <c r="I515" s="142" t="n">
        <f aca="false">SUM(J515:L515)</f>
        <v>51404300</v>
      </c>
      <c r="J515" s="142" t="n">
        <v>54992300</v>
      </c>
      <c r="K515" s="72" t="n">
        <v>-3588000</v>
      </c>
      <c r="L515" s="143"/>
      <c r="M515" s="144" t="n">
        <f aca="false">I515</f>
        <v>51404300</v>
      </c>
    </row>
    <row r="516" customFormat="false" ht="17.35" hidden="false" customHeight="false" outlineLevel="0" collapsed="false">
      <c r="B516" s="113"/>
      <c r="C516" s="28" t="s">
        <v>206</v>
      </c>
      <c r="D516" s="28" t="n">
        <v>926</v>
      </c>
      <c r="E516" s="145" t="s">
        <v>46</v>
      </c>
      <c r="F516" s="145" t="s">
        <v>16</v>
      </c>
      <c r="G516" s="77" t="n">
        <v>5930000000</v>
      </c>
      <c r="H516" s="82"/>
      <c r="I516" s="142" t="n">
        <f aca="false">SUM(J516:L516)</f>
        <v>25372300</v>
      </c>
      <c r="J516" s="142" t="n">
        <f aca="false">J517+J519</f>
        <v>27669400</v>
      </c>
      <c r="K516" s="72" t="n">
        <f aca="false">K517+K519</f>
        <v>-2297100</v>
      </c>
      <c r="L516" s="143" t="n">
        <f aca="false">L517+L519</f>
        <v>0</v>
      </c>
      <c r="M516" s="144" t="n">
        <f aca="false">I516</f>
        <v>25372300</v>
      </c>
    </row>
    <row r="517" customFormat="false" ht="31.35" hidden="false" customHeight="false" outlineLevel="0" collapsed="false">
      <c r="B517" s="113"/>
      <c r="C517" s="86" t="s">
        <v>129</v>
      </c>
      <c r="D517" s="28" t="n">
        <v>926</v>
      </c>
      <c r="E517" s="145" t="s">
        <v>46</v>
      </c>
      <c r="F517" s="145" t="s">
        <v>16</v>
      </c>
      <c r="G517" s="77" t="n">
        <v>5930000590</v>
      </c>
      <c r="H517" s="82"/>
      <c r="I517" s="142" t="n">
        <f aca="false">SUM(J517:L517)</f>
        <v>24878100</v>
      </c>
      <c r="J517" s="142" t="n">
        <f aca="false">J518</f>
        <v>27174900</v>
      </c>
      <c r="K517" s="72" t="n">
        <f aca="false">K518</f>
        <v>-2296800</v>
      </c>
      <c r="L517" s="143" t="n">
        <f aca="false">L518</f>
        <v>0</v>
      </c>
      <c r="M517" s="144" t="n">
        <f aca="false">I517</f>
        <v>24878100</v>
      </c>
    </row>
    <row r="518" s="98" customFormat="true" ht="31.35" hidden="false" customHeight="false" outlineLevel="0" collapsed="false">
      <c r="B518" s="113"/>
      <c r="C518" s="28" t="s">
        <v>164</v>
      </c>
      <c r="D518" s="28" t="n">
        <v>926</v>
      </c>
      <c r="E518" s="145" t="s">
        <v>46</v>
      </c>
      <c r="F518" s="145" t="s">
        <v>16</v>
      </c>
      <c r="G518" s="77" t="n">
        <v>5930000590</v>
      </c>
      <c r="H518" s="82" t="n">
        <v>600</v>
      </c>
      <c r="I518" s="142" t="n">
        <f aca="false">SUM(J518:L518)</f>
        <v>24878100</v>
      </c>
      <c r="J518" s="142" t="n">
        <v>27174900</v>
      </c>
      <c r="K518" s="72" t="n">
        <v>-2296800</v>
      </c>
      <c r="L518" s="143"/>
      <c r="M518" s="144" t="n">
        <f aca="false">I518</f>
        <v>24878100</v>
      </c>
      <c r="ALL518" s="1"/>
      <c r="ALM518" s="0"/>
      <c r="ALN518" s="0"/>
      <c r="ALO518" s="0"/>
      <c r="ALP518" s="0"/>
      <c r="ALQ518" s="0"/>
      <c r="ALR518" s="0"/>
      <c r="ALS518" s="0"/>
      <c r="ALT518" s="0"/>
      <c r="ALU518" s="0"/>
      <c r="ALV518" s="0"/>
      <c r="ALW518" s="0"/>
      <c r="ALX518" s="0"/>
      <c r="ALY518" s="0"/>
      <c r="ALZ518" s="0"/>
      <c r="AMA518" s="0"/>
      <c r="AMB518" s="0"/>
      <c r="AMC518" s="0"/>
      <c r="AMD518" s="0"/>
      <c r="AME518" s="0"/>
      <c r="AMF518" s="0"/>
      <c r="AMG518" s="0"/>
      <c r="AMH518" s="0"/>
      <c r="AMI518" s="0"/>
      <c r="AMJ518" s="0"/>
    </row>
    <row r="519" s="98" customFormat="true" ht="17.35" hidden="false" customHeight="false" outlineLevel="0" collapsed="false">
      <c r="B519" s="113"/>
      <c r="C519" s="28" t="s">
        <v>207</v>
      </c>
      <c r="D519" s="28" t="n">
        <v>926</v>
      </c>
      <c r="E519" s="145" t="s">
        <v>46</v>
      </c>
      <c r="F519" s="145" t="s">
        <v>16</v>
      </c>
      <c r="G519" s="77" t="s">
        <v>208</v>
      </c>
      <c r="H519" s="82"/>
      <c r="I519" s="142" t="n">
        <f aca="false">SUM(J519:L519)</f>
        <v>494200</v>
      </c>
      <c r="J519" s="142" t="n">
        <f aca="false">J520</f>
        <v>494500</v>
      </c>
      <c r="K519" s="72" t="n">
        <f aca="false">K520</f>
        <v>-300</v>
      </c>
      <c r="L519" s="143" t="n">
        <f aca="false">L520</f>
        <v>0</v>
      </c>
      <c r="M519" s="144" t="n">
        <f aca="false">I519</f>
        <v>494200</v>
      </c>
      <c r="ALL519" s="1"/>
      <c r="ALM519" s="0"/>
      <c r="ALN519" s="0"/>
      <c r="ALO519" s="0"/>
      <c r="ALP519" s="0"/>
      <c r="ALQ519" s="0"/>
      <c r="ALR519" s="0"/>
      <c r="ALS519" s="0"/>
      <c r="ALT519" s="0"/>
      <c r="ALU519" s="0"/>
      <c r="ALV519" s="0"/>
      <c r="ALW519" s="0"/>
      <c r="ALX519" s="0"/>
      <c r="ALY519" s="0"/>
      <c r="ALZ519" s="0"/>
      <c r="AMA519" s="0"/>
      <c r="AMB519" s="0"/>
      <c r="AMC519" s="0"/>
      <c r="AMD519" s="0"/>
      <c r="AME519" s="0"/>
      <c r="AMF519" s="0"/>
      <c r="AMG519" s="0"/>
      <c r="AMH519" s="0"/>
      <c r="AMI519" s="0"/>
      <c r="AMJ519" s="0"/>
    </row>
    <row r="520" s="98" customFormat="true" ht="31.35" hidden="false" customHeight="false" outlineLevel="0" collapsed="false">
      <c r="B520" s="113"/>
      <c r="C520" s="28" t="s">
        <v>164</v>
      </c>
      <c r="D520" s="28" t="n">
        <v>926</v>
      </c>
      <c r="E520" s="145" t="s">
        <v>46</v>
      </c>
      <c r="F520" s="145" t="s">
        <v>16</v>
      </c>
      <c r="G520" s="77" t="s">
        <v>208</v>
      </c>
      <c r="H520" s="82" t="n">
        <v>600</v>
      </c>
      <c r="I520" s="142" t="n">
        <f aca="false">SUM(J520:L520)</f>
        <v>494200</v>
      </c>
      <c r="J520" s="142" t="n">
        <v>494500</v>
      </c>
      <c r="K520" s="72" t="n">
        <v>-300</v>
      </c>
      <c r="L520" s="143"/>
      <c r="M520" s="144" t="n">
        <f aca="false">I520</f>
        <v>494200</v>
      </c>
      <c r="ALL520" s="1"/>
      <c r="ALM520" s="0"/>
      <c r="ALN520" s="0"/>
      <c r="ALO520" s="0"/>
      <c r="ALP520" s="0"/>
      <c r="ALQ520" s="0"/>
      <c r="ALR520" s="0"/>
      <c r="ALS520" s="0"/>
      <c r="ALT520" s="0"/>
      <c r="ALU520" s="0"/>
      <c r="ALV520" s="0"/>
      <c r="ALW520" s="0"/>
      <c r="ALX520" s="0"/>
      <c r="ALY520" s="0"/>
      <c r="ALZ520" s="0"/>
      <c r="AMA520" s="0"/>
      <c r="AMB520" s="0"/>
      <c r="AMC520" s="0"/>
      <c r="AMD520" s="0"/>
      <c r="AME520" s="0"/>
      <c r="AMF520" s="0"/>
      <c r="AMG520" s="0"/>
      <c r="AMH520" s="0"/>
      <c r="AMI520" s="0"/>
      <c r="AMJ520" s="0"/>
    </row>
    <row r="521" s="98" customFormat="true" ht="17.35" hidden="false" customHeight="false" outlineLevel="0" collapsed="false">
      <c r="B521" s="113"/>
      <c r="C521" s="28" t="s">
        <v>65</v>
      </c>
      <c r="D521" s="28" t="n">
        <v>926</v>
      </c>
      <c r="E521" s="145" t="s">
        <v>46</v>
      </c>
      <c r="F521" s="145" t="s">
        <v>23</v>
      </c>
      <c r="G521" s="77"/>
      <c r="H521" s="82"/>
      <c r="I521" s="142" t="n">
        <f aca="false">SUM(J521:L521)</f>
        <v>16303900</v>
      </c>
      <c r="J521" s="142" t="n">
        <f aca="false">J522+J527+J537+J541</f>
        <v>16021700</v>
      </c>
      <c r="K521" s="142" t="n">
        <f aca="false">K522+K527+K537+K541+K533</f>
        <v>282200</v>
      </c>
      <c r="L521" s="143" t="n">
        <f aca="false">L522+L527+L537+L541</f>
        <v>0</v>
      </c>
      <c r="M521" s="144" t="n">
        <f aca="false">I521</f>
        <v>16303900</v>
      </c>
      <c r="ALL521" s="1"/>
      <c r="ALM521" s="0"/>
      <c r="ALN521" s="0"/>
      <c r="ALO521" s="0"/>
      <c r="ALP521" s="0"/>
      <c r="ALQ521" s="0"/>
      <c r="ALR521" s="0"/>
      <c r="ALS521" s="0"/>
      <c r="ALT521" s="0"/>
      <c r="ALU521" s="0"/>
      <c r="ALV521" s="0"/>
      <c r="ALW521" s="0"/>
      <c r="ALX521" s="0"/>
      <c r="ALY521" s="0"/>
      <c r="ALZ521" s="0"/>
      <c r="AMA521" s="0"/>
      <c r="AMB521" s="0"/>
      <c r="AMC521" s="0"/>
      <c r="AMD521" s="0"/>
      <c r="AME521" s="0"/>
      <c r="AMF521" s="0"/>
      <c r="AMG521" s="0"/>
      <c r="AMH521" s="0"/>
      <c r="AMI521" s="0"/>
      <c r="AMJ521" s="0"/>
    </row>
    <row r="522" s="98" customFormat="true" ht="31.35" hidden="false" customHeight="false" outlineLevel="0" collapsed="false">
      <c r="B522" s="113"/>
      <c r="C522" s="28" t="s">
        <v>96</v>
      </c>
      <c r="D522" s="28" t="n">
        <v>926</v>
      </c>
      <c r="E522" s="145" t="s">
        <v>46</v>
      </c>
      <c r="F522" s="145" t="s">
        <v>23</v>
      </c>
      <c r="G522" s="77" t="n">
        <v>5000000000</v>
      </c>
      <c r="H522" s="82"/>
      <c r="I522" s="142" t="n">
        <f aca="false">SUM(J522:L522)</f>
        <v>4691500</v>
      </c>
      <c r="J522" s="142" t="n">
        <f aca="false">J523</f>
        <v>3167400</v>
      </c>
      <c r="K522" s="72" t="n">
        <f aca="false">K523</f>
        <v>1524100</v>
      </c>
      <c r="L522" s="143" t="n">
        <f aca="false">L523</f>
        <v>0</v>
      </c>
      <c r="M522" s="144" t="n">
        <f aca="false">I522</f>
        <v>4691500</v>
      </c>
      <c r="ALL522" s="1"/>
      <c r="ALM522" s="0"/>
      <c r="ALN522" s="0"/>
      <c r="ALO522" s="0"/>
      <c r="ALP522" s="0"/>
      <c r="ALQ522" s="0"/>
      <c r="ALR522" s="0"/>
      <c r="ALS522" s="0"/>
      <c r="ALT522" s="0"/>
      <c r="ALU522" s="0"/>
      <c r="ALV522" s="0"/>
      <c r="ALW522" s="0"/>
      <c r="ALX522" s="0"/>
      <c r="ALY522" s="0"/>
      <c r="ALZ522" s="0"/>
      <c r="AMA522" s="0"/>
      <c r="AMB522" s="0"/>
      <c r="AMC522" s="0"/>
      <c r="AMD522" s="0"/>
      <c r="AME522" s="0"/>
      <c r="AMF522" s="0"/>
      <c r="AMG522" s="0"/>
      <c r="AMH522" s="0"/>
      <c r="AMI522" s="0"/>
      <c r="AMJ522" s="0"/>
    </row>
    <row r="523" s="98" customFormat="true" ht="31.35" hidden="false" customHeight="false" outlineLevel="0" collapsed="false">
      <c r="B523" s="113"/>
      <c r="C523" s="28" t="s">
        <v>104</v>
      </c>
      <c r="D523" s="28" t="n">
        <v>926</v>
      </c>
      <c r="E523" s="145" t="s">
        <v>46</v>
      </c>
      <c r="F523" s="145" t="s">
        <v>23</v>
      </c>
      <c r="G523" s="77" t="n">
        <v>5020000000</v>
      </c>
      <c r="H523" s="82"/>
      <c r="I523" s="142" t="n">
        <f aca="false">SUM(J523:L523)</f>
        <v>4691500</v>
      </c>
      <c r="J523" s="142" t="n">
        <f aca="false">J524</f>
        <v>3167400</v>
      </c>
      <c r="K523" s="72" t="n">
        <f aca="false">K524</f>
        <v>1524100</v>
      </c>
      <c r="L523" s="143" t="n">
        <f aca="false">L524</f>
        <v>0</v>
      </c>
      <c r="M523" s="144" t="n">
        <f aca="false">I523</f>
        <v>4691500</v>
      </c>
      <c r="ALL523" s="1"/>
      <c r="ALM523" s="0"/>
      <c r="ALN523" s="0"/>
      <c r="ALO523" s="0"/>
      <c r="ALP523" s="0"/>
      <c r="ALQ523" s="0"/>
      <c r="ALR523" s="0"/>
      <c r="ALS523" s="0"/>
      <c r="ALT523" s="0"/>
      <c r="ALU523" s="0"/>
      <c r="ALV523" s="0"/>
      <c r="ALW523" s="0"/>
      <c r="ALX523" s="0"/>
      <c r="ALY523" s="0"/>
      <c r="ALZ523" s="0"/>
      <c r="AMA523" s="0"/>
      <c r="AMB523" s="0"/>
      <c r="AMC523" s="0"/>
      <c r="AMD523" s="0"/>
      <c r="AME523" s="0"/>
      <c r="AMF523" s="0"/>
      <c r="AMG523" s="0"/>
      <c r="AMH523" s="0"/>
      <c r="AMI523" s="0"/>
      <c r="AMJ523" s="0"/>
    </row>
    <row r="524" s="98" customFormat="true" ht="30.8" hidden="false" customHeight="true" outlineLevel="0" collapsed="false">
      <c r="B524" s="113"/>
      <c r="C524" s="28" t="s">
        <v>98</v>
      </c>
      <c r="D524" s="28" t="n">
        <v>926</v>
      </c>
      <c r="E524" s="145" t="s">
        <v>46</v>
      </c>
      <c r="F524" s="145" t="s">
        <v>23</v>
      </c>
      <c r="G524" s="77" t="n">
        <v>5020000190</v>
      </c>
      <c r="H524" s="82"/>
      <c r="I524" s="142" t="n">
        <f aca="false">SUM(J524:L524)</f>
        <v>4691500</v>
      </c>
      <c r="J524" s="142" t="n">
        <f aca="false">J525+J526</f>
        <v>3167400</v>
      </c>
      <c r="K524" s="72" t="n">
        <f aca="false">K525+K526</f>
        <v>1524100</v>
      </c>
      <c r="L524" s="143" t="n">
        <f aca="false">L525+L526</f>
        <v>0</v>
      </c>
      <c r="M524" s="144" t="n">
        <f aca="false">I524</f>
        <v>4691500</v>
      </c>
      <c r="ALL524" s="1"/>
      <c r="ALM524" s="0"/>
      <c r="ALN524" s="0"/>
      <c r="ALO524" s="0"/>
      <c r="ALP524" s="0"/>
      <c r="ALQ524" s="0"/>
      <c r="ALR524" s="0"/>
      <c r="ALS524" s="0"/>
      <c r="ALT524" s="0"/>
      <c r="ALU524" s="0"/>
      <c r="ALV524" s="0"/>
      <c r="ALW524" s="0"/>
      <c r="ALX524" s="0"/>
      <c r="ALY524" s="0"/>
      <c r="ALZ524" s="0"/>
      <c r="AMA524" s="0"/>
      <c r="AMB524" s="0"/>
      <c r="AMC524" s="0"/>
      <c r="AMD524" s="0"/>
      <c r="AME524" s="0"/>
      <c r="AMF524" s="0"/>
      <c r="AMG524" s="0"/>
      <c r="AMH524" s="0"/>
      <c r="AMI524" s="0"/>
      <c r="AMJ524" s="0"/>
    </row>
    <row r="525" s="98" customFormat="true" ht="61.8" hidden="false" customHeight="false" outlineLevel="0" collapsed="false">
      <c r="B525" s="113"/>
      <c r="C525" s="28" t="s">
        <v>99</v>
      </c>
      <c r="D525" s="28" t="n">
        <v>926</v>
      </c>
      <c r="E525" s="145" t="s">
        <v>46</v>
      </c>
      <c r="F525" s="145" t="s">
        <v>23</v>
      </c>
      <c r="G525" s="77" t="n">
        <v>5020000190</v>
      </c>
      <c r="H525" s="82" t="n">
        <v>100</v>
      </c>
      <c r="I525" s="142" t="n">
        <f aca="false">SUM(J525:L525)</f>
        <v>4691500</v>
      </c>
      <c r="J525" s="142" t="n">
        <v>3165900</v>
      </c>
      <c r="K525" s="72" t="n">
        <v>1525600</v>
      </c>
      <c r="L525" s="143"/>
      <c r="M525" s="144" t="n">
        <f aca="false">I525</f>
        <v>4691500</v>
      </c>
      <c r="ALL525" s="1"/>
      <c r="ALM525" s="0"/>
      <c r="ALN525" s="0"/>
      <c r="ALO525" s="0"/>
      <c r="ALP525" s="0"/>
      <c r="ALQ525" s="0"/>
      <c r="ALR525" s="0"/>
      <c r="ALS525" s="0"/>
      <c r="ALT525" s="0"/>
      <c r="ALU525" s="0"/>
      <c r="ALV525" s="0"/>
      <c r="ALW525" s="0"/>
      <c r="ALX525" s="0"/>
      <c r="ALY525" s="0"/>
      <c r="ALZ525" s="0"/>
      <c r="AMA525" s="0"/>
      <c r="AMB525" s="0"/>
      <c r="AMC525" s="0"/>
      <c r="AMD525" s="0"/>
      <c r="AME525" s="0"/>
      <c r="AMF525" s="0"/>
      <c r="AMG525" s="0"/>
      <c r="AMH525" s="0"/>
      <c r="AMI525" s="0"/>
      <c r="AMJ525" s="0"/>
    </row>
    <row r="526" s="98" customFormat="true" ht="17.35" hidden="true" customHeight="false" outlineLevel="0" collapsed="false">
      <c r="B526" s="113"/>
      <c r="C526" s="28" t="s">
        <v>105</v>
      </c>
      <c r="D526" s="28" t="n">
        <v>926</v>
      </c>
      <c r="E526" s="145" t="s">
        <v>46</v>
      </c>
      <c r="F526" s="145" t="s">
        <v>23</v>
      </c>
      <c r="G526" s="77" t="n">
        <v>5020000190</v>
      </c>
      <c r="H526" s="82" t="n">
        <v>800</v>
      </c>
      <c r="I526" s="142" t="n">
        <f aca="false">SUM(J526:L526)</f>
        <v>0</v>
      </c>
      <c r="J526" s="142" t="n">
        <v>1500</v>
      </c>
      <c r="K526" s="72" t="n">
        <v>-1500</v>
      </c>
      <c r="L526" s="143"/>
      <c r="M526" s="144" t="n">
        <f aca="false">I526</f>
        <v>0</v>
      </c>
      <c r="ALL526" s="1"/>
      <c r="ALM526" s="0"/>
      <c r="ALN526" s="0"/>
      <c r="ALO526" s="0"/>
      <c r="ALP526" s="0"/>
      <c r="ALQ526" s="0"/>
      <c r="ALR526" s="0"/>
      <c r="ALS526" s="0"/>
      <c r="ALT526" s="0"/>
      <c r="ALU526" s="0"/>
      <c r="ALV526" s="0"/>
      <c r="ALW526" s="0"/>
      <c r="ALX526" s="0"/>
      <c r="ALY526" s="0"/>
      <c r="ALZ526" s="0"/>
      <c r="AMA526" s="0"/>
      <c r="AMB526" s="0"/>
      <c r="AMC526" s="0"/>
      <c r="AMD526" s="0"/>
      <c r="AME526" s="0"/>
      <c r="AMF526" s="0"/>
      <c r="AMG526" s="0"/>
      <c r="AMH526" s="0"/>
      <c r="AMI526" s="0"/>
      <c r="AMJ526" s="0"/>
    </row>
    <row r="527" s="98" customFormat="true" ht="31.35" hidden="false" customHeight="false" outlineLevel="0" collapsed="false">
      <c r="B527" s="113"/>
      <c r="C527" s="28" t="s">
        <v>127</v>
      </c>
      <c r="D527" s="28" t="n">
        <v>926</v>
      </c>
      <c r="E527" s="145" t="s">
        <v>46</v>
      </c>
      <c r="F527" s="145" t="s">
        <v>23</v>
      </c>
      <c r="G527" s="77" t="n">
        <v>5200000000</v>
      </c>
      <c r="H527" s="82"/>
      <c r="I527" s="142" t="n">
        <f aca="false">SUM(J527:L527)</f>
        <v>10678000</v>
      </c>
      <c r="J527" s="142" t="n">
        <f aca="false">J528</f>
        <v>11731700</v>
      </c>
      <c r="K527" s="72" t="n">
        <f aca="false">K528</f>
        <v>-1053700</v>
      </c>
      <c r="L527" s="143" t="n">
        <f aca="false">L528</f>
        <v>0</v>
      </c>
      <c r="M527" s="144" t="n">
        <f aca="false">I527</f>
        <v>10678000</v>
      </c>
      <c r="ALL527" s="1"/>
      <c r="ALM527" s="0"/>
      <c r="ALN527" s="0"/>
      <c r="ALO527" s="0"/>
      <c r="ALP527" s="0"/>
      <c r="ALQ527" s="0"/>
      <c r="ALR527" s="0"/>
      <c r="ALS527" s="0"/>
      <c r="ALT527" s="0"/>
      <c r="ALU527" s="0"/>
      <c r="ALV527" s="0"/>
      <c r="ALW527" s="0"/>
      <c r="ALX527" s="0"/>
      <c r="ALY527" s="0"/>
      <c r="ALZ527" s="0"/>
      <c r="AMA527" s="0"/>
      <c r="AMB527" s="0"/>
      <c r="AMC527" s="0"/>
      <c r="AMD527" s="0"/>
      <c r="AME527" s="0"/>
      <c r="AMF527" s="0"/>
      <c r="AMG527" s="0"/>
      <c r="AMH527" s="0"/>
      <c r="AMI527" s="0"/>
      <c r="AMJ527" s="0"/>
    </row>
    <row r="528" s="98" customFormat="true" ht="17.35" hidden="false" customHeight="false" outlineLevel="0" collapsed="false">
      <c r="B528" s="113"/>
      <c r="C528" s="28" t="s">
        <v>133</v>
      </c>
      <c r="D528" s="28" t="n">
        <v>926</v>
      </c>
      <c r="E528" s="145" t="s">
        <v>46</v>
      </c>
      <c r="F528" s="145" t="s">
        <v>23</v>
      </c>
      <c r="G528" s="77" t="n">
        <v>5250000000</v>
      </c>
      <c r="H528" s="82"/>
      <c r="I528" s="142" t="n">
        <f aca="false">SUM(J528:L528)</f>
        <v>10678000</v>
      </c>
      <c r="J528" s="142" t="n">
        <f aca="false">J529</f>
        <v>11731700</v>
      </c>
      <c r="K528" s="72" t="n">
        <f aca="false">K529</f>
        <v>-1053700</v>
      </c>
      <c r="L528" s="143" t="n">
        <f aca="false">L529</f>
        <v>0</v>
      </c>
      <c r="M528" s="144" t="n">
        <f aca="false">I528</f>
        <v>10678000</v>
      </c>
      <c r="ALL528" s="1"/>
      <c r="ALM528" s="0"/>
      <c r="ALN528" s="0"/>
      <c r="ALO528" s="0"/>
      <c r="ALP528" s="0"/>
      <c r="ALQ528" s="0"/>
      <c r="ALR528" s="0"/>
      <c r="ALS528" s="0"/>
      <c r="ALT528" s="0"/>
      <c r="ALU528" s="0"/>
      <c r="ALV528" s="0"/>
      <c r="ALW528" s="0"/>
      <c r="ALX528" s="0"/>
      <c r="ALY528" s="0"/>
      <c r="ALZ528" s="0"/>
      <c r="AMA528" s="0"/>
      <c r="AMB528" s="0"/>
      <c r="AMC528" s="0"/>
      <c r="AMD528" s="0"/>
      <c r="AME528" s="0"/>
      <c r="AMF528" s="0"/>
      <c r="AMG528" s="0"/>
      <c r="AMH528" s="0"/>
      <c r="AMI528" s="0"/>
      <c r="AMJ528" s="0"/>
    </row>
    <row r="529" s="98" customFormat="true" ht="31.35" hidden="false" customHeight="false" outlineLevel="0" collapsed="false">
      <c r="B529" s="113"/>
      <c r="C529" s="86" t="s">
        <v>129</v>
      </c>
      <c r="D529" s="28" t="n">
        <v>926</v>
      </c>
      <c r="E529" s="145" t="s">
        <v>46</v>
      </c>
      <c r="F529" s="145" t="s">
        <v>23</v>
      </c>
      <c r="G529" s="77" t="n">
        <v>5250000590</v>
      </c>
      <c r="H529" s="82"/>
      <c r="I529" s="142" t="n">
        <f aca="false">SUM(J529:L529)</f>
        <v>10678000</v>
      </c>
      <c r="J529" s="142" t="n">
        <f aca="false">J530+J531+J532</f>
        <v>11731700</v>
      </c>
      <c r="K529" s="72" t="n">
        <f aca="false">K530+K531+K532</f>
        <v>-1053700</v>
      </c>
      <c r="L529" s="143" t="n">
        <f aca="false">L530+L531+L532</f>
        <v>0</v>
      </c>
      <c r="M529" s="144" t="n">
        <f aca="false">I529</f>
        <v>10678000</v>
      </c>
      <c r="ALL529" s="1"/>
      <c r="ALM529" s="0"/>
      <c r="ALN529" s="0"/>
      <c r="ALO529" s="0"/>
      <c r="ALP529" s="0"/>
      <c r="ALQ529" s="0"/>
      <c r="ALR529" s="0"/>
      <c r="ALS529" s="0"/>
      <c r="ALT529" s="0"/>
      <c r="ALU529" s="0"/>
      <c r="ALV529" s="0"/>
      <c r="ALW529" s="0"/>
      <c r="ALX529" s="0"/>
      <c r="ALY529" s="0"/>
      <c r="ALZ529" s="0"/>
      <c r="AMA529" s="0"/>
      <c r="AMB529" s="0"/>
      <c r="AMC529" s="0"/>
      <c r="AMD529" s="0"/>
      <c r="AME529" s="0"/>
      <c r="AMF529" s="0"/>
      <c r="AMG529" s="0"/>
      <c r="AMH529" s="0"/>
      <c r="AMI529" s="0"/>
      <c r="AMJ529" s="0"/>
    </row>
    <row r="530" s="98" customFormat="true" ht="61.8" hidden="false" customHeight="false" outlineLevel="0" collapsed="false">
      <c r="B530" s="113"/>
      <c r="C530" s="28" t="s">
        <v>99</v>
      </c>
      <c r="D530" s="28" t="n">
        <v>926</v>
      </c>
      <c r="E530" s="145" t="s">
        <v>46</v>
      </c>
      <c r="F530" s="145" t="s">
        <v>23</v>
      </c>
      <c r="G530" s="77" t="n">
        <v>5250000590</v>
      </c>
      <c r="H530" s="82" t="n">
        <v>100</v>
      </c>
      <c r="I530" s="142" t="n">
        <f aca="false">SUM(J530:L530)</f>
        <v>9663400</v>
      </c>
      <c r="J530" s="142" t="n">
        <v>8793700</v>
      </c>
      <c r="K530" s="72" t="n">
        <v>869700</v>
      </c>
      <c r="L530" s="143"/>
      <c r="M530" s="144" t="n">
        <f aca="false">I530</f>
        <v>9663400</v>
      </c>
      <c r="ALL530" s="1"/>
      <c r="ALM530" s="0"/>
      <c r="ALN530" s="0"/>
      <c r="ALO530" s="0"/>
      <c r="ALP530" s="0"/>
      <c r="ALQ530" s="0"/>
      <c r="ALR530" s="0"/>
      <c r="ALS530" s="0"/>
      <c r="ALT530" s="0"/>
      <c r="ALU530" s="0"/>
      <c r="ALV530" s="0"/>
      <c r="ALW530" s="0"/>
      <c r="ALX530" s="0"/>
      <c r="ALY530" s="0"/>
      <c r="ALZ530" s="0"/>
      <c r="AMA530" s="0"/>
      <c r="AMB530" s="0"/>
      <c r="AMC530" s="0"/>
      <c r="AMD530" s="0"/>
      <c r="AME530" s="0"/>
      <c r="AMF530" s="0"/>
      <c r="AMG530" s="0"/>
      <c r="AMH530" s="0"/>
      <c r="AMI530" s="0"/>
      <c r="AMJ530" s="0"/>
    </row>
    <row r="531" s="98" customFormat="true" ht="31.35" hidden="false" customHeight="false" outlineLevel="0" collapsed="false">
      <c r="B531" s="113"/>
      <c r="C531" s="28" t="s">
        <v>102</v>
      </c>
      <c r="D531" s="28" t="n">
        <v>926</v>
      </c>
      <c r="E531" s="145" t="s">
        <v>46</v>
      </c>
      <c r="F531" s="145" t="s">
        <v>23</v>
      </c>
      <c r="G531" s="77" t="n">
        <v>5250000590</v>
      </c>
      <c r="H531" s="82" t="n">
        <v>200</v>
      </c>
      <c r="I531" s="142" t="n">
        <f aca="false">SUM(J531:L531)</f>
        <v>994600</v>
      </c>
      <c r="J531" s="142" t="n">
        <v>2921200</v>
      </c>
      <c r="K531" s="72" t="n">
        <v>-1926600</v>
      </c>
      <c r="L531" s="143"/>
      <c r="M531" s="144" t="n">
        <f aca="false">I531</f>
        <v>994600</v>
      </c>
      <c r="ALL531" s="1"/>
      <c r="ALM531" s="0"/>
      <c r="ALN531" s="0"/>
      <c r="ALO531" s="0"/>
      <c r="ALP531" s="0"/>
      <c r="ALQ531" s="0"/>
      <c r="ALR531" s="0"/>
      <c r="ALS531" s="0"/>
      <c r="ALT531" s="0"/>
      <c r="ALU531" s="0"/>
      <c r="ALV531" s="0"/>
      <c r="ALW531" s="0"/>
      <c r="ALX531" s="0"/>
      <c r="ALY531" s="0"/>
      <c r="ALZ531" s="0"/>
      <c r="AMA531" s="0"/>
      <c r="AMB531" s="0"/>
      <c r="AMC531" s="0"/>
      <c r="AMD531" s="0"/>
      <c r="AME531" s="0"/>
      <c r="AMF531" s="0"/>
      <c r="AMG531" s="0"/>
      <c r="AMH531" s="0"/>
      <c r="AMI531" s="0"/>
      <c r="AMJ531" s="0"/>
    </row>
    <row r="532" s="98" customFormat="true" ht="17.35" hidden="false" customHeight="false" outlineLevel="0" collapsed="false">
      <c r="B532" s="113"/>
      <c r="C532" s="28" t="s">
        <v>105</v>
      </c>
      <c r="D532" s="28" t="n">
        <v>926</v>
      </c>
      <c r="E532" s="145" t="s">
        <v>46</v>
      </c>
      <c r="F532" s="145" t="s">
        <v>23</v>
      </c>
      <c r="G532" s="77" t="n">
        <v>5250000590</v>
      </c>
      <c r="H532" s="82" t="n">
        <v>800</v>
      </c>
      <c r="I532" s="142" t="n">
        <f aca="false">SUM(J532:L532)</f>
        <v>20000</v>
      </c>
      <c r="J532" s="142" t="n">
        <v>16800</v>
      </c>
      <c r="K532" s="72" t="n">
        <v>3200</v>
      </c>
      <c r="L532" s="143"/>
      <c r="M532" s="144" t="n">
        <f aca="false">I532</f>
        <v>20000</v>
      </c>
      <c r="ALL532" s="1"/>
      <c r="ALM532" s="0"/>
      <c r="ALN532" s="0"/>
      <c r="ALO532" s="0"/>
      <c r="ALP532" s="0"/>
      <c r="ALQ532" s="0"/>
      <c r="ALR532" s="0"/>
      <c r="ALS532" s="0"/>
      <c r="ALT532" s="0"/>
      <c r="ALU532" s="0"/>
      <c r="ALV532" s="0"/>
      <c r="ALW532" s="0"/>
      <c r="ALX532" s="0"/>
      <c r="ALY532" s="0"/>
      <c r="ALZ532" s="0"/>
      <c r="AMA532" s="0"/>
      <c r="AMB532" s="0"/>
      <c r="AMC532" s="0"/>
      <c r="AMD532" s="0"/>
      <c r="AME532" s="0"/>
      <c r="AMF532" s="0"/>
      <c r="AMG532" s="0"/>
      <c r="AMH532" s="0"/>
      <c r="AMI532" s="0"/>
      <c r="AMJ532" s="0"/>
    </row>
    <row r="533" s="98" customFormat="true" ht="47.05" hidden="false" customHeight="false" outlineLevel="0" collapsed="false">
      <c r="B533" s="113"/>
      <c r="C533" s="28" t="s">
        <v>265</v>
      </c>
      <c r="D533" s="28" t="n">
        <v>926</v>
      </c>
      <c r="E533" s="145" t="s">
        <v>46</v>
      </c>
      <c r="F533" s="145" t="s">
        <v>23</v>
      </c>
      <c r="G533" s="77" t="n">
        <v>6700000000</v>
      </c>
      <c r="H533" s="82"/>
      <c r="I533" s="142" t="n">
        <f aca="false">SUM(J533:L533)</f>
        <v>215500</v>
      </c>
      <c r="J533" s="142" t="n">
        <v>0</v>
      </c>
      <c r="K533" s="72" t="n">
        <f aca="false">K534</f>
        <v>215500</v>
      </c>
      <c r="L533" s="143"/>
      <c r="M533" s="144" t="n">
        <f aca="false">I533</f>
        <v>215500</v>
      </c>
      <c r="ALL533" s="1"/>
      <c r="ALM533" s="0"/>
      <c r="ALN533" s="0"/>
      <c r="ALO533" s="0"/>
      <c r="ALP533" s="0"/>
      <c r="ALQ533" s="0"/>
      <c r="ALR533" s="0"/>
      <c r="ALS533" s="0"/>
      <c r="ALT533" s="0"/>
      <c r="ALU533" s="0"/>
      <c r="ALV533" s="0"/>
      <c r="ALW533" s="0"/>
      <c r="ALX533" s="0"/>
      <c r="ALY533" s="0"/>
      <c r="ALZ533" s="0"/>
      <c r="AMA533" s="0"/>
      <c r="AMB533" s="0"/>
      <c r="AMC533" s="0"/>
      <c r="AMD533" s="0"/>
      <c r="AME533" s="0"/>
      <c r="AMF533" s="0"/>
      <c r="AMG533" s="0"/>
      <c r="AMH533" s="0"/>
      <c r="AMI533" s="0"/>
      <c r="AMJ533" s="0"/>
    </row>
    <row r="534" s="98" customFormat="true" ht="31.35" hidden="false" customHeight="false" outlineLevel="0" collapsed="false">
      <c r="B534" s="113"/>
      <c r="C534" s="28" t="s">
        <v>266</v>
      </c>
      <c r="D534" s="28" t="n">
        <v>926</v>
      </c>
      <c r="E534" s="145" t="s">
        <v>46</v>
      </c>
      <c r="F534" s="145" t="s">
        <v>23</v>
      </c>
      <c r="G534" s="77" t="n">
        <v>6710000000</v>
      </c>
      <c r="H534" s="82"/>
      <c r="I534" s="142" t="n">
        <f aca="false">SUM(J534:L534)</f>
        <v>215500</v>
      </c>
      <c r="J534" s="142" t="n">
        <v>0</v>
      </c>
      <c r="K534" s="72" t="n">
        <f aca="false">K535</f>
        <v>215500</v>
      </c>
      <c r="L534" s="143"/>
      <c r="M534" s="144" t="n">
        <f aca="false">I534</f>
        <v>215500</v>
      </c>
      <c r="ALL534" s="1"/>
      <c r="ALM534" s="0"/>
      <c r="ALN534" s="0"/>
      <c r="ALO534" s="0"/>
      <c r="ALP534" s="0"/>
      <c r="ALQ534" s="0"/>
      <c r="ALR534" s="0"/>
      <c r="ALS534" s="0"/>
      <c r="ALT534" s="0"/>
      <c r="ALU534" s="0"/>
      <c r="ALV534" s="0"/>
      <c r="ALW534" s="0"/>
      <c r="ALX534" s="0"/>
      <c r="ALY534" s="0"/>
      <c r="ALZ534" s="0"/>
      <c r="AMA534" s="0"/>
      <c r="AMB534" s="0"/>
      <c r="AMC534" s="0"/>
      <c r="AMD534" s="0"/>
      <c r="AME534" s="0"/>
      <c r="AMF534" s="0"/>
      <c r="AMG534" s="0"/>
      <c r="AMH534" s="0"/>
      <c r="AMI534" s="0"/>
      <c r="AMJ534" s="0"/>
    </row>
    <row r="535" s="98" customFormat="true" ht="17.35" hidden="false" customHeight="false" outlineLevel="0" collapsed="false">
      <c r="B535" s="113"/>
      <c r="C535" s="28" t="s">
        <v>267</v>
      </c>
      <c r="D535" s="28"/>
      <c r="E535" s="145"/>
      <c r="F535" s="145"/>
      <c r="G535" s="77" t="n">
        <v>6710010220</v>
      </c>
      <c r="H535" s="82"/>
      <c r="I535" s="142" t="n">
        <f aca="false">SUM(J535:L535)</f>
        <v>215500</v>
      </c>
      <c r="J535" s="142" t="n">
        <v>0</v>
      </c>
      <c r="K535" s="72" t="n">
        <f aca="false">K536</f>
        <v>215500</v>
      </c>
      <c r="L535" s="143"/>
      <c r="M535" s="144" t="n">
        <f aca="false">I535</f>
        <v>215500</v>
      </c>
      <c r="ALL535" s="1"/>
      <c r="ALM535" s="0"/>
      <c r="ALN535" s="0"/>
      <c r="ALO535" s="0"/>
      <c r="ALP535" s="0"/>
      <c r="ALQ535" s="0"/>
      <c r="ALR535" s="0"/>
      <c r="ALS535" s="0"/>
      <c r="ALT535" s="0"/>
      <c r="ALU535" s="0"/>
      <c r="ALV535" s="0"/>
      <c r="ALW535" s="0"/>
      <c r="ALX535" s="0"/>
      <c r="ALY535" s="0"/>
      <c r="ALZ535" s="0"/>
      <c r="AMA535" s="0"/>
      <c r="AMB535" s="0"/>
      <c r="AMC535" s="0"/>
      <c r="AMD535" s="0"/>
      <c r="AME535" s="0"/>
      <c r="AMF535" s="0"/>
      <c r="AMG535" s="0"/>
      <c r="AMH535" s="0"/>
      <c r="AMI535" s="0"/>
      <c r="AMJ535" s="0"/>
    </row>
    <row r="536" s="98" customFormat="true" ht="31.35" hidden="false" customHeight="false" outlineLevel="0" collapsed="false">
      <c r="B536" s="113"/>
      <c r="C536" s="28" t="s">
        <v>102</v>
      </c>
      <c r="D536" s="28" t="n">
        <v>926</v>
      </c>
      <c r="E536" s="145" t="s">
        <v>46</v>
      </c>
      <c r="F536" s="145" t="s">
        <v>23</v>
      </c>
      <c r="G536" s="77" t="n">
        <v>6710010220</v>
      </c>
      <c r="H536" s="82" t="n">
        <v>200</v>
      </c>
      <c r="I536" s="142" t="n">
        <f aca="false">SUM(J536:L536)</f>
        <v>215500</v>
      </c>
      <c r="J536" s="142" t="n">
        <v>0</v>
      </c>
      <c r="K536" s="72" t="n">
        <v>215500</v>
      </c>
      <c r="L536" s="143"/>
      <c r="M536" s="144" t="n">
        <f aca="false">I536</f>
        <v>215500</v>
      </c>
      <c r="ALL536" s="1"/>
      <c r="ALM536" s="0"/>
      <c r="ALN536" s="0"/>
      <c r="ALO536" s="0"/>
      <c r="ALP536" s="0"/>
      <c r="ALQ536" s="0"/>
      <c r="ALR536" s="0"/>
      <c r="ALS536" s="0"/>
      <c r="ALT536" s="0"/>
      <c r="ALU536" s="0"/>
      <c r="ALV536" s="0"/>
      <c r="ALW536" s="0"/>
      <c r="ALX536" s="0"/>
      <c r="ALY536" s="0"/>
      <c r="ALZ536" s="0"/>
      <c r="AMA536" s="0"/>
      <c r="AMB536" s="0"/>
      <c r="AMC536" s="0"/>
      <c r="AMD536" s="0"/>
      <c r="AME536" s="0"/>
      <c r="AMF536" s="0"/>
      <c r="AMG536" s="0"/>
      <c r="AMH536" s="0"/>
      <c r="AMI536" s="0"/>
      <c r="AMJ536" s="0"/>
    </row>
    <row r="537" s="98" customFormat="true" ht="76.6" hidden="false" customHeight="false" outlineLevel="0" collapsed="false">
      <c r="B537" s="113"/>
      <c r="C537" s="28" t="s">
        <v>368</v>
      </c>
      <c r="D537" s="28" t="n">
        <v>926</v>
      </c>
      <c r="E537" s="145" t="s">
        <v>46</v>
      </c>
      <c r="F537" s="145" t="s">
        <v>23</v>
      </c>
      <c r="G537" s="77" t="n">
        <v>6900000000</v>
      </c>
      <c r="H537" s="82"/>
      <c r="I537" s="142" t="n">
        <f aca="false">SUM(J537:L537)</f>
        <v>578600</v>
      </c>
      <c r="J537" s="142" t="n">
        <f aca="false">J538</f>
        <v>867600</v>
      </c>
      <c r="K537" s="72" t="n">
        <f aca="false">K538</f>
        <v>-289000</v>
      </c>
      <c r="L537" s="143" t="n">
        <f aca="false">L538</f>
        <v>0</v>
      </c>
      <c r="M537" s="144" t="n">
        <f aca="false">I537</f>
        <v>578600</v>
      </c>
      <c r="ALL537" s="1"/>
      <c r="ALM537" s="0"/>
      <c r="ALN537" s="0"/>
      <c r="ALO537" s="0"/>
      <c r="ALP537" s="0"/>
      <c r="ALQ537" s="0"/>
      <c r="ALR537" s="0"/>
      <c r="ALS537" s="0"/>
      <c r="ALT537" s="0"/>
      <c r="ALU537" s="0"/>
      <c r="ALV537" s="0"/>
      <c r="ALW537" s="0"/>
      <c r="ALX537" s="0"/>
      <c r="ALY537" s="0"/>
      <c r="ALZ537" s="0"/>
      <c r="AMA537" s="0"/>
      <c r="AMB537" s="0"/>
      <c r="AMC537" s="0"/>
      <c r="AMD537" s="0"/>
      <c r="AME537" s="0"/>
      <c r="AMF537" s="0"/>
      <c r="AMG537" s="0"/>
      <c r="AMH537" s="0"/>
      <c r="AMI537" s="0"/>
      <c r="AMJ537" s="0"/>
    </row>
    <row r="538" s="98" customFormat="true" ht="31.35" hidden="false" customHeight="false" outlineLevel="0" collapsed="false">
      <c r="B538" s="113"/>
      <c r="C538" s="28" t="s">
        <v>276</v>
      </c>
      <c r="D538" s="28" t="n">
        <v>926</v>
      </c>
      <c r="E538" s="145" t="s">
        <v>46</v>
      </c>
      <c r="F538" s="145" t="s">
        <v>23</v>
      </c>
      <c r="G538" s="77" t="n">
        <v>6910000000</v>
      </c>
      <c r="H538" s="82"/>
      <c r="I538" s="142" t="n">
        <f aca="false">SUM(J538:L538)</f>
        <v>578600</v>
      </c>
      <c r="J538" s="142" t="n">
        <f aca="false">J539</f>
        <v>867600</v>
      </c>
      <c r="K538" s="72" t="n">
        <f aca="false">K539</f>
        <v>-289000</v>
      </c>
      <c r="L538" s="143" t="n">
        <f aca="false">L539</f>
        <v>0</v>
      </c>
      <c r="M538" s="144" t="n">
        <f aca="false">I538</f>
        <v>578600</v>
      </c>
      <c r="ALL538" s="1"/>
      <c r="ALM538" s="0"/>
      <c r="ALN538" s="0"/>
      <c r="ALO538" s="0"/>
      <c r="ALP538" s="0"/>
      <c r="ALQ538" s="0"/>
      <c r="ALR538" s="0"/>
      <c r="ALS538" s="0"/>
      <c r="ALT538" s="0"/>
      <c r="ALU538" s="0"/>
      <c r="ALV538" s="0"/>
      <c r="ALW538" s="0"/>
      <c r="ALX538" s="0"/>
      <c r="ALY538" s="0"/>
      <c r="ALZ538" s="0"/>
      <c r="AMA538" s="0"/>
      <c r="AMB538" s="0"/>
      <c r="AMC538" s="0"/>
      <c r="AMD538" s="0"/>
      <c r="AME538" s="0"/>
      <c r="AMF538" s="0"/>
      <c r="AMG538" s="0"/>
      <c r="AMH538" s="0"/>
      <c r="AMI538" s="0"/>
      <c r="AMJ538" s="0"/>
    </row>
    <row r="539" s="98" customFormat="true" ht="94.55" hidden="false" customHeight="false" outlineLevel="0" collapsed="false">
      <c r="B539" s="113"/>
      <c r="C539" s="28" t="s">
        <v>369</v>
      </c>
      <c r="D539" s="28" t="n">
        <v>926</v>
      </c>
      <c r="E539" s="145" t="s">
        <v>46</v>
      </c>
      <c r="F539" s="145" t="s">
        <v>23</v>
      </c>
      <c r="G539" s="77" t="n">
        <v>6910010500</v>
      </c>
      <c r="H539" s="82"/>
      <c r="I539" s="142" t="n">
        <f aca="false">SUM(J539:L539)</f>
        <v>578600</v>
      </c>
      <c r="J539" s="142" t="n">
        <f aca="false">J540</f>
        <v>867600</v>
      </c>
      <c r="K539" s="72" t="n">
        <f aca="false">K540</f>
        <v>-289000</v>
      </c>
      <c r="L539" s="143" t="n">
        <f aca="false">L540</f>
        <v>0</v>
      </c>
      <c r="M539" s="144" t="n">
        <f aca="false">I539</f>
        <v>578600</v>
      </c>
      <c r="ALL539" s="1"/>
      <c r="ALM539" s="0"/>
      <c r="ALN539" s="0"/>
      <c r="ALO539" s="0"/>
      <c r="ALP539" s="0"/>
      <c r="ALQ539" s="0"/>
      <c r="ALR539" s="0"/>
      <c r="ALS539" s="0"/>
      <c r="ALT539" s="0"/>
      <c r="ALU539" s="0"/>
      <c r="ALV539" s="0"/>
      <c r="ALW539" s="0"/>
      <c r="ALX539" s="0"/>
      <c r="ALY539" s="0"/>
      <c r="ALZ539" s="0"/>
      <c r="AMA539" s="0"/>
      <c r="AMB539" s="0"/>
      <c r="AMC539" s="0"/>
      <c r="AMD539" s="0"/>
      <c r="AME539" s="0"/>
      <c r="AMF539" s="0"/>
      <c r="AMG539" s="0"/>
      <c r="AMH539" s="0"/>
      <c r="AMI539" s="0"/>
      <c r="AMJ539" s="0"/>
    </row>
    <row r="540" s="98" customFormat="true" ht="31.35" hidden="false" customHeight="false" outlineLevel="0" collapsed="false">
      <c r="B540" s="113"/>
      <c r="C540" s="28" t="s">
        <v>102</v>
      </c>
      <c r="D540" s="28" t="n">
        <v>926</v>
      </c>
      <c r="E540" s="145" t="s">
        <v>46</v>
      </c>
      <c r="F540" s="145" t="s">
        <v>23</v>
      </c>
      <c r="G540" s="77" t="n">
        <v>6910010500</v>
      </c>
      <c r="H540" s="82" t="n">
        <v>200</v>
      </c>
      <c r="I540" s="142" t="n">
        <f aca="false">SUM(J540:L540)</f>
        <v>578600</v>
      </c>
      <c r="J540" s="142" t="n">
        <v>867600</v>
      </c>
      <c r="K540" s="72" t="n">
        <v>-289000</v>
      </c>
      <c r="L540" s="143"/>
      <c r="M540" s="144" t="n">
        <f aca="false">I540</f>
        <v>578600</v>
      </c>
      <c r="ALL540" s="1"/>
      <c r="ALM540" s="0"/>
      <c r="ALN540" s="0"/>
      <c r="ALO540" s="0"/>
      <c r="ALP540" s="0"/>
      <c r="ALQ540" s="0"/>
      <c r="ALR540" s="0"/>
      <c r="ALS540" s="0"/>
      <c r="ALT540" s="0"/>
      <c r="ALU540" s="0"/>
      <c r="ALV540" s="0"/>
      <c r="ALW540" s="0"/>
      <c r="ALX540" s="0"/>
      <c r="ALY540" s="0"/>
      <c r="ALZ540" s="0"/>
      <c r="AMA540" s="0"/>
      <c r="AMB540" s="0"/>
      <c r="AMC540" s="0"/>
      <c r="AMD540" s="0"/>
      <c r="AME540" s="0"/>
      <c r="AMF540" s="0"/>
      <c r="AMG540" s="0"/>
      <c r="AMH540" s="0"/>
      <c r="AMI540" s="0"/>
      <c r="AMJ540" s="0"/>
    </row>
    <row r="541" s="98" customFormat="true" ht="31.8" hidden="false" customHeight="true" outlineLevel="0" collapsed="false">
      <c r="B541" s="113"/>
      <c r="C541" s="28" t="s">
        <v>289</v>
      </c>
      <c r="D541" s="28" t="n">
        <v>926</v>
      </c>
      <c r="E541" s="145" t="s">
        <v>46</v>
      </c>
      <c r="F541" s="145" t="s">
        <v>23</v>
      </c>
      <c r="G541" s="77" t="n">
        <v>7100000000</v>
      </c>
      <c r="H541" s="82"/>
      <c r="I541" s="142" t="n">
        <f aca="false">SUM(J541:L541)</f>
        <v>140300</v>
      </c>
      <c r="J541" s="142" t="n">
        <f aca="false">J542</f>
        <v>255000</v>
      </c>
      <c r="K541" s="72" t="n">
        <f aca="false">K542</f>
        <v>-114700</v>
      </c>
      <c r="L541" s="143" t="n">
        <f aca="false">L542</f>
        <v>0</v>
      </c>
      <c r="M541" s="144" t="n">
        <f aca="false">I541</f>
        <v>140300</v>
      </c>
      <c r="ALL541" s="1"/>
      <c r="ALM541" s="0"/>
      <c r="ALN541" s="0"/>
      <c r="ALO541" s="0"/>
      <c r="ALP541" s="0"/>
      <c r="ALQ541" s="0"/>
      <c r="ALR541" s="0"/>
      <c r="ALS541" s="0"/>
      <c r="ALT541" s="0"/>
      <c r="ALU541" s="0"/>
      <c r="ALV541" s="0"/>
      <c r="ALW541" s="0"/>
      <c r="ALX541" s="0"/>
      <c r="ALY541" s="0"/>
      <c r="ALZ541" s="0"/>
      <c r="AMA541" s="0"/>
      <c r="AMB541" s="0"/>
      <c r="AMC541" s="0"/>
      <c r="AMD541" s="0"/>
      <c r="AME541" s="0"/>
      <c r="AMF541" s="0"/>
      <c r="AMG541" s="0"/>
      <c r="AMH541" s="0"/>
      <c r="AMI541" s="0"/>
      <c r="AMJ541" s="0"/>
    </row>
    <row r="542" s="98" customFormat="true" ht="31.35" hidden="false" customHeight="false" outlineLevel="0" collapsed="false">
      <c r="B542" s="113"/>
      <c r="C542" s="28" t="s">
        <v>290</v>
      </c>
      <c r="D542" s="28" t="n">
        <v>926</v>
      </c>
      <c r="E542" s="145" t="s">
        <v>46</v>
      </c>
      <c r="F542" s="145" t="s">
        <v>23</v>
      </c>
      <c r="G542" s="77" t="n">
        <v>7110000000</v>
      </c>
      <c r="H542" s="82"/>
      <c r="I542" s="142" t="n">
        <f aca="false">SUM(J542:L542)</f>
        <v>140300</v>
      </c>
      <c r="J542" s="142" t="n">
        <f aca="false">J543</f>
        <v>255000</v>
      </c>
      <c r="K542" s="72" t="n">
        <f aca="false">K543</f>
        <v>-114700</v>
      </c>
      <c r="L542" s="143" t="n">
        <f aca="false">L543</f>
        <v>0</v>
      </c>
      <c r="M542" s="144" t="n">
        <f aca="false">I542</f>
        <v>140300</v>
      </c>
      <c r="ALL542" s="1"/>
      <c r="ALM542" s="0"/>
      <c r="ALN542" s="0"/>
      <c r="ALO542" s="0"/>
      <c r="ALP542" s="0"/>
      <c r="ALQ542" s="0"/>
      <c r="ALR542" s="0"/>
      <c r="ALS542" s="0"/>
      <c r="ALT542" s="0"/>
      <c r="ALU542" s="0"/>
      <c r="ALV542" s="0"/>
      <c r="ALW542" s="0"/>
      <c r="ALX542" s="0"/>
      <c r="ALY542" s="0"/>
      <c r="ALZ542" s="0"/>
      <c r="AMA542" s="0"/>
      <c r="AMB542" s="0"/>
      <c r="AMC542" s="0"/>
      <c r="AMD542" s="0"/>
      <c r="AME542" s="0"/>
      <c r="AMF542" s="0"/>
      <c r="AMG542" s="0"/>
      <c r="AMH542" s="0"/>
      <c r="AMI542" s="0"/>
      <c r="AMJ542" s="0"/>
    </row>
    <row r="543" s="98" customFormat="true" ht="31.35" hidden="false" customHeight="false" outlineLevel="0" collapsed="false">
      <c r="B543" s="113"/>
      <c r="C543" s="28" t="s">
        <v>291</v>
      </c>
      <c r="D543" s="28" t="n">
        <v>926</v>
      </c>
      <c r="E543" s="145" t="s">
        <v>46</v>
      </c>
      <c r="F543" s="145" t="s">
        <v>23</v>
      </c>
      <c r="G543" s="77" t="n">
        <v>7110010610</v>
      </c>
      <c r="H543" s="82"/>
      <c r="I543" s="142" t="n">
        <f aca="false">SUM(J543:L543)</f>
        <v>140300</v>
      </c>
      <c r="J543" s="142" t="n">
        <f aca="false">J544</f>
        <v>255000</v>
      </c>
      <c r="K543" s="72" t="n">
        <f aca="false">K544</f>
        <v>-114700</v>
      </c>
      <c r="L543" s="143" t="n">
        <f aca="false">L544</f>
        <v>0</v>
      </c>
      <c r="M543" s="144" t="n">
        <f aca="false">I543</f>
        <v>140300</v>
      </c>
      <c r="ALL543" s="1"/>
      <c r="ALM543" s="0"/>
      <c r="ALN543" s="0"/>
      <c r="ALO543" s="0"/>
      <c r="ALP543" s="0"/>
      <c r="ALQ543" s="0"/>
      <c r="ALR543" s="0"/>
      <c r="ALS543" s="0"/>
      <c r="ALT543" s="0"/>
      <c r="ALU543" s="0"/>
      <c r="ALV543" s="0"/>
      <c r="ALW543" s="0"/>
      <c r="ALX543" s="0"/>
      <c r="ALY543" s="0"/>
      <c r="ALZ543" s="0"/>
      <c r="AMA543" s="0"/>
      <c r="AMB543" s="0"/>
      <c r="AMC543" s="0"/>
      <c r="AMD543" s="0"/>
      <c r="AME543" s="0"/>
      <c r="AMF543" s="0"/>
      <c r="AMG543" s="0"/>
      <c r="AMH543" s="0"/>
      <c r="AMI543" s="0"/>
      <c r="AMJ543" s="0"/>
    </row>
    <row r="544" s="98" customFormat="true" ht="31.35" hidden="false" customHeight="false" outlineLevel="0" collapsed="false">
      <c r="B544" s="113"/>
      <c r="C544" s="28" t="s">
        <v>102</v>
      </c>
      <c r="D544" s="28" t="n">
        <v>926</v>
      </c>
      <c r="E544" s="145" t="s">
        <v>46</v>
      </c>
      <c r="F544" s="145" t="s">
        <v>23</v>
      </c>
      <c r="G544" s="77" t="n">
        <v>7110010610</v>
      </c>
      <c r="H544" s="82" t="n">
        <v>200</v>
      </c>
      <c r="I544" s="142" t="n">
        <f aca="false">SUM(J544:L544)</f>
        <v>140300</v>
      </c>
      <c r="J544" s="142" t="n">
        <v>255000</v>
      </c>
      <c r="K544" s="72" t="n">
        <v>-114700</v>
      </c>
      <c r="L544" s="143"/>
      <c r="M544" s="144" t="n">
        <f aca="false">I544</f>
        <v>140300</v>
      </c>
      <c r="ALL544" s="1"/>
      <c r="ALM544" s="0"/>
      <c r="ALN544" s="0"/>
      <c r="ALO544" s="0"/>
      <c r="ALP544" s="0"/>
      <c r="ALQ544" s="0"/>
      <c r="ALR544" s="0"/>
      <c r="ALS544" s="0"/>
      <c r="ALT544" s="0"/>
      <c r="ALU544" s="0"/>
      <c r="ALV544" s="0"/>
      <c r="ALW544" s="0"/>
      <c r="ALX544" s="0"/>
      <c r="ALY544" s="0"/>
      <c r="ALZ544" s="0"/>
      <c r="AMA544" s="0"/>
      <c r="AMB544" s="0"/>
      <c r="AMC544" s="0"/>
      <c r="AMD544" s="0"/>
      <c r="AME544" s="0"/>
      <c r="AMF544" s="0"/>
      <c r="AMG544" s="0"/>
      <c r="AMH544" s="0"/>
      <c r="AMI544" s="0"/>
      <c r="AMJ544" s="0"/>
    </row>
    <row r="545" s="112" customFormat="true" ht="47.05" hidden="false" customHeight="false" outlineLevel="0" collapsed="false">
      <c r="B545" s="18" t="s">
        <v>80</v>
      </c>
      <c r="C545" s="19" t="s">
        <v>370</v>
      </c>
      <c r="D545" s="19" t="n">
        <v>929</v>
      </c>
      <c r="E545" s="149"/>
      <c r="F545" s="149"/>
      <c r="G545" s="83"/>
      <c r="H545" s="84"/>
      <c r="I545" s="135" t="n">
        <f aca="false">SUM(J545:L545)</f>
        <v>159058900</v>
      </c>
      <c r="J545" s="135" t="n">
        <f aca="false">J552+J546</f>
        <v>162620200</v>
      </c>
      <c r="K545" s="70" t="n">
        <f aca="false">K552+K546</f>
        <v>-3561300</v>
      </c>
      <c r="L545" s="136" t="n">
        <f aca="false">L552+L546</f>
        <v>0</v>
      </c>
      <c r="M545" s="138" t="n">
        <f aca="false">I545</f>
        <v>159058900</v>
      </c>
      <c r="ALL545" s="31"/>
      <c r="ALM545" s="87"/>
      <c r="ALN545" s="87"/>
      <c r="ALO545" s="87"/>
      <c r="ALP545" s="87"/>
      <c r="ALQ545" s="87"/>
      <c r="ALR545" s="87"/>
      <c r="ALS545" s="87"/>
      <c r="ALT545" s="87"/>
      <c r="ALU545" s="87"/>
      <c r="ALV545" s="87"/>
      <c r="ALW545" s="87"/>
      <c r="ALX545" s="87"/>
      <c r="ALY545" s="87"/>
      <c r="ALZ545" s="87"/>
      <c r="AMA545" s="87"/>
      <c r="AMB545" s="87"/>
      <c r="AMC545" s="87"/>
      <c r="AMD545" s="87"/>
      <c r="AME545" s="87"/>
      <c r="AMF545" s="87"/>
      <c r="AMG545" s="87"/>
      <c r="AMH545" s="87"/>
      <c r="AMI545" s="87"/>
      <c r="AMJ545" s="87"/>
    </row>
    <row r="546" s="112" customFormat="true" ht="17.35" hidden="false" customHeight="false" outlineLevel="0" collapsed="false">
      <c r="B546" s="18"/>
      <c r="C546" s="28" t="s">
        <v>15</v>
      </c>
      <c r="D546" s="28" t="n">
        <v>929</v>
      </c>
      <c r="E546" s="145" t="s">
        <v>16</v>
      </c>
      <c r="F546" s="145" t="s">
        <v>82</v>
      </c>
      <c r="G546" s="77"/>
      <c r="H546" s="78"/>
      <c r="I546" s="142" t="n">
        <f aca="false">SUM(J546:L546)</f>
        <v>238400</v>
      </c>
      <c r="J546" s="142" t="n">
        <f aca="false">J547</f>
        <v>423000</v>
      </c>
      <c r="K546" s="72" t="n">
        <f aca="false">K547</f>
        <v>-184600</v>
      </c>
      <c r="L546" s="143" t="n">
        <f aca="false">L547</f>
        <v>0</v>
      </c>
      <c r="M546" s="144" t="n">
        <f aca="false">I546</f>
        <v>238400</v>
      </c>
      <c r="ALL546" s="1"/>
      <c r="ALM546" s="0"/>
      <c r="ALN546" s="0"/>
      <c r="ALO546" s="0"/>
      <c r="ALP546" s="0"/>
      <c r="ALQ546" s="0"/>
      <c r="ALR546" s="0"/>
      <c r="ALS546" s="0"/>
      <c r="ALT546" s="0"/>
      <c r="ALU546" s="0"/>
      <c r="ALV546" s="0"/>
      <c r="ALW546" s="0"/>
      <c r="ALX546" s="0"/>
      <c r="ALY546" s="0"/>
      <c r="ALZ546" s="0"/>
      <c r="AMA546" s="0"/>
      <c r="AMB546" s="0"/>
      <c r="AMC546" s="0"/>
      <c r="AMD546" s="0"/>
      <c r="AME546" s="0"/>
      <c r="AMF546" s="0"/>
      <c r="AMG546" s="0"/>
      <c r="AMH546" s="0"/>
      <c r="AMI546" s="0"/>
      <c r="AMJ546" s="0"/>
    </row>
    <row r="547" s="112" customFormat="true" ht="17.35" hidden="false" customHeight="false" outlineLevel="0" collapsed="false">
      <c r="B547" s="18"/>
      <c r="C547" s="28" t="s">
        <v>31</v>
      </c>
      <c r="D547" s="28" t="n">
        <v>929</v>
      </c>
      <c r="E547" s="145" t="s">
        <v>16</v>
      </c>
      <c r="F547" s="145" t="s">
        <v>32</v>
      </c>
      <c r="G547" s="77"/>
      <c r="H547" s="78"/>
      <c r="I547" s="142" t="n">
        <f aca="false">SUM(J547:L547)</f>
        <v>238400</v>
      </c>
      <c r="J547" s="142" t="n">
        <f aca="false">J548</f>
        <v>423000</v>
      </c>
      <c r="K547" s="72" t="n">
        <f aca="false">K548</f>
        <v>-184600</v>
      </c>
      <c r="L547" s="143" t="n">
        <f aca="false">L548</f>
        <v>0</v>
      </c>
      <c r="M547" s="144" t="n">
        <f aca="false">I547</f>
        <v>238400</v>
      </c>
      <c r="ALL547" s="1"/>
      <c r="ALM547" s="0"/>
      <c r="ALN547" s="0"/>
      <c r="ALO547" s="0"/>
      <c r="ALP547" s="0"/>
      <c r="ALQ547" s="0"/>
      <c r="ALR547" s="0"/>
      <c r="ALS547" s="0"/>
      <c r="ALT547" s="0"/>
      <c r="ALU547" s="0"/>
      <c r="ALV547" s="0"/>
      <c r="ALW547" s="0"/>
      <c r="ALX547" s="0"/>
      <c r="ALY547" s="0"/>
      <c r="ALZ547" s="0"/>
      <c r="AMA547" s="0"/>
      <c r="AMB547" s="0"/>
      <c r="AMC547" s="0"/>
      <c r="AMD547" s="0"/>
      <c r="AME547" s="0"/>
      <c r="AMF547" s="0"/>
      <c r="AMG547" s="0"/>
      <c r="AMH547" s="0"/>
      <c r="AMI547" s="0"/>
      <c r="AMJ547" s="0"/>
    </row>
    <row r="548" s="112" customFormat="true" ht="31.35" hidden="false" customHeight="false" outlineLevel="0" collapsed="false">
      <c r="B548" s="18"/>
      <c r="C548" s="28" t="s">
        <v>96</v>
      </c>
      <c r="D548" s="28" t="n">
        <v>929</v>
      </c>
      <c r="E548" s="145" t="s">
        <v>16</v>
      </c>
      <c r="F548" s="145" t="s">
        <v>32</v>
      </c>
      <c r="G548" s="77" t="n">
        <v>5000000000</v>
      </c>
      <c r="H548" s="78"/>
      <c r="I548" s="142" t="n">
        <f aca="false">SUM(J548:L548)</f>
        <v>238400</v>
      </c>
      <c r="J548" s="142" t="n">
        <f aca="false">J549</f>
        <v>423000</v>
      </c>
      <c r="K548" s="72" t="n">
        <f aca="false">K549</f>
        <v>-184600</v>
      </c>
      <c r="L548" s="143" t="n">
        <f aca="false">L549</f>
        <v>0</v>
      </c>
      <c r="M548" s="144" t="n">
        <f aca="false">I548</f>
        <v>238400</v>
      </c>
      <c r="ALL548" s="1"/>
      <c r="ALM548" s="0"/>
      <c r="ALN548" s="0"/>
      <c r="ALO548" s="0"/>
      <c r="ALP548" s="0"/>
      <c r="ALQ548" s="0"/>
      <c r="ALR548" s="0"/>
      <c r="ALS548" s="0"/>
      <c r="ALT548" s="0"/>
      <c r="ALU548" s="0"/>
      <c r="ALV548" s="0"/>
      <c r="ALW548" s="0"/>
      <c r="ALX548" s="0"/>
      <c r="ALY548" s="0"/>
      <c r="ALZ548" s="0"/>
      <c r="AMA548" s="0"/>
      <c r="AMB548" s="0"/>
      <c r="AMC548" s="0"/>
      <c r="AMD548" s="0"/>
      <c r="AME548" s="0"/>
      <c r="AMF548" s="0"/>
      <c r="AMG548" s="0"/>
      <c r="AMH548" s="0"/>
      <c r="AMI548" s="0"/>
      <c r="AMJ548" s="0"/>
    </row>
    <row r="549" s="112" customFormat="true" ht="31.35" hidden="false" customHeight="false" outlineLevel="0" collapsed="false">
      <c r="B549" s="18"/>
      <c r="C549" s="28" t="s">
        <v>115</v>
      </c>
      <c r="D549" s="28" t="n">
        <v>929</v>
      </c>
      <c r="E549" s="145" t="s">
        <v>16</v>
      </c>
      <c r="F549" s="145" t="s">
        <v>32</v>
      </c>
      <c r="G549" s="77" t="n">
        <v>5030000000</v>
      </c>
      <c r="H549" s="78"/>
      <c r="I549" s="142" t="n">
        <f aca="false">SUM(J549:L549)</f>
        <v>238400</v>
      </c>
      <c r="J549" s="142" t="n">
        <f aca="false">J550</f>
        <v>423000</v>
      </c>
      <c r="K549" s="72" t="n">
        <f aca="false">K550</f>
        <v>-184600</v>
      </c>
      <c r="L549" s="143" t="n">
        <f aca="false">L550</f>
        <v>0</v>
      </c>
      <c r="M549" s="144" t="n">
        <f aca="false">I549</f>
        <v>238400</v>
      </c>
      <c r="ALL549" s="1"/>
      <c r="ALM549" s="0"/>
      <c r="ALN549" s="0"/>
      <c r="ALO549" s="0"/>
      <c r="ALP549" s="0"/>
      <c r="ALQ549" s="0"/>
      <c r="ALR549" s="0"/>
      <c r="ALS549" s="0"/>
      <c r="ALT549" s="0"/>
      <c r="ALU549" s="0"/>
      <c r="ALV549" s="0"/>
      <c r="ALW549" s="0"/>
      <c r="ALX549" s="0"/>
      <c r="ALY549" s="0"/>
      <c r="ALZ549" s="0"/>
      <c r="AMA549" s="0"/>
      <c r="AMB549" s="0"/>
      <c r="AMC549" s="0"/>
      <c r="AMD549" s="0"/>
      <c r="AME549" s="0"/>
      <c r="AMF549" s="0"/>
      <c r="AMG549" s="0"/>
      <c r="AMH549" s="0"/>
      <c r="AMI549" s="0"/>
      <c r="AMJ549" s="0"/>
    </row>
    <row r="550" s="112" customFormat="true" ht="31.35" hidden="false" customHeight="false" outlineLevel="0" collapsed="false">
      <c r="B550" s="18"/>
      <c r="C550" s="28" t="s">
        <v>116</v>
      </c>
      <c r="D550" s="28" t="n">
        <v>929</v>
      </c>
      <c r="E550" s="145" t="s">
        <v>16</v>
      </c>
      <c r="F550" s="145" t="s">
        <v>32</v>
      </c>
      <c r="G550" s="77" t="n">
        <v>5030010030</v>
      </c>
      <c r="H550" s="78"/>
      <c r="I550" s="142" t="n">
        <f aca="false">SUM(J550:L550)</f>
        <v>238400</v>
      </c>
      <c r="J550" s="142" t="n">
        <f aca="false">J551</f>
        <v>423000</v>
      </c>
      <c r="K550" s="72" t="n">
        <f aca="false">K551</f>
        <v>-184600</v>
      </c>
      <c r="L550" s="143" t="n">
        <f aca="false">L551</f>
        <v>0</v>
      </c>
      <c r="M550" s="144" t="n">
        <f aca="false">I550</f>
        <v>238400</v>
      </c>
      <c r="ALL550" s="1"/>
      <c r="ALM550" s="0"/>
      <c r="ALN550" s="0"/>
      <c r="ALO550" s="0"/>
      <c r="ALP550" s="0"/>
      <c r="ALQ550" s="0"/>
      <c r="ALR550" s="0"/>
      <c r="ALS550" s="0"/>
      <c r="ALT550" s="0"/>
      <c r="ALU550" s="0"/>
      <c r="ALV550" s="0"/>
      <c r="ALW550" s="0"/>
      <c r="ALX550" s="0"/>
      <c r="ALY550" s="0"/>
      <c r="ALZ550" s="0"/>
      <c r="AMA550" s="0"/>
      <c r="AMB550" s="0"/>
      <c r="AMC550" s="0"/>
      <c r="AMD550" s="0"/>
      <c r="AME550" s="0"/>
      <c r="AMF550" s="0"/>
      <c r="AMG550" s="0"/>
      <c r="AMH550" s="0"/>
      <c r="AMI550" s="0"/>
      <c r="AMJ550" s="0"/>
    </row>
    <row r="551" s="112" customFormat="true" ht="31.35" hidden="false" customHeight="false" outlineLevel="0" collapsed="false">
      <c r="B551" s="18"/>
      <c r="C551" s="28" t="s">
        <v>102</v>
      </c>
      <c r="D551" s="28" t="n">
        <v>929</v>
      </c>
      <c r="E551" s="145" t="s">
        <v>16</v>
      </c>
      <c r="F551" s="145" t="s">
        <v>32</v>
      </c>
      <c r="G551" s="77" t="n">
        <v>5030010030</v>
      </c>
      <c r="H551" s="78" t="s">
        <v>103</v>
      </c>
      <c r="I551" s="142" t="n">
        <f aca="false">SUM(J551:L551)</f>
        <v>238400</v>
      </c>
      <c r="J551" s="142" t="n">
        <v>423000</v>
      </c>
      <c r="K551" s="72" t="n">
        <v>-184600</v>
      </c>
      <c r="L551" s="143"/>
      <c r="M551" s="144" t="n">
        <f aca="false">I551</f>
        <v>238400</v>
      </c>
      <c r="ALL551" s="1"/>
      <c r="ALM551" s="0"/>
      <c r="ALN551" s="0"/>
      <c r="ALO551" s="0"/>
      <c r="ALP551" s="0"/>
      <c r="ALQ551" s="0"/>
      <c r="ALR551" s="0"/>
      <c r="ALS551" s="0"/>
      <c r="ALT551" s="0"/>
      <c r="ALU551" s="0"/>
      <c r="ALV551" s="0"/>
      <c r="ALW551" s="0"/>
      <c r="ALX551" s="0"/>
      <c r="ALY551" s="0"/>
      <c r="ALZ551" s="0"/>
      <c r="AMA551" s="0"/>
      <c r="AMB551" s="0"/>
      <c r="AMC551" s="0"/>
      <c r="AMD551" s="0"/>
      <c r="AME551" s="0"/>
      <c r="AMF551" s="0"/>
      <c r="AMG551" s="0"/>
      <c r="AMH551" s="0"/>
      <c r="AMI551" s="0"/>
      <c r="AMJ551" s="0"/>
    </row>
    <row r="552" s="98" customFormat="true" ht="17.35" hidden="false" customHeight="false" outlineLevel="0" collapsed="false">
      <c r="B552" s="18"/>
      <c r="C552" s="28" t="s">
        <v>364</v>
      </c>
      <c r="D552" s="28" t="n">
        <v>929</v>
      </c>
      <c r="E552" s="145" t="s">
        <v>29</v>
      </c>
      <c r="F552" s="145" t="s">
        <v>82</v>
      </c>
      <c r="G552" s="77"/>
      <c r="H552" s="78"/>
      <c r="I552" s="142" t="n">
        <f aca="false">SUM(J552:L552)</f>
        <v>158820500</v>
      </c>
      <c r="J552" s="142" t="n">
        <f aca="false">J553+J577+J565+J560</f>
        <v>162197200</v>
      </c>
      <c r="K552" s="72" t="n">
        <f aca="false">K553+K577+K565+K560</f>
        <v>-3376700</v>
      </c>
      <c r="L552" s="143" t="n">
        <f aca="false">L553+L577+L565+L560</f>
        <v>0</v>
      </c>
      <c r="M552" s="144" t="n">
        <f aca="false">I552</f>
        <v>158820500</v>
      </c>
      <c r="ALL552" s="1"/>
      <c r="ALM552" s="0"/>
      <c r="ALN552" s="0"/>
      <c r="ALO552" s="0"/>
      <c r="ALP552" s="0"/>
      <c r="ALQ552" s="0"/>
      <c r="ALR552" s="0"/>
      <c r="ALS552" s="0"/>
      <c r="ALT552" s="0"/>
      <c r="ALU552" s="0"/>
      <c r="ALV552" s="0"/>
      <c r="ALW552" s="0"/>
      <c r="ALX552" s="0"/>
      <c r="ALY552" s="0"/>
      <c r="ALZ552" s="0"/>
      <c r="AMA552" s="0"/>
      <c r="AMB552" s="0"/>
      <c r="AMC552" s="0"/>
      <c r="AMD552" s="0"/>
      <c r="AME552" s="0"/>
      <c r="AMF552" s="0"/>
      <c r="AMG552" s="0"/>
      <c r="AMH552" s="0"/>
      <c r="AMI552" s="0"/>
      <c r="AMJ552" s="0"/>
    </row>
    <row r="553" s="98" customFormat="true" ht="17.35" hidden="false" customHeight="false" outlineLevel="0" collapsed="false">
      <c r="B553" s="18"/>
      <c r="C553" s="28" t="s">
        <v>365</v>
      </c>
      <c r="D553" s="28" t="n">
        <v>929</v>
      </c>
      <c r="E553" s="145" t="s">
        <v>29</v>
      </c>
      <c r="F553" s="145" t="s">
        <v>16</v>
      </c>
      <c r="G553" s="77"/>
      <c r="H553" s="78"/>
      <c r="I553" s="142" t="n">
        <f aca="false">SUM(J553:L553)</f>
        <v>1760000</v>
      </c>
      <c r="J553" s="142" t="n">
        <f aca="false">J554</f>
        <v>2449500</v>
      </c>
      <c r="K553" s="72" t="n">
        <f aca="false">K554</f>
        <v>-689500</v>
      </c>
      <c r="L553" s="143" t="n">
        <f aca="false">L554</f>
        <v>0</v>
      </c>
      <c r="M553" s="144" t="n">
        <f aca="false">I553</f>
        <v>1760000</v>
      </c>
      <c r="ALL553" s="1"/>
      <c r="ALM553" s="0"/>
      <c r="ALN553" s="0"/>
      <c r="ALO553" s="0"/>
      <c r="ALP553" s="0"/>
      <c r="ALQ553" s="0"/>
      <c r="ALR553" s="0"/>
      <c r="ALS553" s="0"/>
      <c r="ALT553" s="0"/>
      <c r="ALU553" s="0"/>
      <c r="ALV553" s="0"/>
      <c r="ALW553" s="0"/>
      <c r="ALX553" s="0"/>
      <c r="ALY553" s="0"/>
      <c r="ALZ553" s="0"/>
      <c r="AMA553" s="0"/>
      <c r="AMB553" s="0"/>
      <c r="AMC553" s="0"/>
      <c r="AMD553" s="0"/>
      <c r="AME553" s="0"/>
      <c r="AMF553" s="0"/>
      <c r="AMG553" s="0"/>
      <c r="AMH553" s="0"/>
      <c r="AMI553" s="0"/>
      <c r="AMJ553" s="0"/>
    </row>
    <row r="554" s="98" customFormat="true" ht="31.35" hidden="false" customHeight="false" outlineLevel="0" collapsed="false">
      <c r="B554" s="18"/>
      <c r="C554" s="28" t="s">
        <v>216</v>
      </c>
      <c r="D554" s="28" t="n">
        <v>929</v>
      </c>
      <c r="E554" s="145" t="s">
        <v>29</v>
      </c>
      <c r="F554" s="145" t="s">
        <v>16</v>
      </c>
      <c r="G554" s="77" t="n">
        <v>6100000000</v>
      </c>
      <c r="H554" s="78"/>
      <c r="I554" s="142" t="n">
        <f aca="false">SUM(J554:L554)</f>
        <v>1760000</v>
      </c>
      <c r="J554" s="142" t="n">
        <f aca="false">J555</f>
        <v>2449500</v>
      </c>
      <c r="K554" s="72" t="n">
        <f aca="false">K555</f>
        <v>-689500</v>
      </c>
      <c r="L554" s="143" t="n">
        <f aca="false">L555</f>
        <v>0</v>
      </c>
      <c r="M554" s="144" t="n">
        <f aca="false">I554</f>
        <v>1760000</v>
      </c>
      <c r="ALL554" s="1"/>
      <c r="ALM554" s="0"/>
      <c r="ALN554" s="0"/>
      <c r="ALO554" s="0"/>
      <c r="ALP554" s="0"/>
      <c r="ALQ554" s="0"/>
      <c r="ALR554" s="0"/>
      <c r="ALS554" s="0"/>
      <c r="ALT554" s="0"/>
      <c r="ALU554" s="0"/>
      <c r="ALV554" s="0"/>
      <c r="ALW554" s="0"/>
      <c r="ALX554" s="0"/>
      <c r="ALY554" s="0"/>
      <c r="ALZ554" s="0"/>
      <c r="AMA554" s="0"/>
      <c r="AMB554" s="0"/>
      <c r="AMC554" s="0"/>
      <c r="AMD554" s="0"/>
      <c r="AME554" s="0"/>
      <c r="AMF554" s="0"/>
      <c r="AMG554" s="0"/>
      <c r="AMH554" s="0"/>
      <c r="AMI554" s="0"/>
      <c r="AMJ554" s="0"/>
    </row>
    <row r="555" s="98" customFormat="true" ht="17.35" hidden="false" customHeight="false" outlineLevel="0" collapsed="false">
      <c r="B555" s="18"/>
      <c r="C555" s="28" t="s">
        <v>217</v>
      </c>
      <c r="D555" s="28" t="n">
        <v>929</v>
      </c>
      <c r="E555" s="145" t="s">
        <v>29</v>
      </c>
      <c r="F555" s="145" t="s">
        <v>16</v>
      </c>
      <c r="G555" s="77" t="n">
        <v>6110000000</v>
      </c>
      <c r="H555" s="78"/>
      <c r="I555" s="142" t="n">
        <f aca="false">SUM(J555:L555)</f>
        <v>1760000</v>
      </c>
      <c r="J555" s="142" t="n">
        <f aca="false">J556</f>
        <v>2449500</v>
      </c>
      <c r="K555" s="72" t="n">
        <f aca="false">K556</f>
        <v>-689500</v>
      </c>
      <c r="L555" s="143" t="n">
        <f aca="false">L556</f>
        <v>0</v>
      </c>
      <c r="M555" s="144" t="n">
        <f aca="false">I555</f>
        <v>1760000</v>
      </c>
      <c r="ALL555" s="1"/>
      <c r="ALM555" s="0"/>
      <c r="ALN555" s="0"/>
      <c r="ALO555" s="0"/>
      <c r="ALP555" s="0"/>
      <c r="ALQ555" s="0"/>
      <c r="ALR555" s="0"/>
      <c r="ALS555" s="0"/>
      <c r="ALT555" s="0"/>
      <c r="ALU555" s="0"/>
      <c r="ALV555" s="0"/>
      <c r="ALW555" s="0"/>
      <c r="ALX555" s="0"/>
      <c r="ALY555" s="0"/>
      <c r="ALZ555" s="0"/>
      <c r="AMA555" s="0"/>
      <c r="AMB555" s="0"/>
      <c r="AMC555" s="0"/>
      <c r="AMD555" s="0"/>
      <c r="AME555" s="0"/>
      <c r="AMF555" s="0"/>
      <c r="AMG555" s="0"/>
      <c r="AMH555" s="0"/>
      <c r="AMI555" s="0"/>
      <c r="AMJ555" s="0"/>
    </row>
    <row r="556" s="98" customFormat="true" ht="17.35" hidden="false" customHeight="false" outlineLevel="0" collapsed="false">
      <c r="B556" s="18"/>
      <c r="C556" s="28" t="s">
        <v>223</v>
      </c>
      <c r="D556" s="28" t="n">
        <v>929</v>
      </c>
      <c r="E556" s="145" t="s">
        <v>29</v>
      </c>
      <c r="F556" s="145" t="s">
        <v>16</v>
      </c>
      <c r="G556" s="77" t="n">
        <v>6110200000</v>
      </c>
      <c r="H556" s="78"/>
      <c r="I556" s="142" t="n">
        <f aca="false">SUM(J556:L556)</f>
        <v>1760000</v>
      </c>
      <c r="J556" s="142" t="n">
        <f aca="false">J557</f>
        <v>2449500</v>
      </c>
      <c r="K556" s="72" t="n">
        <f aca="false">K557</f>
        <v>-689500</v>
      </c>
      <c r="L556" s="143" t="n">
        <f aca="false">L557</f>
        <v>0</v>
      </c>
      <c r="M556" s="144" t="n">
        <f aca="false">I556</f>
        <v>1760000</v>
      </c>
      <c r="ALL556" s="1"/>
      <c r="ALM556" s="0"/>
      <c r="ALN556" s="0"/>
      <c r="ALO556" s="0"/>
      <c r="ALP556" s="0"/>
      <c r="ALQ556" s="0"/>
      <c r="ALR556" s="0"/>
      <c r="ALS556" s="0"/>
      <c r="ALT556" s="0"/>
      <c r="ALU556" s="0"/>
      <c r="ALV556" s="0"/>
      <c r="ALW556" s="0"/>
      <c r="ALX556" s="0"/>
      <c r="ALY556" s="0"/>
      <c r="ALZ556" s="0"/>
      <c r="AMA556" s="0"/>
      <c r="AMB556" s="0"/>
      <c r="AMC556" s="0"/>
      <c r="AMD556" s="0"/>
      <c r="AME556" s="0"/>
      <c r="AMF556" s="0"/>
      <c r="AMG556" s="0"/>
      <c r="AMH556" s="0"/>
      <c r="AMI556" s="0"/>
      <c r="AMJ556" s="0"/>
    </row>
    <row r="557" s="98" customFormat="true" ht="17.35" hidden="false" customHeight="false" outlineLevel="0" collapsed="false">
      <c r="B557" s="18"/>
      <c r="C557" s="28" t="s">
        <v>223</v>
      </c>
      <c r="D557" s="28" t="n">
        <v>929</v>
      </c>
      <c r="E557" s="145" t="s">
        <v>29</v>
      </c>
      <c r="F557" s="145" t="s">
        <v>16</v>
      </c>
      <c r="G557" s="77" t="n">
        <v>6110210160</v>
      </c>
      <c r="H557" s="78"/>
      <c r="I557" s="142" t="n">
        <f aca="false">SUM(J557:L557)</f>
        <v>1760000</v>
      </c>
      <c r="J557" s="142" t="n">
        <f aca="false">J558+J559</f>
        <v>2449500</v>
      </c>
      <c r="K557" s="72" t="n">
        <f aca="false">K558+K559</f>
        <v>-689500</v>
      </c>
      <c r="L557" s="143" t="n">
        <f aca="false">L558+L559</f>
        <v>0</v>
      </c>
      <c r="M557" s="144" t="n">
        <f aca="false">I557</f>
        <v>1760000</v>
      </c>
      <c r="ALL557" s="1"/>
      <c r="ALM557" s="0"/>
      <c r="ALN557" s="0"/>
      <c r="ALO557" s="0"/>
      <c r="ALP557" s="0"/>
      <c r="ALQ557" s="0"/>
      <c r="ALR557" s="0"/>
      <c r="ALS557" s="0"/>
      <c r="ALT557" s="0"/>
      <c r="ALU557" s="0"/>
      <c r="ALV557" s="0"/>
      <c r="ALW557" s="0"/>
      <c r="ALX557" s="0"/>
      <c r="ALY557" s="0"/>
      <c r="ALZ557" s="0"/>
      <c r="AMA557" s="0"/>
      <c r="AMB557" s="0"/>
      <c r="AMC557" s="0"/>
      <c r="AMD557" s="0"/>
      <c r="AME557" s="0"/>
      <c r="AMF557" s="0"/>
      <c r="AMG557" s="0"/>
      <c r="AMH557" s="0"/>
      <c r="AMI557" s="0"/>
      <c r="AMJ557" s="0"/>
    </row>
    <row r="558" s="98" customFormat="true" ht="61.8" hidden="false" customHeight="false" outlineLevel="0" collapsed="false">
      <c r="B558" s="18"/>
      <c r="C558" s="28" t="s">
        <v>99</v>
      </c>
      <c r="D558" s="28" t="n">
        <v>929</v>
      </c>
      <c r="E558" s="145" t="s">
        <v>29</v>
      </c>
      <c r="F558" s="145" t="s">
        <v>16</v>
      </c>
      <c r="G558" s="77" t="n">
        <v>6110210160</v>
      </c>
      <c r="H558" s="78" t="s">
        <v>100</v>
      </c>
      <c r="I558" s="142" t="n">
        <f aca="false">SUM(J558:L558)</f>
        <v>1500000</v>
      </c>
      <c r="J558" s="142" t="n">
        <v>1500000</v>
      </c>
      <c r="K558" s="72" t="n">
        <v>0</v>
      </c>
      <c r="L558" s="143"/>
      <c r="M558" s="144" t="n">
        <f aca="false">I558</f>
        <v>1500000</v>
      </c>
      <c r="ALL558" s="1"/>
      <c r="ALM558" s="0"/>
      <c r="ALN558" s="0"/>
      <c r="ALO558" s="0"/>
      <c r="ALP558" s="0"/>
      <c r="ALQ558" s="0"/>
      <c r="ALR558" s="0"/>
      <c r="ALS558" s="0"/>
      <c r="ALT558" s="0"/>
      <c r="ALU558" s="0"/>
      <c r="ALV558" s="0"/>
      <c r="ALW558" s="0"/>
      <c r="ALX558" s="0"/>
      <c r="ALY558" s="0"/>
      <c r="ALZ558" s="0"/>
      <c r="AMA558" s="0"/>
      <c r="AMB558" s="0"/>
      <c r="AMC558" s="0"/>
      <c r="AMD558" s="0"/>
      <c r="AME558" s="0"/>
      <c r="AMF558" s="0"/>
      <c r="AMG558" s="0"/>
      <c r="AMH558" s="0"/>
      <c r="AMI558" s="0"/>
      <c r="AMJ558" s="0"/>
    </row>
    <row r="559" s="98" customFormat="true" ht="31.35" hidden="false" customHeight="false" outlineLevel="0" collapsed="false">
      <c r="B559" s="18"/>
      <c r="C559" s="28" t="s">
        <v>102</v>
      </c>
      <c r="D559" s="28" t="n">
        <v>929</v>
      </c>
      <c r="E559" s="145" t="s">
        <v>29</v>
      </c>
      <c r="F559" s="145" t="s">
        <v>16</v>
      </c>
      <c r="G559" s="77" t="n">
        <v>6110210160</v>
      </c>
      <c r="H559" s="78" t="s">
        <v>103</v>
      </c>
      <c r="I559" s="142" t="n">
        <f aca="false">SUM(J559:L559)</f>
        <v>260000</v>
      </c>
      <c r="J559" s="142" t="n">
        <v>949500</v>
      </c>
      <c r="K559" s="72" t="n">
        <v>-689500</v>
      </c>
      <c r="L559" s="143"/>
      <c r="M559" s="144" t="n">
        <f aca="false">I559</f>
        <v>260000</v>
      </c>
      <c r="ALL559" s="1"/>
      <c r="ALM559" s="0"/>
      <c r="ALN559" s="0"/>
      <c r="ALO559" s="0"/>
      <c r="ALP559" s="0"/>
      <c r="ALQ559" s="0"/>
      <c r="ALR559" s="0"/>
      <c r="ALS559" s="0"/>
      <c r="ALT559" s="0"/>
      <c r="ALU559" s="0"/>
      <c r="ALV559" s="0"/>
      <c r="ALW559" s="0"/>
      <c r="ALX559" s="0"/>
      <c r="ALY559" s="0"/>
      <c r="ALZ559" s="0"/>
      <c r="AMA559" s="0"/>
      <c r="AMB559" s="0"/>
      <c r="AMC559" s="0"/>
      <c r="AMD559" s="0"/>
      <c r="AME559" s="0"/>
      <c r="AMF559" s="0"/>
      <c r="AMG559" s="0"/>
      <c r="AMH559" s="0"/>
      <c r="AMI559" s="0"/>
      <c r="AMJ559" s="0"/>
    </row>
    <row r="560" s="98" customFormat="true" ht="17.35" hidden="false" customHeight="false" outlineLevel="0" collapsed="false">
      <c r="B560" s="18"/>
      <c r="C560" s="28" t="s">
        <v>76</v>
      </c>
      <c r="D560" s="28" t="n">
        <v>929</v>
      </c>
      <c r="E560" s="145" t="s">
        <v>29</v>
      </c>
      <c r="F560" s="145" t="s">
        <v>18</v>
      </c>
      <c r="G560" s="77"/>
      <c r="H560" s="78"/>
      <c r="I560" s="142" t="n">
        <f aca="false">SUM(J560:L560)</f>
        <v>30100</v>
      </c>
      <c r="J560" s="142" t="n">
        <f aca="false">J561</f>
        <v>30800</v>
      </c>
      <c r="K560" s="72" t="n">
        <f aca="false">K561</f>
        <v>-700</v>
      </c>
      <c r="L560" s="143" t="n">
        <f aca="false">L561</f>
        <v>0</v>
      </c>
      <c r="M560" s="144" t="n">
        <f aca="false">I560</f>
        <v>30100</v>
      </c>
      <c r="ALL560" s="1"/>
      <c r="ALM560" s="0"/>
      <c r="ALN560" s="0"/>
      <c r="ALO560" s="0"/>
      <c r="ALP560" s="0"/>
      <c r="ALQ560" s="0"/>
      <c r="ALR560" s="0"/>
      <c r="ALS560" s="0"/>
      <c r="ALT560" s="0"/>
      <c r="ALU560" s="0"/>
      <c r="ALV560" s="0"/>
      <c r="ALW560" s="0"/>
      <c r="ALX560" s="0"/>
      <c r="ALY560" s="0"/>
      <c r="ALZ560" s="0"/>
      <c r="AMA560" s="0"/>
      <c r="AMB560" s="0"/>
      <c r="AMC560" s="0"/>
      <c r="AMD560" s="0"/>
      <c r="AME560" s="0"/>
      <c r="AMF560" s="0"/>
      <c r="AMG560" s="0"/>
      <c r="AMH560" s="0"/>
      <c r="AMI560" s="0"/>
      <c r="AMJ560" s="0"/>
    </row>
    <row r="561" s="98" customFormat="true" ht="31.35" hidden="false" customHeight="false" outlineLevel="0" collapsed="false">
      <c r="B561" s="18"/>
      <c r="C561" s="28" t="s">
        <v>216</v>
      </c>
      <c r="D561" s="28" t="n">
        <v>929</v>
      </c>
      <c r="E561" s="145" t="s">
        <v>29</v>
      </c>
      <c r="F561" s="145" t="s">
        <v>18</v>
      </c>
      <c r="G561" s="77" t="n">
        <v>6100000000</v>
      </c>
      <c r="H561" s="78"/>
      <c r="I561" s="142" t="n">
        <f aca="false">SUM(J561:L561)</f>
        <v>30100</v>
      </c>
      <c r="J561" s="142" t="n">
        <f aca="false">J562</f>
        <v>30800</v>
      </c>
      <c r="K561" s="72" t="n">
        <f aca="false">K562</f>
        <v>-700</v>
      </c>
      <c r="L561" s="143" t="n">
        <f aca="false">L562</f>
        <v>0</v>
      </c>
      <c r="M561" s="144" t="n">
        <f aca="false">I561</f>
        <v>30100</v>
      </c>
      <c r="ALL561" s="1"/>
      <c r="ALM561" s="0"/>
      <c r="ALN561" s="0"/>
      <c r="ALO561" s="0"/>
      <c r="ALP561" s="0"/>
      <c r="ALQ561" s="0"/>
      <c r="ALR561" s="0"/>
      <c r="ALS561" s="0"/>
      <c r="ALT561" s="0"/>
      <c r="ALU561" s="0"/>
      <c r="ALV561" s="0"/>
      <c r="ALW561" s="0"/>
      <c r="ALX561" s="0"/>
      <c r="ALY561" s="0"/>
      <c r="ALZ561" s="0"/>
      <c r="AMA561" s="0"/>
      <c r="AMB561" s="0"/>
      <c r="AMC561" s="0"/>
      <c r="AMD561" s="0"/>
      <c r="AME561" s="0"/>
      <c r="AMF561" s="0"/>
      <c r="AMG561" s="0"/>
      <c r="AMH561" s="0"/>
      <c r="AMI561" s="0"/>
      <c r="AMJ561" s="0"/>
    </row>
    <row r="562" s="98" customFormat="true" ht="17.35" hidden="false" customHeight="false" outlineLevel="0" collapsed="false">
      <c r="B562" s="18"/>
      <c r="C562" s="28" t="s">
        <v>217</v>
      </c>
      <c r="D562" s="28" t="n">
        <v>929</v>
      </c>
      <c r="E562" s="145" t="s">
        <v>29</v>
      </c>
      <c r="F562" s="145" t="s">
        <v>18</v>
      </c>
      <c r="G562" s="77" t="n">
        <v>6110000000</v>
      </c>
      <c r="H562" s="78"/>
      <c r="I562" s="142" t="n">
        <f aca="false">SUM(J562:L562)</f>
        <v>30100</v>
      </c>
      <c r="J562" s="142" t="n">
        <f aca="false">J563</f>
        <v>30800</v>
      </c>
      <c r="K562" s="72" t="n">
        <f aca="false">K563</f>
        <v>-700</v>
      </c>
      <c r="L562" s="143" t="n">
        <f aca="false">L563</f>
        <v>0</v>
      </c>
      <c r="M562" s="144" t="n">
        <f aca="false">I562</f>
        <v>30100</v>
      </c>
      <c r="ALL562" s="1"/>
      <c r="ALM562" s="0"/>
      <c r="ALN562" s="0"/>
      <c r="ALO562" s="0"/>
      <c r="ALP562" s="0"/>
      <c r="ALQ562" s="0"/>
      <c r="ALR562" s="0"/>
      <c r="ALS562" s="0"/>
      <c r="ALT562" s="0"/>
      <c r="ALU562" s="0"/>
      <c r="ALV562" s="0"/>
      <c r="ALW562" s="0"/>
      <c r="ALX562" s="0"/>
      <c r="ALY562" s="0"/>
      <c r="ALZ562" s="0"/>
      <c r="AMA562" s="0"/>
      <c r="AMB562" s="0"/>
      <c r="AMC562" s="0"/>
      <c r="AMD562" s="0"/>
      <c r="AME562" s="0"/>
      <c r="AMF562" s="0"/>
      <c r="AMG562" s="0"/>
      <c r="AMH562" s="0"/>
      <c r="AMI562" s="0"/>
      <c r="AMJ562" s="0"/>
    </row>
    <row r="563" s="98" customFormat="true" ht="110.1" hidden="false" customHeight="false" outlineLevel="0" collapsed="false">
      <c r="B563" s="18"/>
      <c r="C563" s="28" t="s">
        <v>165</v>
      </c>
      <c r="D563" s="28" t="n">
        <v>929</v>
      </c>
      <c r="E563" s="145" t="s">
        <v>29</v>
      </c>
      <c r="F563" s="145" t="s">
        <v>18</v>
      </c>
      <c r="G563" s="77" t="n">
        <v>6110060820</v>
      </c>
      <c r="H563" s="78"/>
      <c r="I563" s="142" t="n">
        <f aca="false">SUM(J563:L563)</f>
        <v>30100</v>
      </c>
      <c r="J563" s="142" t="n">
        <f aca="false">J564</f>
        <v>30800</v>
      </c>
      <c r="K563" s="72" t="n">
        <f aca="false">K564</f>
        <v>-700</v>
      </c>
      <c r="L563" s="143" t="n">
        <f aca="false">L564</f>
        <v>0</v>
      </c>
      <c r="M563" s="144" t="n">
        <f aca="false">I563</f>
        <v>30100</v>
      </c>
      <c r="ALL563" s="1"/>
      <c r="ALM563" s="0"/>
      <c r="ALN563" s="0"/>
      <c r="ALO563" s="0"/>
      <c r="ALP563" s="0"/>
      <c r="ALQ563" s="0"/>
      <c r="ALR563" s="0"/>
      <c r="ALS563" s="0"/>
      <c r="ALT563" s="0"/>
      <c r="ALU563" s="0"/>
      <c r="ALV563" s="0"/>
      <c r="ALW563" s="0"/>
      <c r="ALX563" s="0"/>
      <c r="ALY563" s="0"/>
      <c r="ALZ563" s="0"/>
      <c r="AMA563" s="0"/>
      <c r="AMB563" s="0"/>
      <c r="AMC563" s="0"/>
      <c r="AMD563" s="0"/>
      <c r="AME563" s="0"/>
      <c r="AMF563" s="0"/>
      <c r="AMG563" s="0"/>
      <c r="AMH563" s="0"/>
      <c r="AMI563" s="0"/>
      <c r="AMJ563" s="0"/>
    </row>
    <row r="564" s="98" customFormat="true" ht="31.35" hidden="false" customHeight="false" outlineLevel="0" collapsed="false">
      <c r="B564" s="18"/>
      <c r="C564" s="28" t="s">
        <v>164</v>
      </c>
      <c r="D564" s="28" t="n">
        <v>929</v>
      </c>
      <c r="E564" s="145" t="s">
        <v>29</v>
      </c>
      <c r="F564" s="145" t="s">
        <v>18</v>
      </c>
      <c r="G564" s="77" t="n">
        <v>6110060820</v>
      </c>
      <c r="H564" s="78" t="s">
        <v>197</v>
      </c>
      <c r="I564" s="142" t="n">
        <f aca="false">SUM(J564:L564)</f>
        <v>30100</v>
      </c>
      <c r="J564" s="142" t="n">
        <v>30800</v>
      </c>
      <c r="K564" s="72" t="n">
        <v>-700</v>
      </c>
      <c r="L564" s="143"/>
      <c r="M564" s="144" t="n">
        <f aca="false">I564</f>
        <v>30100</v>
      </c>
      <c r="ALL564" s="1"/>
      <c r="ALM564" s="0"/>
      <c r="ALN564" s="0"/>
      <c r="ALO564" s="0"/>
      <c r="ALP564" s="0"/>
      <c r="ALQ564" s="0"/>
      <c r="ALR564" s="0"/>
      <c r="ALS564" s="0"/>
      <c r="ALT564" s="0"/>
      <c r="ALU564" s="0"/>
      <c r="ALV564" s="0"/>
      <c r="ALW564" s="0"/>
      <c r="ALX564" s="0"/>
      <c r="ALY564" s="0"/>
      <c r="ALZ564" s="0"/>
      <c r="AMA564" s="0"/>
      <c r="AMB564" s="0"/>
      <c r="AMC564" s="0"/>
      <c r="AMD564" s="0"/>
      <c r="AME564" s="0"/>
      <c r="AMF564" s="0"/>
      <c r="AMG564" s="0"/>
      <c r="AMH564" s="0"/>
      <c r="AMI564" s="0"/>
      <c r="AMJ564" s="0"/>
    </row>
    <row r="565" s="98" customFormat="true" ht="17.35" hidden="false" customHeight="false" outlineLevel="0" collapsed="false">
      <c r="B565" s="18"/>
      <c r="C565" s="28" t="s">
        <v>77</v>
      </c>
      <c r="D565" s="28" t="n">
        <v>929</v>
      </c>
      <c r="E565" s="145" t="s">
        <v>29</v>
      </c>
      <c r="F565" s="145" t="s">
        <v>20</v>
      </c>
      <c r="G565" s="77"/>
      <c r="H565" s="78"/>
      <c r="I565" s="142" t="n">
        <f aca="false">SUM(J565:L565)</f>
        <v>152505000</v>
      </c>
      <c r="J565" s="142" t="n">
        <f aca="false">J566</f>
        <v>156672000</v>
      </c>
      <c r="K565" s="72" t="n">
        <f aca="false">K566</f>
        <v>-4167000</v>
      </c>
      <c r="L565" s="143" t="n">
        <f aca="false">L566</f>
        <v>0</v>
      </c>
      <c r="M565" s="144" t="n">
        <f aca="false">I565</f>
        <v>152505000</v>
      </c>
      <c r="ALL565" s="1"/>
      <c r="ALM565" s="0"/>
      <c r="ALN565" s="0"/>
      <c r="ALO565" s="0"/>
      <c r="ALP565" s="0"/>
      <c r="ALQ565" s="0"/>
      <c r="ALR565" s="0"/>
      <c r="ALS565" s="0"/>
      <c r="ALT565" s="0"/>
      <c r="ALU565" s="0"/>
      <c r="ALV565" s="0"/>
      <c r="ALW565" s="0"/>
      <c r="ALX565" s="0"/>
      <c r="ALY565" s="0"/>
      <c r="ALZ565" s="0"/>
      <c r="AMA565" s="0"/>
      <c r="AMB565" s="0"/>
      <c r="AMC565" s="0"/>
      <c r="AMD565" s="0"/>
      <c r="AME565" s="0"/>
      <c r="AMF565" s="0"/>
      <c r="AMG565" s="0"/>
      <c r="AMH565" s="0"/>
      <c r="AMI565" s="0"/>
      <c r="AMJ565" s="0"/>
    </row>
    <row r="566" s="98" customFormat="true" ht="31.35" hidden="false" customHeight="false" outlineLevel="0" collapsed="false">
      <c r="B566" s="18"/>
      <c r="C566" s="28" t="s">
        <v>216</v>
      </c>
      <c r="D566" s="28" t="n">
        <v>929</v>
      </c>
      <c r="E566" s="145" t="s">
        <v>29</v>
      </c>
      <c r="F566" s="145" t="s">
        <v>20</v>
      </c>
      <c r="G566" s="77" t="n">
        <v>6100000000</v>
      </c>
      <c r="H566" s="78"/>
      <c r="I566" s="142" t="n">
        <f aca="false">SUM(J566:L566)</f>
        <v>152505000</v>
      </c>
      <c r="J566" s="142" t="n">
        <f aca="false">J567</f>
        <v>156672000</v>
      </c>
      <c r="K566" s="72" t="n">
        <f aca="false">K567</f>
        <v>-4167000</v>
      </c>
      <c r="L566" s="143" t="n">
        <f aca="false">L567</f>
        <v>0</v>
      </c>
      <c r="M566" s="144" t="n">
        <f aca="false">I566</f>
        <v>152505000</v>
      </c>
      <c r="ALL566" s="1"/>
      <c r="ALM566" s="0"/>
      <c r="ALN566" s="0"/>
      <c r="ALO566" s="0"/>
      <c r="ALP566" s="0"/>
      <c r="ALQ566" s="0"/>
      <c r="ALR566" s="0"/>
      <c r="ALS566" s="0"/>
      <c r="ALT566" s="0"/>
      <c r="ALU566" s="0"/>
      <c r="ALV566" s="0"/>
      <c r="ALW566" s="0"/>
      <c r="ALX566" s="0"/>
      <c r="ALY566" s="0"/>
      <c r="ALZ566" s="0"/>
      <c r="AMA566" s="0"/>
      <c r="AMB566" s="0"/>
      <c r="AMC566" s="0"/>
      <c r="AMD566" s="0"/>
      <c r="AME566" s="0"/>
      <c r="AMF566" s="0"/>
      <c r="AMG566" s="0"/>
      <c r="AMH566" s="0"/>
      <c r="AMI566" s="0"/>
      <c r="AMJ566" s="0"/>
    </row>
    <row r="567" s="98" customFormat="true" ht="17.35" hidden="false" customHeight="false" outlineLevel="0" collapsed="false">
      <c r="B567" s="18"/>
      <c r="C567" s="28" t="s">
        <v>217</v>
      </c>
      <c r="D567" s="28" t="n">
        <v>929</v>
      </c>
      <c r="E567" s="145" t="s">
        <v>29</v>
      </c>
      <c r="F567" s="145" t="s">
        <v>20</v>
      </c>
      <c r="G567" s="77" t="n">
        <v>6110000000</v>
      </c>
      <c r="H567" s="78"/>
      <c r="I567" s="142" t="n">
        <f aca="false">SUM(J567:L567)</f>
        <v>152505000</v>
      </c>
      <c r="J567" s="142" t="n">
        <f aca="false">J568+J572+J574</f>
        <v>156672000</v>
      </c>
      <c r="K567" s="142" t="n">
        <f aca="false">K568+K572+K574+K570</f>
        <v>-4167000</v>
      </c>
      <c r="L567" s="143" t="n">
        <f aca="false">L568+L572+L574</f>
        <v>0</v>
      </c>
      <c r="M567" s="144" t="n">
        <f aca="false">I567</f>
        <v>152505000</v>
      </c>
      <c r="ALL567" s="1"/>
      <c r="ALM567" s="0"/>
      <c r="ALN567" s="0"/>
      <c r="ALO567" s="0"/>
      <c r="ALP567" s="0"/>
      <c r="ALQ567" s="0"/>
      <c r="ALR567" s="0"/>
      <c r="ALS567" s="0"/>
      <c r="ALT567" s="0"/>
      <c r="ALU567" s="0"/>
      <c r="ALV567" s="0"/>
      <c r="ALW567" s="0"/>
      <c r="ALX567" s="0"/>
      <c r="ALY567" s="0"/>
      <c r="ALZ567" s="0"/>
      <c r="AMA567" s="0"/>
      <c r="AMB567" s="0"/>
      <c r="AMC567" s="0"/>
      <c r="AMD567" s="0"/>
      <c r="AME567" s="0"/>
      <c r="AMF567" s="0"/>
      <c r="AMG567" s="0"/>
      <c r="AMH567" s="0"/>
      <c r="AMI567" s="0"/>
      <c r="AMJ567" s="0"/>
    </row>
    <row r="568" s="98" customFormat="true" ht="31.35" hidden="false" customHeight="false" outlineLevel="0" collapsed="false">
      <c r="B568" s="18"/>
      <c r="C568" s="28" t="s">
        <v>129</v>
      </c>
      <c r="D568" s="28" t="n">
        <v>929</v>
      </c>
      <c r="E568" s="145" t="s">
        <v>29</v>
      </c>
      <c r="F568" s="145" t="s">
        <v>20</v>
      </c>
      <c r="G568" s="77" t="n">
        <v>6110000590</v>
      </c>
      <c r="H568" s="78"/>
      <c r="I568" s="142" t="n">
        <f aca="false">SUM(J568:L568)</f>
        <v>147248800</v>
      </c>
      <c r="J568" s="142" t="n">
        <f aca="false">J569</f>
        <v>154470200</v>
      </c>
      <c r="K568" s="72" t="n">
        <f aca="false">K569</f>
        <v>-7221400</v>
      </c>
      <c r="L568" s="143" t="n">
        <f aca="false">L569</f>
        <v>0</v>
      </c>
      <c r="M568" s="144" t="n">
        <f aca="false">I568</f>
        <v>147248800</v>
      </c>
      <c r="ALL568" s="1"/>
      <c r="ALM568" s="0"/>
      <c r="ALN568" s="0"/>
      <c r="ALO568" s="0"/>
      <c r="ALP568" s="0"/>
      <c r="ALQ568" s="0"/>
      <c r="ALR568" s="0"/>
      <c r="ALS568" s="0"/>
      <c r="ALT568" s="0"/>
      <c r="ALU568" s="0"/>
      <c r="ALV568" s="0"/>
      <c r="ALW568" s="0"/>
      <c r="ALX568" s="0"/>
      <c r="ALY568" s="0"/>
      <c r="ALZ568" s="0"/>
      <c r="AMA568" s="0"/>
      <c r="AMB568" s="0"/>
      <c r="AMC568" s="0"/>
      <c r="AMD568" s="0"/>
      <c r="AME568" s="0"/>
      <c r="AMF568" s="0"/>
      <c r="AMG568" s="0"/>
      <c r="AMH568" s="0"/>
      <c r="AMI568" s="0"/>
      <c r="AMJ568" s="0"/>
    </row>
    <row r="569" s="98" customFormat="true" ht="31.35" hidden="false" customHeight="false" outlineLevel="0" collapsed="false">
      <c r="B569" s="18"/>
      <c r="C569" s="28" t="s">
        <v>162</v>
      </c>
      <c r="D569" s="28" t="n">
        <v>929</v>
      </c>
      <c r="E569" s="145" t="s">
        <v>29</v>
      </c>
      <c r="F569" s="145" t="s">
        <v>20</v>
      </c>
      <c r="G569" s="77" t="n">
        <v>6110000590</v>
      </c>
      <c r="H569" s="78" t="s">
        <v>197</v>
      </c>
      <c r="I569" s="142" t="n">
        <f aca="false">SUM(J569:L569)</f>
        <v>147248800</v>
      </c>
      <c r="J569" s="142" t="n">
        <v>154470200</v>
      </c>
      <c r="K569" s="72" t="n">
        <v>-7221400</v>
      </c>
      <c r="L569" s="143"/>
      <c r="M569" s="144" t="n">
        <f aca="false">I569</f>
        <v>147248800</v>
      </c>
      <c r="ALL569" s="1"/>
      <c r="ALM569" s="0"/>
      <c r="ALN569" s="0"/>
      <c r="ALO569" s="0"/>
      <c r="ALP569" s="0"/>
      <c r="ALQ569" s="0"/>
      <c r="ALR569" s="0"/>
      <c r="ALS569" s="0"/>
      <c r="ALT569" s="0"/>
      <c r="ALU569" s="0"/>
      <c r="ALV569" s="0"/>
      <c r="ALW569" s="0"/>
      <c r="ALX569" s="0"/>
      <c r="ALY569" s="0"/>
      <c r="ALZ569" s="0"/>
      <c r="AMA569" s="0"/>
      <c r="AMB569" s="0"/>
      <c r="AMC569" s="0"/>
      <c r="AMD569" s="0"/>
      <c r="AME569" s="0"/>
      <c r="AMF569" s="0"/>
      <c r="AMG569" s="0"/>
      <c r="AMH569" s="0"/>
      <c r="AMI569" s="0"/>
      <c r="AMJ569" s="0"/>
    </row>
    <row r="570" s="98" customFormat="true" ht="31.35" hidden="false" customHeight="false" outlineLevel="0" collapsed="false">
      <c r="B570" s="18"/>
      <c r="C570" s="28" t="s">
        <v>218</v>
      </c>
      <c r="D570" s="28" t="n">
        <v>929</v>
      </c>
      <c r="E570" s="145" t="s">
        <v>29</v>
      </c>
      <c r="F570" s="145" t="s">
        <v>20</v>
      </c>
      <c r="G570" s="77" t="s">
        <v>219</v>
      </c>
      <c r="H570" s="78"/>
      <c r="I570" s="142" t="n">
        <f aca="false">SUM(J570:L570)</f>
        <v>3408600</v>
      </c>
      <c r="J570" s="142" t="n">
        <v>0</v>
      </c>
      <c r="K570" s="72" t="n">
        <f aca="false">K571</f>
        <v>3408600</v>
      </c>
      <c r="L570" s="72" t="n">
        <f aca="false">L571</f>
        <v>0</v>
      </c>
      <c r="M570" s="144" t="n">
        <f aca="false">I570</f>
        <v>3408600</v>
      </c>
      <c r="ALL570" s="1"/>
      <c r="ALM570" s="0"/>
      <c r="ALN570" s="0"/>
      <c r="ALO570" s="0"/>
      <c r="ALP570" s="0"/>
      <c r="ALQ570" s="0"/>
      <c r="ALR570" s="0"/>
      <c r="ALS570" s="0"/>
      <c r="ALT570" s="0"/>
      <c r="ALU570" s="0"/>
      <c r="ALV570" s="0"/>
      <c r="ALW570" s="0"/>
      <c r="ALX570" s="0"/>
      <c r="ALY570" s="0"/>
      <c r="ALZ570" s="0"/>
      <c r="AMA570" s="0"/>
      <c r="AMB570" s="0"/>
      <c r="AMC570" s="0"/>
      <c r="AMD570" s="0"/>
      <c r="AME570" s="0"/>
      <c r="AMF570" s="0"/>
      <c r="AMG570" s="0"/>
      <c r="AMH570" s="0"/>
      <c r="AMI570" s="0"/>
      <c r="AMJ570" s="0"/>
    </row>
    <row r="571" s="98" customFormat="true" ht="31.35" hidden="false" customHeight="false" outlineLevel="0" collapsed="false">
      <c r="B571" s="18"/>
      <c r="C571" s="28" t="s">
        <v>162</v>
      </c>
      <c r="D571" s="28" t="n">
        <v>929</v>
      </c>
      <c r="E571" s="145" t="s">
        <v>29</v>
      </c>
      <c r="F571" s="145" t="s">
        <v>20</v>
      </c>
      <c r="G571" s="77" t="s">
        <v>219</v>
      </c>
      <c r="H571" s="78" t="s">
        <v>197</v>
      </c>
      <c r="I571" s="142" t="n">
        <f aca="false">SUM(J571:L571)</f>
        <v>3408600</v>
      </c>
      <c r="J571" s="142" t="n">
        <v>0</v>
      </c>
      <c r="K571" s="72" t="n">
        <v>3408600</v>
      </c>
      <c r="L571" s="143"/>
      <c r="M571" s="144" t="n">
        <f aca="false">I571</f>
        <v>3408600</v>
      </c>
      <c r="ALL571" s="1"/>
      <c r="ALM571" s="0"/>
      <c r="ALN571" s="0"/>
      <c r="ALO571" s="0"/>
      <c r="ALP571" s="0"/>
      <c r="ALQ571" s="0"/>
      <c r="ALR571" s="0"/>
      <c r="ALS571" s="0"/>
      <c r="ALT571" s="0"/>
      <c r="ALU571" s="0"/>
      <c r="ALV571" s="0"/>
      <c r="ALW571" s="0"/>
      <c r="ALX571" s="0"/>
      <c r="ALY571" s="0"/>
      <c r="ALZ571" s="0"/>
      <c r="AMA571" s="0"/>
      <c r="AMB571" s="0"/>
      <c r="AMC571" s="0"/>
      <c r="AMD571" s="0"/>
      <c r="AME571" s="0"/>
      <c r="AMF571" s="0"/>
      <c r="AMG571" s="0"/>
      <c r="AMH571" s="0"/>
      <c r="AMI571" s="0"/>
      <c r="AMJ571" s="0"/>
    </row>
    <row r="572" s="98" customFormat="true" ht="31.35" hidden="false" customHeight="false" outlineLevel="0" collapsed="false">
      <c r="B572" s="18"/>
      <c r="C572" s="28" t="s">
        <v>220</v>
      </c>
      <c r="D572" s="28" t="n">
        <v>929</v>
      </c>
      <c r="E572" s="145" t="s">
        <v>29</v>
      </c>
      <c r="F572" s="145" t="s">
        <v>20</v>
      </c>
      <c r="G572" s="77" t="s">
        <v>221</v>
      </c>
      <c r="H572" s="78"/>
      <c r="I572" s="142" t="n">
        <f aca="false">SUM(J572:L572)</f>
        <v>1517600</v>
      </c>
      <c r="J572" s="142" t="n">
        <f aca="false">J573</f>
        <v>1601800</v>
      </c>
      <c r="K572" s="72" t="n">
        <f aca="false">K573</f>
        <v>-84200</v>
      </c>
      <c r="L572" s="143" t="n">
        <f aca="false">L573</f>
        <v>0</v>
      </c>
      <c r="M572" s="144" t="n">
        <f aca="false">I572</f>
        <v>1517600</v>
      </c>
      <c r="ALL572" s="1"/>
      <c r="ALM572" s="0"/>
      <c r="ALN572" s="0"/>
      <c r="ALO572" s="0"/>
      <c r="ALP572" s="0"/>
      <c r="ALQ572" s="0"/>
      <c r="ALR572" s="0"/>
      <c r="ALS572" s="0"/>
      <c r="ALT572" s="0"/>
      <c r="ALU572" s="0"/>
      <c r="ALV572" s="0"/>
      <c r="ALW572" s="0"/>
      <c r="ALX572" s="0"/>
      <c r="ALY572" s="0"/>
      <c r="ALZ572" s="0"/>
      <c r="AMA572" s="0"/>
      <c r="AMB572" s="0"/>
      <c r="AMC572" s="0"/>
      <c r="AMD572" s="0"/>
      <c r="AME572" s="0"/>
      <c r="AMF572" s="0"/>
      <c r="AMG572" s="0"/>
      <c r="AMH572" s="0"/>
      <c r="AMI572" s="0"/>
      <c r="AMJ572" s="0"/>
    </row>
    <row r="573" s="98" customFormat="true" ht="31.35" hidden="false" customHeight="false" outlineLevel="0" collapsed="false">
      <c r="B573" s="18"/>
      <c r="C573" s="28" t="s">
        <v>162</v>
      </c>
      <c r="D573" s="28" t="n">
        <v>929</v>
      </c>
      <c r="E573" s="145" t="s">
        <v>29</v>
      </c>
      <c r="F573" s="145" t="s">
        <v>20</v>
      </c>
      <c r="G573" s="77" t="s">
        <v>221</v>
      </c>
      <c r="H573" s="78" t="s">
        <v>197</v>
      </c>
      <c r="I573" s="142" t="n">
        <f aca="false">SUM(J573:L573)</f>
        <v>1517600</v>
      </c>
      <c r="J573" s="142" t="n">
        <v>1601800</v>
      </c>
      <c r="K573" s="72" t="n">
        <v>-84200</v>
      </c>
      <c r="L573" s="143"/>
      <c r="M573" s="144" t="n">
        <f aca="false">I573</f>
        <v>1517600</v>
      </c>
      <c r="ALL573" s="1"/>
      <c r="ALM573" s="0"/>
      <c r="ALN573" s="0"/>
      <c r="ALO573" s="0"/>
      <c r="ALP573" s="0"/>
      <c r="ALQ573" s="0"/>
      <c r="ALR573" s="0"/>
      <c r="ALS573" s="0"/>
      <c r="ALT573" s="0"/>
      <c r="ALU573" s="0"/>
      <c r="ALV573" s="0"/>
      <c r="ALW573" s="0"/>
      <c r="ALX573" s="0"/>
      <c r="ALY573" s="0"/>
      <c r="ALZ573" s="0"/>
      <c r="AMA573" s="0"/>
      <c r="AMB573" s="0"/>
      <c r="AMC573" s="0"/>
      <c r="AMD573" s="0"/>
      <c r="AME573" s="0"/>
      <c r="AMF573" s="0"/>
      <c r="AMG573" s="0"/>
      <c r="AMH573" s="0"/>
      <c r="AMI573" s="0"/>
      <c r="AMJ573" s="0"/>
    </row>
    <row r="574" s="98" customFormat="true" ht="31.35" hidden="false" customHeight="false" outlineLevel="0" collapsed="false">
      <c r="B574" s="18"/>
      <c r="C574" s="28" t="s">
        <v>222</v>
      </c>
      <c r="D574" s="28" t="n">
        <v>929</v>
      </c>
      <c r="E574" s="145" t="s">
        <v>29</v>
      </c>
      <c r="F574" s="145" t="s">
        <v>20</v>
      </c>
      <c r="G574" s="77" t="n">
        <v>6110100000</v>
      </c>
      <c r="H574" s="78"/>
      <c r="I574" s="142" t="n">
        <f aca="false">SUM(J574:L574)</f>
        <v>330000</v>
      </c>
      <c r="J574" s="142" t="n">
        <f aca="false">J575</f>
        <v>600000</v>
      </c>
      <c r="K574" s="72" t="n">
        <f aca="false">K575</f>
        <v>-270000</v>
      </c>
      <c r="L574" s="143" t="n">
        <f aca="false">L575</f>
        <v>0</v>
      </c>
      <c r="M574" s="144" t="n">
        <f aca="false">I574</f>
        <v>330000</v>
      </c>
      <c r="ALL574" s="1"/>
      <c r="ALM574" s="0"/>
      <c r="ALN574" s="0"/>
      <c r="ALO574" s="0"/>
      <c r="ALP574" s="0"/>
      <c r="ALQ574" s="0"/>
      <c r="ALR574" s="0"/>
      <c r="ALS574" s="0"/>
      <c r="ALT574" s="0"/>
      <c r="ALU574" s="0"/>
      <c r="ALV574" s="0"/>
      <c r="ALW574" s="0"/>
      <c r="ALX574" s="0"/>
      <c r="ALY574" s="0"/>
      <c r="ALZ574" s="0"/>
      <c r="AMA574" s="0"/>
      <c r="AMB574" s="0"/>
      <c r="AMC574" s="0"/>
      <c r="AMD574" s="0"/>
      <c r="AME574" s="0"/>
      <c r="AMF574" s="0"/>
      <c r="AMG574" s="0"/>
      <c r="AMH574" s="0"/>
      <c r="AMI574" s="0"/>
      <c r="AMJ574" s="0"/>
    </row>
    <row r="575" s="98" customFormat="true" ht="31.35" hidden="false" customHeight="false" outlineLevel="0" collapsed="false">
      <c r="B575" s="18"/>
      <c r="C575" s="28" t="s">
        <v>129</v>
      </c>
      <c r="D575" s="28" t="n">
        <v>929</v>
      </c>
      <c r="E575" s="145" t="s">
        <v>29</v>
      </c>
      <c r="F575" s="145" t="s">
        <v>20</v>
      </c>
      <c r="G575" s="77" t="n">
        <v>6110100590</v>
      </c>
      <c r="H575" s="78"/>
      <c r="I575" s="142" t="n">
        <f aca="false">SUM(J575:L575)</f>
        <v>330000</v>
      </c>
      <c r="J575" s="142" t="n">
        <f aca="false">J576</f>
        <v>600000</v>
      </c>
      <c r="K575" s="72" t="n">
        <f aca="false">K576</f>
        <v>-270000</v>
      </c>
      <c r="L575" s="143" t="n">
        <f aca="false">L576</f>
        <v>0</v>
      </c>
      <c r="M575" s="144" t="n">
        <f aca="false">I575</f>
        <v>330000</v>
      </c>
      <c r="ALL575" s="1"/>
      <c r="ALM575" s="0"/>
      <c r="ALN575" s="0"/>
      <c r="ALO575" s="0"/>
      <c r="ALP575" s="0"/>
      <c r="ALQ575" s="0"/>
      <c r="ALR575" s="0"/>
      <c r="ALS575" s="0"/>
      <c r="ALT575" s="0"/>
      <c r="ALU575" s="0"/>
      <c r="ALV575" s="0"/>
      <c r="ALW575" s="0"/>
      <c r="ALX575" s="0"/>
      <c r="ALY575" s="0"/>
      <c r="ALZ575" s="0"/>
      <c r="AMA575" s="0"/>
      <c r="AMB575" s="0"/>
      <c r="AMC575" s="0"/>
      <c r="AMD575" s="0"/>
      <c r="AME575" s="0"/>
      <c r="AMF575" s="0"/>
      <c r="AMG575" s="0"/>
      <c r="AMH575" s="0"/>
      <c r="AMI575" s="0"/>
      <c r="AMJ575" s="0"/>
    </row>
    <row r="576" s="98" customFormat="true" ht="31.35" hidden="false" customHeight="false" outlineLevel="0" collapsed="false">
      <c r="B576" s="18"/>
      <c r="C576" s="28" t="s">
        <v>162</v>
      </c>
      <c r="D576" s="28" t="n">
        <v>929</v>
      </c>
      <c r="E576" s="145" t="s">
        <v>29</v>
      </c>
      <c r="F576" s="145" t="s">
        <v>20</v>
      </c>
      <c r="G576" s="77" t="n">
        <v>6110100590</v>
      </c>
      <c r="H576" s="78" t="s">
        <v>197</v>
      </c>
      <c r="I576" s="142" t="n">
        <f aca="false">SUM(J576:L576)</f>
        <v>330000</v>
      </c>
      <c r="J576" s="142" t="n">
        <v>600000</v>
      </c>
      <c r="K576" s="72" t="n">
        <v>-270000</v>
      </c>
      <c r="L576" s="143" t="n">
        <v>0</v>
      </c>
      <c r="M576" s="144" t="n">
        <f aca="false">I576</f>
        <v>330000</v>
      </c>
      <c r="ALL576" s="1"/>
      <c r="ALM576" s="0"/>
      <c r="ALN576" s="0"/>
      <c r="ALO576" s="0"/>
      <c r="ALP576" s="0"/>
      <c r="ALQ576" s="0"/>
      <c r="ALR576" s="0"/>
      <c r="ALS576" s="0"/>
      <c r="ALT576" s="0"/>
      <c r="ALU576" s="0"/>
      <c r="ALV576" s="0"/>
      <c r="ALW576" s="0"/>
      <c r="ALX576" s="0"/>
      <c r="ALY576" s="0"/>
      <c r="ALZ576" s="0"/>
      <c r="AMA576" s="0"/>
      <c r="AMB576" s="0"/>
      <c r="AMC576" s="0"/>
      <c r="AMD576" s="0"/>
      <c r="AME576" s="0"/>
      <c r="AMF576" s="0"/>
      <c r="AMG576" s="0"/>
      <c r="AMH576" s="0"/>
      <c r="AMI576" s="0"/>
      <c r="AMJ576" s="0"/>
    </row>
    <row r="577" s="98" customFormat="true" ht="17.35" hidden="false" customHeight="false" outlineLevel="0" collapsed="false">
      <c r="B577" s="18"/>
      <c r="C577" s="28" t="s">
        <v>78</v>
      </c>
      <c r="D577" s="28" t="n">
        <v>929</v>
      </c>
      <c r="E577" s="145" t="s">
        <v>29</v>
      </c>
      <c r="F577" s="145" t="s">
        <v>25</v>
      </c>
      <c r="G577" s="77"/>
      <c r="H577" s="78"/>
      <c r="I577" s="142" t="n">
        <f aca="false">SUM(J577:L577)</f>
        <v>4525400</v>
      </c>
      <c r="J577" s="142" t="n">
        <f aca="false">J578</f>
        <v>3044900</v>
      </c>
      <c r="K577" s="72" t="n">
        <f aca="false">K578</f>
        <v>1480500</v>
      </c>
      <c r="L577" s="143" t="n">
        <f aca="false">L578</f>
        <v>0</v>
      </c>
      <c r="M577" s="144" t="n">
        <f aca="false">I577</f>
        <v>4525400</v>
      </c>
      <c r="ALL577" s="1"/>
      <c r="ALM577" s="0"/>
      <c r="ALN577" s="0"/>
      <c r="ALO577" s="0"/>
      <c r="ALP577" s="0"/>
      <c r="ALQ577" s="0"/>
      <c r="ALR577" s="0"/>
      <c r="ALS577" s="0"/>
      <c r="ALT577" s="0"/>
      <c r="ALU577" s="0"/>
      <c r="ALV577" s="0"/>
      <c r="ALW577" s="0"/>
      <c r="ALX577" s="0"/>
      <c r="ALY577" s="0"/>
      <c r="ALZ577" s="0"/>
      <c r="AMA577" s="0"/>
      <c r="AMB577" s="0"/>
      <c r="AMC577" s="0"/>
      <c r="AMD577" s="0"/>
      <c r="AME577" s="0"/>
      <c r="AMF577" s="0"/>
      <c r="AMG577" s="0"/>
      <c r="AMH577" s="0"/>
      <c r="AMI577" s="0"/>
      <c r="AMJ577" s="0"/>
    </row>
    <row r="578" s="98" customFormat="true" ht="31.35" hidden="false" customHeight="false" outlineLevel="0" collapsed="false">
      <c r="B578" s="18"/>
      <c r="C578" s="28" t="s">
        <v>96</v>
      </c>
      <c r="D578" s="28" t="n">
        <v>929</v>
      </c>
      <c r="E578" s="145" t="s">
        <v>29</v>
      </c>
      <c r="F578" s="145" t="s">
        <v>25</v>
      </c>
      <c r="G578" s="77" t="n">
        <v>5000000000</v>
      </c>
      <c r="H578" s="78"/>
      <c r="I578" s="142" t="n">
        <f aca="false">SUM(J578:L578)</f>
        <v>4525400</v>
      </c>
      <c r="J578" s="142" t="n">
        <f aca="false">J579</f>
        <v>3044900</v>
      </c>
      <c r="K578" s="72" t="n">
        <f aca="false">K579</f>
        <v>1480500</v>
      </c>
      <c r="L578" s="143" t="n">
        <f aca="false">L579</f>
        <v>0</v>
      </c>
      <c r="M578" s="144" t="n">
        <f aca="false">I578</f>
        <v>4525400</v>
      </c>
      <c r="ALL578" s="1"/>
      <c r="ALM578" s="0"/>
      <c r="ALN578" s="0"/>
      <c r="ALO578" s="0"/>
      <c r="ALP578" s="0"/>
      <c r="ALQ578" s="0"/>
      <c r="ALR578" s="0"/>
      <c r="ALS578" s="0"/>
      <c r="ALT578" s="0"/>
      <c r="ALU578" s="0"/>
      <c r="ALV578" s="0"/>
      <c r="ALW578" s="0"/>
      <c r="ALX578" s="0"/>
      <c r="ALY578" s="0"/>
      <c r="ALZ578" s="0"/>
      <c r="AMA578" s="0"/>
      <c r="AMB578" s="0"/>
      <c r="AMC578" s="0"/>
      <c r="AMD578" s="0"/>
      <c r="AME578" s="0"/>
      <c r="AMF578" s="0"/>
      <c r="AMG578" s="0"/>
      <c r="AMH578" s="0"/>
      <c r="AMI578" s="0"/>
      <c r="AMJ578" s="0"/>
    </row>
    <row r="579" s="98" customFormat="true" ht="31.35" hidden="false" customHeight="false" outlineLevel="0" collapsed="false">
      <c r="B579" s="18"/>
      <c r="C579" s="28" t="s">
        <v>104</v>
      </c>
      <c r="D579" s="28" t="n">
        <v>929</v>
      </c>
      <c r="E579" s="145" t="s">
        <v>29</v>
      </c>
      <c r="F579" s="145" t="s">
        <v>25</v>
      </c>
      <c r="G579" s="77" t="n">
        <v>5020000000</v>
      </c>
      <c r="H579" s="78"/>
      <c r="I579" s="142" t="n">
        <f aca="false">SUM(J579:L579)</f>
        <v>4525400</v>
      </c>
      <c r="J579" s="142" t="n">
        <f aca="false">J580</f>
        <v>3044900</v>
      </c>
      <c r="K579" s="72" t="n">
        <f aca="false">K580</f>
        <v>1480500</v>
      </c>
      <c r="L579" s="143" t="n">
        <f aca="false">L580</f>
        <v>0</v>
      </c>
      <c r="M579" s="144" t="n">
        <f aca="false">I579</f>
        <v>4525400</v>
      </c>
      <c r="ALL579" s="1"/>
      <c r="ALM579" s="0"/>
      <c r="ALN579" s="0"/>
      <c r="ALO579" s="0"/>
      <c r="ALP579" s="0"/>
      <c r="ALQ579" s="0"/>
      <c r="ALR579" s="0"/>
      <c r="ALS579" s="0"/>
      <c r="ALT579" s="0"/>
      <c r="ALU579" s="0"/>
      <c r="ALV579" s="0"/>
      <c r="ALW579" s="0"/>
      <c r="ALX579" s="0"/>
      <c r="ALY579" s="0"/>
      <c r="ALZ579" s="0"/>
      <c r="AMA579" s="0"/>
      <c r="AMB579" s="0"/>
      <c r="AMC579" s="0"/>
      <c r="AMD579" s="0"/>
      <c r="AME579" s="0"/>
      <c r="AMF579" s="0"/>
      <c r="AMG579" s="0"/>
      <c r="AMH579" s="0"/>
      <c r="AMI579" s="0"/>
      <c r="AMJ579" s="0"/>
    </row>
    <row r="580" s="98" customFormat="true" ht="35.8" hidden="false" customHeight="true" outlineLevel="0" collapsed="false">
      <c r="B580" s="18"/>
      <c r="C580" s="28" t="s">
        <v>371</v>
      </c>
      <c r="D580" s="28" t="n">
        <v>929</v>
      </c>
      <c r="E580" s="145" t="s">
        <v>29</v>
      </c>
      <c r="F580" s="145" t="s">
        <v>25</v>
      </c>
      <c r="G580" s="77" t="n">
        <v>5020000190</v>
      </c>
      <c r="H580" s="78"/>
      <c r="I580" s="142" t="n">
        <f aca="false">SUM(J580:L580)</f>
        <v>4525400</v>
      </c>
      <c r="J580" s="142" t="n">
        <f aca="false">J581+J582</f>
        <v>3044900</v>
      </c>
      <c r="K580" s="72" t="n">
        <f aca="false">K581+K582</f>
        <v>1480500</v>
      </c>
      <c r="L580" s="143" t="n">
        <f aca="false">L581+L582</f>
        <v>0</v>
      </c>
      <c r="M580" s="144" t="n">
        <f aca="false">I580</f>
        <v>4525400</v>
      </c>
      <c r="ALL580" s="1"/>
      <c r="ALM580" s="0"/>
      <c r="ALN580" s="0"/>
      <c r="ALO580" s="0"/>
      <c r="ALP580" s="0"/>
      <c r="ALQ580" s="0"/>
      <c r="ALR580" s="0"/>
      <c r="ALS580" s="0"/>
      <c r="ALT580" s="0"/>
      <c r="ALU580" s="0"/>
      <c r="ALV580" s="0"/>
      <c r="ALW580" s="0"/>
      <c r="ALX580" s="0"/>
      <c r="ALY580" s="0"/>
      <c r="ALZ580" s="0"/>
      <c r="AMA580" s="0"/>
      <c r="AMB580" s="0"/>
      <c r="AMC580" s="0"/>
      <c r="AMD580" s="0"/>
      <c r="AME580" s="0"/>
      <c r="AMF580" s="0"/>
      <c r="AMG580" s="0"/>
      <c r="AMH580" s="0"/>
      <c r="AMI580" s="0"/>
      <c r="AMJ580" s="0"/>
    </row>
    <row r="581" s="98" customFormat="true" ht="61.8" hidden="false" customHeight="false" outlineLevel="0" collapsed="false">
      <c r="B581" s="18"/>
      <c r="C581" s="28" t="s">
        <v>99</v>
      </c>
      <c r="D581" s="28" t="n">
        <v>929</v>
      </c>
      <c r="E581" s="145" t="s">
        <v>29</v>
      </c>
      <c r="F581" s="145" t="s">
        <v>25</v>
      </c>
      <c r="G581" s="77" t="n">
        <v>5020000190</v>
      </c>
      <c r="H581" s="78" t="s">
        <v>100</v>
      </c>
      <c r="I581" s="142" t="n">
        <f aca="false">SUM(J581:L581)</f>
        <v>4525400</v>
      </c>
      <c r="J581" s="142" t="n">
        <v>3043400</v>
      </c>
      <c r="K581" s="72" t="n">
        <v>1482000</v>
      </c>
      <c r="L581" s="143"/>
      <c r="M581" s="144" t="n">
        <f aca="false">I581</f>
        <v>4525400</v>
      </c>
      <c r="ALL581" s="1"/>
      <c r="ALM581" s="0"/>
      <c r="ALN581" s="0"/>
      <c r="ALO581" s="0"/>
      <c r="ALP581" s="0"/>
      <c r="ALQ581" s="0"/>
      <c r="ALR581" s="0"/>
      <c r="ALS581" s="0"/>
      <c r="ALT581" s="0"/>
      <c r="ALU581" s="0"/>
      <c r="ALV581" s="0"/>
      <c r="ALW581" s="0"/>
      <c r="ALX581" s="0"/>
      <c r="ALY581" s="0"/>
      <c r="ALZ581" s="0"/>
      <c r="AMA581" s="0"/>
      <c r="AMB581" s="0"/>
      <c r="AMC581" s="0"/>
      <c r="AMD581" s="0"/>
      <c r="AME581" s="0"/>
      <c r="AMF581" s="0"/>
      <c r="AMG581" s="0"/>
      <c r="AMH581" s="0"/>
      <c r="AMI581" s="0"/>
      <c r="AMJ581" s="0"/>
    </row>
    <row r="582" s="98" customFormat="true" ht="17.35" hidden="true" customHeight="false" outlineLevel="0" collapsed="false">
      <c r="B582" s="18"/>
      <c r="C582" s="28" t="s">
        <v>105</v>
      </c>
      <c r="D582" s="28" t="n">
        <v>929</v>
      </c>
      <c r="E582" s="145" t="s">
        <v>29</v>
      </c>
      <c r="F582" s="145" t="s">
        <v>25</v>
      </c>
      <c r="G582" s="77" t="n">
        <v>5020000190</v>
      </c>
      <c r="H582" s="78" t="s">
        <v>106</v>
      </c>
      <c r="I582" s="142" t="n">
        <f aca="false">SUM(J582:L582)</f>
        <v>0</v>
      </c>
      <c r="J582" s="142" t="n">
        <v>1500</v>
      </c>
      <c r="K582" s="72" t="n">
        <v>-1500</v>
      </c>
      <c r="L582" s="143"/>
      <c r="M582" s="144" t="n">
        <f aca="false">I582</f>
        <v>0</v>
      </c>
      <c r="ALL582" s="1"/>
      <c r="ALM582" s="0"/>
      <c r="ALN582" s="0"/>
      <c r="ALO582" s="0"/>
      <c r="ALP582" s="0"/>
      <c r="ALQ582" s="0"/>
      <c r="ALR582" s="0"/>
      <c r="ALS582" s="0"/>
      <c r="ALT582" s="0"/>
      <c r="ALU582" s="0"/>
      <c r="ALV582" s="0"/>
      <c r="ALW582" s="0"/>
      <c r="ALX582" s="0"/>
      <c r="ALY582" s="0"/>
      <c r="ALZ582" s="0"/>
      <c r="AMA582" s="0"/>
      <c r="AMB582" s="0"/>
      <c r="AMC582" s="0"/>
      <c r="AMD582" s="0"/>
      <c r="AME582" s="0"/>
      <c r="AMF582" s="0"/>
      <c r="AMG582" s="0"/>
      <c r="AMH582" s="0"/>
      <c r="AMI582" s="0"/>
      <c r="AMJ582" s="0"/>
    </row>
    <row r="583" s="112" customFormat="true" ht="47.05" hidden="false" customHeight="false" outlineLevel="0" collapsed="false">
      <c r="B583" s="113" t="s">
        <v>215</v>
      </c>
      <c r="C583" s="19" t="s">
        <v>372</v>
      </c>
      <c r="D583" s="19" t="n">
        <v>934</v>
      </c>
      <c r="E583" s="149"/>
      <c r="F583" s="149"/>
      <c r="G583" s="83"/>
      <c r="H583" s="84"/>
      <c r="I583" s="135" t="n">
        <f aca="false">SUM(J583:L583)</f>
        <v>28149400</v>
      </c>
      <c r="J583" s="135" t="n">
        <f aca="false">J590+J584</f>
        <v>19664000</v>
      </c>
      <c r="K583" s="70" t="n">
        <f aca="false">K590+K584</f>
        <v>8485400</v>
      </c>
      <c r="L583" s="136" t="n">
        <f aca="false">L590+L584</f>
        <v>0</v>
      </c>
      <c r="M583" s="138" t="n">
        <f aca="false">I583</f>
        <v>28149400</v>
      </c>
      <c r="ALL583" s="31"/>
      <c r="ALM583" s="87"/>
      <c r="ALN583" s="87"/>
      <c r="ALO583" s="87"/>
      <c r="ALP583" s="87"/>
      <c r="ALQ583" s="87"/>
      <c r="ALR583" s="87"/>
      <c r="ALS583" s="87"/>
      <c r="ALT583" s="87"/>
      <c r="ALU583" s="87"/>
      <c r="ALV583" s="87"/>
      <c r="ALW583" s="87"/>
      <c r="ALX583" s="87"/>
      <c r="ALY583" s="87"/>
      <c r="ALZ583" s="87"/>
      <c r="AMA583" s="87"/>
      <c r="AMB583" s="87"/>
      <c r="AMC583" s="87"/>
      <c r="AMD583" s="87"/>
      <c r="AME583" s="87"/>
      <c r="AMF583" s="87"/>
      <c r="AMG583" s="87"/>
      <c r="AMH583" s="87"/>
      <c r="AMI583" s="87"/>
      <c r="AMJ583" s="87"/>
    </row>
    <row r="584" s="112" customFormat="true" ht="17.35" hidden="false" customHeight="false" outlineLevel="0" collapsed="false">
      <c r="B584" s="113"/>
      <c r="C584" s="28" t="s">
        <v>15</v>
      </c>
      <c r="D584" s="28" t="n">
        <v>934</v>
      </c>
      <c r="E584" s="145" t="s">
        <v>16</v>
      </c>
      <c r="F584" s="145" t="s">
        <v>82</v>
      </c>
      <c r="G584" s="77"/>
      <c r="H584" s="78"/>
      <c r="I584" s="142" t="n">
        <f aca="false">SUM(J584:L584)</f>
        <v>300000</v>
      </c>
      <c r="J584" s="142" t="n">
        <f aca="false">J585</f>
        <v>600000</v>
      </c>
      <c r="K584" s="72" t="n">
        <f aca="false">K585</f>
        <v>-300000</v>
      </c>
      <c r="L584" s="143" t="n">
        <f aca="false">L585</f>
        <v>0</v>
      </c>
      <c r="M584" s="144" t="n">
        <f aca="false">I584</f>
        <v>300000</v>
      </c>
      <c r="ALL584" s="1"/>
      <c r="ALM584" s="0"/>
      <c r="ALN584" s="0"/>
      <c r="ALO584" s="0"/>
      <c r="ALP584" s="0"/>
      <c r="ALQ584" s="0"/>
      <c r="ALR584" s="0"/>
      <c r="ALS584" s="0"/>
      <c r="ALT584" s="0"/>
      <c r="ALU584" s="0"/>
      <c r="ALV584" s="0"/>
      <c r="ALW584" s="0"/>
      <c r="ALX584" s="0"/>
      <c r="ALY584" s="0"/>
      <c r="ALZ584" s="0"/>
      <c r="AMA584" s="0"/>
      <c r="AMB584" s="0"/>
      <c r="AMC584" s="0"/>
      <c r="AMD584" s="0"/>
      <c r="AME584" s="0"/>
      <c r="AMF584" s="0"/>
      <c r="AMG584" s="0"/>
      <c r="AMH584" s="0"/>
      <c r="AMI584" s="0"/>
      <c r="AMJ584" s="0"/>
    </row>
    <row r="585" s="112" customFormat="true" ht="17.35" hidden="false" customHeight="false" outlineLevel="0" collapsed="false">
      <c r="B585" s="113"/>
      <c r="C585" s="28" t="s">
        <v>31</v>
      </c>
      <c r="D585" s="28" t="n">
        <v>934</v>
      </c>
      <c r="E585" s="145" t="s">
        <v>16</v>
      </c>
      <c r="F585" s="145" t="s">
        <v>32</v>
      </c>
      <c r="G585" s="77"/>
      <c r="H585" s="78"/>
      <c r="I585" s="142" t="n">
        <f aca="false">SUM(J585:L585)</f>
        <v>300000</v>
      </c>
      <c r="J585" s="142" t="n">
        <f aca="false">J586</f>
        <v>600000</v>
      </c>
      <c r="K585" s="72" t="n">
        <f aca="false">K586</f>
        <v>-300000</v>
      </c>
      <c r="L585" s="143" t="n">
        <f aca="false">L586</f>
        <v>0</v>
      </c>
      <c r="M585" s="144" t="n">
        <f aca="false">I585</f>
        <v>300000</v>
      </c>
      <c r="ALL585" s="1"/>
      <c r="ALM585" s="0"/>
      <c r="ALN585" s="0"/>
      <c r="ALO585" s="0"/>
      <c r="ALP585" s="0"/>
      <c r="ALQ585" s="0"/>
      <c r="ALR585" s="0"/>
      <c r="ALS585" s="0"/>
      <c r="ALT585" s="0"/>
      <c r="ALU585" s="0"/>
      <c r="ALV585" s="0"/>
      <c r="ALW585" s="0"/>
      <c r="ALX585" s="0"/>
      <c r="ALY585" s="0"/>
      <c r="ALZ585" s="0"/>
      <c r="AMA585" s="0"/>
      <c r="AMB585" s="0"/>
      <c r="AMC585" s="0"/>
      <c r="AMD585" s="0"/>
      <c r="AME585" s="0"/>
      <c r="AMF585" s="0"/>
      <c r="AMG585" s="0"/>
      <c r="AMH585" s="0"/>
      <c r="AMI585" s="0"/>
      <c r="AMJ585" s="0"/>
    </row>
    <row r="586" s="112" customFormat="true" ht="31.35" hidden="false" customHeight="false" outlineLevel="0" collapsed="false">
      <c r="B586" s="113"/>
      <c r="C586" s="28" t="s">
        <v>96</v>
      </c>
      <c r="D586" s="28" t="n">
        <v>934</v>
      </c>
      <c r="E586" s="145" t="s">
        <v>16</v>
      </c>
      <c r="F586" s="145" t="s">
        <v>32</v>
      </c>
      <c r="G586" s="77" t="n">
        <v>500000000</v>
      </c>
      <c r="H586" s="78"/>
      <c r="I586" s="142" t="n">
        <f aca="false">SUM(J586:L586)</f>
        <v>300000</v>
      </c>
      <c r="J586" s="142" t="n">
        <f aca="false">J587</f>
        <v>600000</v>
      </c>
      <c r="K586" s="72" t="n">
        <f aca="false">K587</f>
        <v>-300000</v>
      </c>
      <c r="L586" s="143" t="n">
        <f aca="false">L587</f>
        <v>0</v>
      </c>
      <c r="M586" s="144" t="n">
        <f aca="false">I586</f>
        <v>300000</v>
      </c>
      <c r="ALL586" s="1"/>
      <c r="ALM586" s="0"/>
      <c r="ALN586" s="0"/>
      <c r="ALO586" s="0"/>
      <c r="ALP586" s="0"/>
      <c r="ALQ586" s="0"/>
      <c r="ALR586" s="0"/>
      <c r="ALS586" s="0"/>
      <c r="ALT586" s="0"/>
      <c r="ALU586" s="0"/>
      <c r="ALV586" s="0"/>
      <c r="ALW586" s="0"/>
      <c r="ALX586" s="0"/>
      <c r="ALY586" s="0"/>
      <c r="ALZ586" s="0"/>
      <c r="AMA586" s="0"/>
      <c r="AMB586" s="0"/>
      <c r="AMC586" s="0"/>
      <c r="AMD586" s="0"/>
      <c r="AME586" s="0"/>
      <c r="AMF586" s="0"/>
      <c r="AMG586" s="0"/>
      <c r="AMH586" s="0"/>
      <c r="AMI586" s="0"/>
      <c r="AMJ586" s="0"/>
    </row>
    <row r="587" s="112" customFormat="true" ht="31.35" hidden="false" customHeight="false" outlineLevel="0" collapsed="false">
      <c r="B587" s="113"/>
      <c r="C587" s="28" t="s">
        <v>115</v>
      </c>
      <c r="D587" s="28" t="n">
        <v>934</v>
      </c>
      <c r="E587" s="145" t="s">
        <v>16</v>
      </c>
      <c r="F587" s="145" t="s">
        <v>32</v>
      </c>
      <c r="G587" s="77" t="n">
        <v>5030000000</v>
      </c>
      <c r="H587" s="78"/>
      <c r="I587" s="142" t="n">
        <f aca="false">SUM(J587:L587)</f>
        <v>300000</v>
      </c>
      <c r="J587" s="142" t="n">
        <f aca="false">J588</f>
        <v>600000</v>
      </c>
      <c r="K587" s="72" t="n">
        <f aca="false">K588</f>
        <v>-300000</v>
      </c>
      <c r="L587" s="143" t="n">
        <f aca="false">L588</f>
        <v>0</v>
      </c>
      <c r="M587" s="144" t="n">
        <f aca="false">I587</f>
        <v>300000</v>
      </c>
      <c r="ALL587" s="1"/>
      <c r="ALM587" s="0"/>
      <c r="ALN587" s="0"/>
      <c r="ALO587" s="0"/>
      <c r="ALP587" s="0"/>
      <c r="ALQ587" s="0"/>
      <c r="ALR587" s="0"/>
      <c r="ALS587" s="0"/>
      <c r="ALT587" s="0"/>
      <c r="ALU587" s="0"/>
      <c r="ALV587" s="0"/>
      <c r="ALW587" s="0"/>
      <c r="ALX587" s="0"/>
      <c r="ALY587" s="0"/>
      <c r="ALZ587" s="0"/>
      <c r="AMA587" s="0"/>
      <c r="AMB587" s="0"/>
      <c r="AMC587" s="0"/>
      <c r="AMD587" s="0"/>
      <c r="AME587" s="0"/>
      <c r="AMF587" s="0"/>
      <c r="AMG587" s="0"/>
      <c r="AMH587" s="0"/>
      <c r="AMI587" s="0"/>
      <c r="AMJ587" s="0"/>
    </row>
    <row r="588" s="112" customFormat="true" ht="31.35" hidden="false" customHeight="false" outlineLevel="0" collapsed="false">
      <c r="B588" s="113"/>
      <c r="C588" s="28" t="s">
        <v>116</v>
      </c>
      <c r="D588" s="28" t="n">
        <v>934</v>
      </c>
      <c r="E588" s="145" t="s">
        <v>16</v>
      </c>
      <c r="F588" s="145" t="s">
        <v>32</v>
      </c>
      <c r="G588" s="77" t="n">
        <v>5030010030</v>
      </c>
      <c r="H588" s="78"/>
      <c r="I588" s="142" t="n">
        <f aca="false">SUM(J588:L588)</f>
        <v>300000</v>
      </c>
      <c r="J588" s="142" t="n">
        <f aca="false">J589</f>
        <v>600000</v>
      </c>
      <c r="K588" s="72" t="n">
        <f aca="false">K589</f>
        <v>-300000</v>
      </c>
      <c r="L588" s="143" t="n">
        <f aca="false">L589</f>
        <v>0</v>
      </c>
      <c r="M588" s="144" t="n">
        <f aca="false">I588</f>
        <v>300000</v>
      </c>
      <c r="ALL588" s="1"/>
      <c r="ALM588" s="0"/>
      <c r="ALN588" s="0"/>
      <c r="ALO588" s="0"/>
      <c r="ALP588" s="0"/>
      <c r="ALQ588" s="0"/>
      <c r="ALR588" s="0"/>
      <c r="ALS588" s="0"/>
      <c r="ALT588" s="0"/>
      <c r="ALU588" s="0"/>
      <c r="ALV588" s="0"/>
      <c r="ALW588" s="0"/>
      <c r="ALX588" s="0"/>
      <c r="ALY588" s="0"/>
      <c r="ALZ588" s="0"/>
      <c r="AMA588" s="0"/>
      <c r="AMB588" s="0"/>
      <c r="AMC588" s="0"/>
      <c r="AMD588" s="0"/>
      <c r="AME588" s="0"/>
      <c r="AMF588" s="0"/>
      <c r="AMG588" s="0"/>
      <c r="AMH588" s="0"/>
      <c r="AMI588" s="0"/>
      <c r="AMJ588" s="0"/>
    </row>
    <row r="589" s="112" customFormat="true" ht="31.35" hidden="false" customHeight="false" outlineLevel="0" collapsed="false">
      <c r="B589" s="113"/>
      <c r="C589" s="28" t="s">
        <v>102</v>
      </c>
      <c r="D589" s="28" t="n">
        <v>934</v>
      </c>
      <c r="E589" s="145" t="s">
        <v>16</v>
      </c>
      <c r="F589" s="145" t="s">
        <v>32</v>
      </c>
      <c r="G589" s="77" t="n">
        <v>5030010030</v>
      </c>
      <c r="H589" s="78" t="s">
        <v>103</v>
      </c>
      <c r="I589" s="142" t="n">
        <f aca="false">SUM(J589:L589)</f>
        <v>300000</v>
      </c>
      <c r="J589" s="142" t="n">
        <v>600000</v>
      </c>
      <c r="K589" s="72" t="n">
        <v>-300000</v>
      </c>
      <c r="L589" s="143"/>
      <c r="M589" s="144" t="n">
        <f aca="false">I589</f>
        <v>300000</v>
      </c>
      <c r="ALL589" s="1"/>
      <c r="ALM589" s="0"/>
      <c r="ALN589" s="0"/>
      <c r="ALO589" s="0"/>
      <c r="ALP589" s="0"/>
      <c r="ALQ589" s="0"/>
      <c r="ALR589" s="0"/>
      <c r="ALS589" s="0"/>
      <c r="ALT589" s="0"/>
      <c r="ALU589" s="0"/>
      <c r="ALV589" s="0"/>
      <c r="ALW589" s="0"/>
      <c r="ALX589" s="0"/>
      <c r="ALY589" s="0"/>
      <c r="ALZ589" s="0"/>
      <c r="AMA589" s="0"/>
      <c r="AMB589" s="0"/>
      <c r="AMC589" s="0"/>
      <c r="AMD589" s="0"/>
      <c r="AME589" s="0"/>
      <c r="AMF589" s="0"/>
      <c r="AMG589" s="0"/>
      <c r="AMH589" s="0"/>
      <c r="AMI589" s="0"/>
      <c r="AMJ589" s="0"/>
    </row>
    <row r="590" s="98" customFormat="true" ht="17.35" hidden="false" customHeight="false" outlineLevel="0" collapsed="false">
      <c r="B590" s="141"/>
      <c r="C590" s="28" t="s">
        <v>55</v>
      </c>
      <c r="D590" s="28" t="n">
        <v>934</v>
      </c>
      <c r="E590" s="145" t="s">
        <v>56</v>
      </c>
      <c r="F590" s="145" t="s">
        <v>82</v>
      </c>
      <c r="G590" s="77"/>
      <c r="H590" s="78"/>
      <c r="I590" s="142" t="n">
        <f aca="false">SUM(J590:L590)</f>
        <v>27849400</v>
      </c>
      <c r="J590" s="142" t="n">
        <f aca="false">J591+J620</f>
        <v>19064000</v>
      </c>
      <c r="K590" s="72" t="n">
        <f aca="false">K591+K620</f>
        <v>8785400</v>
      </c>
      <c r="L590" s="143" t="n">
        <f aca="false">L591+L620</f>
        <v>0</v>
      </c>
      <c r="M590" s="144" t="n">
        <f aca="false">I590</f>
        <v>27849400</v>
      </c>
      <c r="ALL590" s="1"/>
      <c r="ALM590" s="0"/>
      <c r="ALN590" s="0"/>
      <c r="ALO590" s="0"/>
      <c r="ALP590" s="0"/>
      <c r="ALQ590" s="0"/>
      <c r="ALR590" s="0"/>
      <c r="ALS590" s="0"/>
      <c r="ALT590" s="0"/>
      <c r="ALU590" s="0"/>
      <c r="ALV590" s="0"/>
      <c r="ALW590" s="0"/>
      <c r="ALX590" s="0"/>
      <c r="ALY590" s="0"/>
      <c r="ALZ590" s="0"/>
      <c r="AMA590" s="0"/>
      <c r="AMB590" s="0"/>
      <c r="AMC590" s="0"/>
      <c r="AMD590" s="0"/>
      <c r="AME590" s="0"/>
      <c r="AMF590" s="0"/>
      <c r="AMG590" s="0"/>
      <c r="AMH590" s="0"/>
      <c r="AMI590" s="0"/>
      <c r="AMJ590" s="0"/>
    </row>
    <row r="591" s="98" customFormat="true" ht="17.35" hidden="false" customHeight="false" outlineLevel="0" collapsed="false">
      <c r="B591" s="113"/>
      <c r="C591" s="28" t="s">
        <v>60</v>
      </c>
      <c r="D591" s="28" t="n">
        <v>934</v>
      </c>
      <c r="E591" s="145" t="s">
        <v>56</v>
      </c>
      <c r="F591" s="145" t="s">
        <v>56</v>
      </c>
      <c r="G591" s="77"/>
      <c r="H591" s="78"/>
      <c r="I591" s="142" t="n">
        <f aca="false">SUM(J591:L591)</f>
        <v>24716200</v>
      </c>
      <c r="J591" s="142" t="n">
        <f aca="false">J592+J603+J608+J612+J616</f>
        <v>17067900</v>
      </c>
      <c r="K591" s="72" t="n">
        <f aca="false">K592+K603+K608+K612+K616</f>
        <v>7648300</v>
      </c>
      <c r="L591" s="143" t="n">
        <f aca="false">L592+L603+L608+L612+L616</f>
        <v>0</v>
      </c>
      <c r="M591" s="144" t="n">
        <f aca="false">I591</f>
        <v>24716200</v>
      </c>
      <c r="ALL591" s="1"/>
      <c r="ALM591" s="0"/>
      <c r="ALN591" s="0"/>
      <c r="ALO591" s="0"/>
      <c r="ALP591" s="0"/>
      <c r="ALQ591" s="0"/>
      <c r="ALR591" s="0"/>
      <c r="ALS591" s="0"/>
      <c r="ALT591" s="0"/>
      <c r="ALU591" s="0"/>
      <c r="ALV591" s="0"/>
      <c r="ALW591" s="0"/>
      <c r="ALX591" s="0"/>
      <c r="ALY591" s="0"/>
      <c r="ALZ591" s="0"/>
      <c r="AMA591" s="0"/>
      <c r="AMB591" s="0"/>
      <c r="AMC591" s="0"/>
      <c r="AMD591" s="0"/>
      <c r="AME591" s="0"/>
      <c r="AMF591" s="0"/>
      <c r="AMG591" s="0"/>
      <c r="AMH591" s="0"/>
      <c r="AMI591" s="0"/>
      <c r="AMJ591" s="0"/>
    </row>
    <row r="592" s="98" customFormat="true" ht="31.35" hidden="false" customHeight="false" outlineLevel="0" collapsed="false">
      <c r="B592" s="113"/>
      <c r="C592" s="28" t="s">
        <v>127</v>
      </c>
      <c r="D592" s="28" t="n">
        <v>934</v>
      </c>
      <c r="E592" s="145" t="s">
        <v>56</v>
      </c>
      <c r="F592" s="145" t="s">
        <v>56</v>
      </c>
      <c r="G592" s="77" t="n">
        <v>5200000000</v>
      </c>
      <c r="H592" s="78"/>
      <c r="I592" s="142" t="n">
        <f aca="false">SUM(J592:L592)</f>
        <v>22893700</v>
      </c>
      <c r="J592" s="142" t="n">
        <f aca="false">J593+J598</f>
        <v>15305400</v>
      </c>
      <c r="K592" s="72" t="n">
        <f aca="false">K593+K598</f>
        <v>7588300</v>
      </c>
      <c r="L592" s="143" t="n">
        <f aca="false">L593+L598</f>
        <v>0</v>
      </c>
      <c r="M592" s="144" t="n">
        <f aca="false">I592</f>
        <v>22893700</v>
      </c>
      <c r="ALL592" s="1"/>
      <c r="ALM592" s="0"/>
      <c r="ALN592" s="0"/>
      <c r="ALO592" s="0"/>
      <c r="ALP592" s="0"/>
      <c r="ALQ592" s="0"/>
      <c r="ALR592" s="0"/>
      <c r="ALS592" s="0"/>
      <c r="ALT592" s="0"/>
      <c r="ALU592" s="0"/>
      <c r="ALV592" s="0"/>
      <c r="ALW592" s="0"/>
      <c r="ALX592" s="0"/>
      <c r="ALY592" s="0"/>
      <c r="ALZ592" s="0"/>
      <c r="AMA592" s="0"/>
      <c r="AMB592" s="0"/>
      <c r="AMC592" s="0"/>
      <c r="AMD592" s="0"/>
      <c r="AME592" s="0"/>
      <c r="AMF592" s="0"/>
      <c r="AMG592" s="0"/>
      <c r="AMH592" s="0"/>
      <c r="AMI592" s="0"/>
      <c r="AMJ592" s="0"/>
    </row>
    <row r="593" s="98" customFormat="true" ht="17.35" hidden="false" customHeight="false" outlineLevel="0" collapsed="false">
      <c r="B593" s="113"/>
      <c r="C593" s="28" t="s">
        <v>135</v>
      </c>
      <c r="D593" s="28" t="n">
        <v>934</v>
      </c>
      <c r="E593" s="145" t="s">
        <v>56</v>
      </c>
      <c r="F593" s="145" t="s">
        <v>56</v>
      </c>
      <c r="G593" s="77" t="n">
        <v>5270000000</v>
      </c>
      <c r="H593" s="78"/>
      <c r="I593" s="142" t="n">
        <f aca="false">SUM(J593:L593)</f>
        <v>17843300</v>
      </c>
      <c r="J593" s="142" t="n">
        <f aca="false">J594</f>
        <v>12093100</v>
      </c>
      <c r="K593" s="72" t="n">
        <f aca="false">K594</f>
        <v>5750200</v>
      </c>
      <c r="L593" s="143" t="n">
        <f aca="false">L594</f>
        <v>0</v>
      </c>
      <c r="M593" s="144" t="n">
        <f aca="false">I593</f>
        <v>17843300</v>
      </c>
      <c r="ALL593" s="1"/>
      <c r="ALM593" s="0"/>
      <c r="ALN593" s="0"/>
      <c r="ALO593" s="0"/>
      <c r="ALP593" s="0"/>
      <c r="ALQ593" s="0"/>
      <c r="ALR593" s="0"/>
      <c r="ALS593" s="0"/>
      <c r="ALT593" s="0"/>
      <c r="ALU593" s="0"/>
      <c r="ALV593" s="0"/>
      <c r="ALW593" s="0"/>
      <c r="ALX593" s="0"/>
      <c r="ALY593" s="0"/>
      <c r="ALZ593" s="0"/>
      <c r="AMA593" s="0"/>
      <c r="AMB593" s="0"/>
      <c r="AMC593" s="0"/>
      <c r="AMD593" s="0"/>
      <c r="AME593" s="0"/>
      <c r="AMF593" s="0"/>
      <c r="AMG593" s="0"/>
      <c r="AMH593" s="0"/>
      <c r="AMI593" s="0"/>
      <c r="AMJ593" s="0"/>
    </row>
    <row r="594" s="98" customFormat="true" ht="31.35" hidden="false" customHeight="false" outlineLevel="0" collapsed="false">
      <c r="B594" s="113"/>
      <c r="C594" s="28" t="s">
        <v>129</v>
      </c>
      <c r="D594" s="28" t="n">
        <v>934</v>
      </c>
      <c r="E594" s="145" t="s">
        <v>56</v>
      </c>
      <c r="F594" s="145" t="s">
        <v>56</v>
      </c>
      <c r="G594" s="77" t="n">
        <v>5270000590</v>
      </c>
      <c r="H594" s="78"/>
      <c r="I594" s="142" t="n">
        <f aca="false">SUM(J594:L594)</f>
        <v>17843300</v>
      </c>
      <c r="J594" s="142" t="n">
        <f aca="false">J595+J596+J597</f>
        <v>12093100</v>
      </c>
      <c r="K594" s="72" t="n">
        <f aca="false">K595+K596+K597</f>
        <v>5750200</v>
      </c>
      <c r="L594" s="143" t="n">
        <f aca="false">L595+L596+L597</f>
        <v>0</v>
      </c>
      <c r="M594" s="144" t="n">
        <f aca="false">I594</f>
        <v>17843300</v>
      </c>
      <c r="ALL594" s="1"/>
      <c r="ALM594" s="0"/>
      <c r="ALN594" s="0"/>
      <c r="ALO594" s="0"/>
      <c r="ALP594" s="0"/>
      <c r="ALQ594" s="0"/>
      <c r="ALR594" s="0"/>
      <c r="ALS594" s="0"/>
      <c r="ALT594" s="0"/>
      <c r="ALU594" s="0"/>
      <c r="ALV594" s="0"/>
      <c r="ALW594" s="0"/>
      <c r="ALX594" s="0"/>
      <c r="ALY594" s="0"/>
      <c r="ALZ594" s="0"/>
      <c r="AMA594" s="0"/>
      <c r="AMB594" s="0"/>
      <c r="AMC594" s="0"/>
      <c r="AMD594" s="0"/>
      <c r="AME594" s="0"/>
      <c r="AMF594" s="0"/>
      <c r="AMG594" s="0"/>
      <c r="AMH594" s="0"/>
      <c r="AMI594" s="0"/>
      <c r="AMJ594" s="0"/>
    </row>
    <row r="595" s="98" customFormat="true" ht="61.8" hidden="false" customHeight="false" outlineLevel="0" collapsed="false">
      <c r="B595" s="113"/>
      <c r="C595" s="28" t="s">
        <v>99</v>
      </c>
      <c r="D595" s="28" t="n">
        <v>934</v>
      </c>
      <c r="E595" s="145" t="s">
        <v>56</v>
      </c>
      <c r="F595" s="145" t="s">
        <v>56</v>
      </c>
      <c r="G595" s="77" t="n">
        <v>5270000590</v>
      </c>
      <c r="H595" s="78" t="s">
        <v>100</v>
      </c>
      <c r="I595" s="142" t="n">
        <f aca="false">SUM(J595:L595)</f>
        <v>16958300</v>
      </c>
      <c r="J595" s="142" t="n">
        <v>10385300</v>
      </c>
      <c r="K595" s="72" t="n">
        <v>6573000</v>
      </c>
      <c r="L595" s="143"/>
      <c r="M595" s="144" t="n">
        <f aca="false">I595</f>
        <v>16958300</v>
      </c>
      <c r="ALL595" s="1"/>
      <c r="ALM595" s="0"/>
      <c r="ALN595" s="0"/>
      <c r="ALO595" s="0"/>
      <c r="ALP595" s="0"/>
      <c r="ALQ595" s="0"/>
      <c r="ALR595" s="0"/>
      <c r="ALS595" s="0"/>
      <c r="ALT595" s="0"/>
      <c r="ALU595" s="0"/>
      <c r="ALV595" s="0"/>
      <c r="ALW595" s="0"/>
      <c r="ALX595" s="0"/>
      <c r="ALY595" s="0"/>
      <c r="ALZ595" s="0"/>
      <c r="AMA595" s="0"/>
      <c r="AMB595" s="0"/>
      <c r="AMC595" s="0"/>
      <c r="AMD595" s="0"/>
      <c r="AME595" s="0"/>
      <c r="AMF595" s="0"/>
      <c r="AMG595" s="0"/>
      <c r="AMH595" s="0"/>
      <c r="AMI595" s="0"/>
      <c r="AMJ595" s="0"/>
    </row>
    <row r="596" s="98" customFormat="true" ht="31.35" hidden="false" customHeight="false" outlineLevel="0" collapsed="false">
      <c r="B596" s="113"/>
      <c r="C596" s="28" t="s">
        <v>102</v>
      </c>
      <c r="D596" s="28" t="n">
        <v>934</v>
      </c>
      <c r="E596" s="145" t="s">
        <v>56</v>
      </c>
      <c r="F596" s="145" t="s">
        <v>56</v>
      </c>
      <c r="G596" s="77" t="n">
        <v>5270000590</v>
      </c>
      <c r="H596" s="78" t="s">
        <v>103</v>
      </c>
      <c r="I596" s="142" t="n">
        <f aca="false">SUM(J596:L596)</f>
        <v>880000</v>
      </c>
      <c r="J596" s="142" t="n">
        <v>1704000</v>
      </c>
      <c r="K596" s="72" t="n">
        <v>-824000</v>
      </c>
      <c r="L596" s="143"/>
      <c r="M596" s="144" t="n">
        <f aca="false">I596</f>
        <v>880000</v>
      </c>
      <c r="ALL596" s="1"/>
      <c r="ALM596" s="0"/>
      <c r="ALN596" s="0"/>
      <c r="ALO596" s="0"/>
      <c r="ALP596" s="0"/>
      <c r="ALQ596" s="0"/>
      <c r="ALR596" s="0"/>
      <c r="ALS596" s="0"/>
      <c r="ALT596" s="0"/>
      <c r="ALU596" s="0"/>
      <c r="ALV596" s="0"/>
      <c r="ALW596" s="0"/>
      <c r="ALX596" s="0"/>
      <c r="ALY596" s="0"/>
      <c r="ALZ596" s="0"/>
      <c r="AMA596" s="0"/>
      <c r="AMB596" s="0"/>
      <c r="AMC596" s="0"/>
      <c r="AMD596" s="0"/>
      <c r="AME596" s="0"/>
      <c r="AMF596" s="0"/>
      <c r="AMG596" s="0"/>
      <c r="AMH596" s="0"/>
      <c r="AMI596" s="0"/>
      <c r="AMJ596" s="0"/>
    </row>
    <row r="597" s="98" customFormat="true" ht="17.35" hidden="false" customHeight="false" outlineLevel="0" collapsed="false">
      <c r="B597" s="113"/>
      <c r="C597" s="28" t="s">
        <v>105</v>
      </c>
      <c r="D597" s="28" t="n">
        <v>934</v>
      </c>
      <c r="E597" s="145" t="s">
        <v>56</v>
      </c>
      <c r="F597" s="145" t="s">
        <v>56</v>
      </c>
      <c r="G597" s="77" t="n">
        <v>5270000590</v>
      </c>
      <c r="H597" s="78" t="s">
        <v>106</v>
      </c>
      <c r="I597" s="142" t="n">
        <f aca="false">SUM(J597:L597)</f>
        <v>5000</v>
      </c>
      <c r="J597" s="142" t="n">
        <v>3800</v>
      </c>
      <c r="K597" s="72" t="n">
        <v>1200</v>
      </c>
      <c r="L597" s="143"/>
      <c r="M597" s="144" t="n">
        <f aca="false">I597</f>
        <v>5000</v>
      </c>
      <c r="ALL597" s="1"/>
      <c r="ALM597" s="0"/>
      <c r="ALN597" s="0"/>
      <c r="ALO597" s="0"/>
      <c r="ALP597" s="0"/>
      <c r="ALQ597" s="0"/>
      <c r="ALR597" s="0"/>
      <c r="ALS597" s="0"/>
      <c r="ALT597" s="0"/>
      <c r="ALU597" s="0"/>
      <c r="ALV597" s="0"/>
      <c r="ALW597" s="0"/>
      <c r="ALX597" s="0"/>
      <c r="ALY597" s="0"/>
      <c r="ALZ597" s="0"/>
      <c r="AMA597" s="0"/>
      <c r="AMB597" s="0"/>
      <c r="AMC597" s="0"/>
      <c r="AMD597" s="0"/>
      <c r="AME597" s="0"/>
      <c r="AMF597" s="0"/>
      <c r="AMG597" s="0"/>
      <c r="AMH597" s="0"/>
      <c r="AMI597" s="0"/>
      <c r="AMJ597" s="0"/>
    </row>
    <row r="598" s="98" customFormat="true" ht="31.35" hidden="false" customHeight="false" outlineLevel="0" collapsed="false">
      <c r="B598" s="113"/>
      <c r="C598" s="28" t="s">
        <v>136</v>
      </c>
      <c r="D598" s="28" t="n">
        <v>934</v>
      </c>
      <c r="E598" s="145" t="s">
        <v>56</v>
      </c>
      <c r="F598" s="145" t="s">
        <v>56</v>
      </c>
      <c r="G598" s="77" t="n">
        <v>5280000000</v>
      </c>
      <c r="H598" s="78"/>
      <c r="I598" s="142" t="n">
        <f aca="false">SUM(J598:L598)</f>
        <v>5050400</v>
      </c>
      <c r="J598" s="142" t="n">
        <f aca="false">J599</f>
        <v>3212300</v>
      </c>
      <c r="K598" s="72" t="n">
        <f aca="false">K599</f>
        <v>1838100</v>
      </c>
      <c r="L598" s="143" t="n">
        <f aca="false">L599</f>
        <v>0</v>
      </c>
      <c r="M598" s="144" t="n">
        <f aca="false">I598</f>
        <v>5050400</v>
      </c>
      <c r="ALL598" s="1"/>
      <c r="ALM598" s="0"/>
      <c r="ALN598" s="0"/>
      <c r="ALO598" s="0"/>
      <c r="ALP598" s="0"/>
      <c r="ALQ598" s="0"/>
      <c r="ALR598" s="0"/>
      <c r="ALS598" s="0"/>
      <c r="ALT598" s="0"/>
      <c r="ALU598" s="0"/>
      <c r="ALV598" s="0"/>
      <c r="ALW598" s="0"/>
      <c r="ALX598" s="0"/>
      <c r="ALY598" s="0"/>
      <c r="ALZ598" s="0"/>
      <c r="AMA598" s="0"/>
      <c r="AMB598" s="0"/>
      <c r="AMC598" s="0"/>
      <c r="AMD598" s="0"/>
      <c r="AME598" s="0"/>
      <c r="AMF598" s="0"/>
      <c r="AMG598" s="0"/>
      <c r="AMH598" s="0"/>
      <c r="AMI598" s="0"/>
      <c r="AMJ598" s="0"/>
    </row>
    <row r="599" s="98" customFormat="true" ht="31.35" hidden="false" customHeight="false" outlineLevel="0" collapsed="false">
      <c r="B599" s="113"/>
      <c r="C599" s="28" t="s">
        <v>137</v>
      </c>
      <c r="D599" s="28" t="n">
        <v>934</v>
      </c>
      <c r="E599" s="145" t="s">
        <v>56</v>
      </c>
      <c r="F599" s="145" t="s">
        <v>56</v>
      </c>
      <c r="G599" s="77" t="n">
        <v>5280000590</v>
      </c>
      <c r="H599" s="78"/>
      <c r="I599" s="142" t="n">
        <f aca="false">SUM(J599:L599)</f>
        <v>5050400</v>
      </c>
      <c r="J599" s="142" t="n">
        <f aca="false">J600+J601+J602</f>
        <v>3212300</v>
      </c>
      <c r="K599" s="72" t="n">
        <f aca="false">K600+K601+K602</f>
        <v>1838100</v>
      </c>
      <c r="L599" s="143" t="n">
        <f aca="false">L600+L601+L602</f>
        <v>0</v>
      </c>
      <c r="M599" s="144" t="n">
        <f aca="false">I599</f>
        <v>5050400</v>
      </c>
      <c r="ALL599" s="1"/>
      <c r="ALM599" s="0"/>
      <c r="ALN599" s="0"/>
      <c r="ALO599" s="0"/>
      <c r="ALP599" s="0"/>
      <c r="ALQ599" s="0"/>
      <c r="ALR599" s="0"/>
      <c r="ALS599" s="0"/>
      <c r="ALT599" s="0"/>
      <c r="ALU599" s="0"/>
      <c r="ALV599" s="0"/>
      <c r="ALW599" s="0"/>
      <c r="ALX599" s="0"/>
      <c r="ALY599" s="0"/>
      <c r="ALZ599" s="0"/>
      <c r="AMA599" s="0"/>
      <c r="AMB599" s="0"/>
      <c r="AMC599" s="0"/>
      <c r="AMD599" s="0"/>
      <c r="AME599" s="0"/>
      <c r="AMF599" s="0"/>
      <c r="AMG599" s="0"/>
      <c r="AMH599" s="0"/>
      <c r="AMI599" s="0"/>
      <c r="AMJ599" s="0"/>
    </row>
    <row r="600" s="98" customFormat="true" ht="61.8" hidden="false" customHeight="false" outlineLevel="0" collapsed="false">
      <c r="B600" s="113"/>
      <c r="C600" s="28" t="s">
        <v>99</v>
      </c>
      <c r="D600" s="28" t="n">
        <v>934</v>
      </c>
      <c r="E600" s="145" t="s">
        <v>56</v>
      </c>
      <c r="F600" s="145" t="s">
        <v>56</v>
      </c>
      <c r="G600" s="77" t="n">
        <v>5280000590</v>
      </c>
      <c r="H600" s="78" t="s">
        <v>100</v>
      </c>
      <c r="I600" s="142" t="n">
        <f aca="false">SUM(J600:L600)</f>
        <v>5009200</v>
      </c>
      <c r="J600" s="142" t="n">
        <v>3035500</v>
      </c>
      <c r="K600" s="72" t="n">
        <v>1973700</v>
      </c>
      <c r="L600" s="143"/>
      <c r="M600" s="144" t="n">
        <f aca="false">I600</f>
        <v>5009200</v>
      </c>
      <c r="ALL600" s="1"/>
      <c r="ALM600" s="0"/>
      <c r="ALN600" s="0"/>
      <c r="ALO600" s="0"/>
      <c r="ALP600" s="0"/>
      <c r="ALQ600" s="0"/>
      <c r="ALR600" s="0"/>
      <c r="ALS600" s="0"/>
      <c r="ALT600" s="0"/>
      <c r="ALU600" s="0"/>
      <c r="ALV600" s="0"/>
      <c r="ALW600" s="0"/>
      <c r="ALX600" s="0"/>
      <c r="ALY600" s="0"/>
      <c r="ALZ600" s="0"/>
      <c r="AMA600" s="0"/>
      <c r="AMB600" s="0"/>
      <c r="AMC600" s="0"/>
      <c r="AMD600" s="0"/>
      <c r="AME600" s="0"/>
      <c r="AMF600" s="0"/>
      <c r="AMG600" s="0"/>
      <c r="AMH600" s="0"/>
      <c r="AMI600" s="0"/>
      <c r="AMJ600" s="0"/>
    </row>
    <row r="601" s="98" customFormat="true" ht="31.35" hidden="false" customHeight="false" outlineLevel="0" collapsed="false">
      <c r="B601" s="113"/>
      <c r="C601" s="28" t="s">
        <v>102</v>
      </c>
      <c r="D601" s="28" t="n">
        <v>934</v>
      </c>
      <c r="E601" s="145" t="s">
        <v>56</v>
      </c>
      <c r="F601" s="145" t="s">
        <v>56</v>
      </c>
      <c r="G601" s="77" t="n">
        <v>5280000590</v>
      </c>
      <c r="H601" s="78" t="s">
        <v>103</v>
      </c>
      <c r="I601" s="142" t="n">
        <f aca="false">SUM(J601:L601)</f>
        <v>40200</v>
      </c>
      <c r="J601" s="142" t="n">
        <v>176000</v>
      </c>
      <c r="K601" s="72" t="n">
        <v>-135800</v>
      </c>
      <c r="L601" s="143"/>
      <c r="M601" s="144" t="n">
        <f aca="false">I601</f>
        <v>40200</v>
      </c>
      <c r="ALL601" s="1"/>
      <c r="ALM601" s="0"/>
      <c r="ALN601" s="0"/>
      <c r="ALO601" s="0"/>
      <c r="ALP601" s="0"/>
      <c r="ALQ601" s="0"/>
      <c r="ALR601" s="0"/>
      <c r="ALS601" s="0"/>
      <c r="ALT601" s="0"/>
      <c r="ALU601" s="0"/>
      <c r="ALV601" s="0"/>
      <c r="ALW601" s="0"/>
      <c r="ALX601" s="0"/>
      <c r="ALY601" s="0"/>
      <c r="ALZ601" s="0"/>
      <c r="AMA601" s="0"/>
      <c r="AMB601" s="0"/>
      <c r="AMC601" s="0"/>
      <c r="AMD601" s="0"/>
      <c r="AME601" s="0"/>
      <c r="AMF601" s="0"/>
      <c r="AMG601" s="0"/>
      <c r="AMH601" s="0"/>
      <c r="AMI601" s="0"/>
      <c r="AMJ601" s="0"/>
    </row>
    <row r="602" s="98" customFormat="true" ht="17.35" hidden="false" customHeight="false" outlineLevel="0" collapsed="false">
      <c r="B602" s="113"/>
      <c r="C602" s="28" t="s">
        <v>105</v>
      </c>
      <c r="D602" s="28" t="n">
        <v>934</v>
      </c>
      <c r="E602" s="145" t="s">
        <v>56</v>
      </c>
      <c r="F602" s="145" t="s">
        <v>56</v>
      </c>
      <c r="G602" s="77" t="n">
        <v>5280000590</v>
      </c>
      <c r="H602" s="78" t="s">
        <v>106</v>
      </c>
      <c r="I602" s="142" t="n">
        <f aca="false">SUM(J602:L602)</f>
        <v>1000</v>
      </c>
      <c r="J602" s="142" t="n">
        <v>800</v>
      </c>
      <c r="K602" s="72" t="n">
        <v>200</v>
      </c>
      <c r="L602" s="143"/>
      <c r="M602" s="144" t="n">
        <f aca="false">I602</f>
        <v>1000</v>
      </c>
      <c r="ALL602" s="1"/>
      <c r="ALM602" s="0"/>
      <c r="ALN602" s="0"/>
      <c r="ALO602" s="0"/>
      <c r="ALP602" s="0"/>
      <c r="ALQ602" s="0"/>
      <c r="ALR602" s="0"/>
      <c r="ALS602" s="0"/>
      <c r="ALT602" s="0"/>
      <c r="ALU602" s="0"/>
      <c r="ALV602" s="0"/>
      <c r="ALW602" s="0"/>
      <c r="ALX602" s="0"/>
      <c r="ALY602" s="0"/>
      <c r="ALZ602" s="0"/>
      <c r="AMA602" s="0"/>
      <c r="AMB602" s="0"/>
      <c r="AMC602" s="0"/>
      <c r="AMD602" s="0"/>
      <c r="AME602" s="0"/>
      <c r="AMF602" s="0"/>
      <c r="AMG602" s="0"/>
      <c r="AMH602" s="0"/>
      <c r="AMI602" s="0"/>
      <c r="AMJ602" s="0"/>
    </row>
    <row r="603" s="98" customFormat="true" ht="31.35" hidden="false" customHeight="false" outlineLevel="0" collapsed="false">
      <c r="B603" s="113"/>
      <c r="C603" s="28" t="s">
        <v>138</v>
      </c>
      <c r="D603" s="28" t="n">
        <v>934</v>
      </c>
      <c r="E603" s="145" t="s">
        <v>56</v>
      </c>
      <c r="F603" s="145" t="s">
        <v>56</v>
      </c>
      <c r="G603" s="77" t="n">
        <v>5300000000</v>
      </c>
      <c r="H603" s="78"/>
      <c r="I603" s="142" t="n">
        <f aca="false">SUM(J603:L603)</f>
        <v>522500</v>
      </c>
      <c r="J603" s="142" t="n">
        <f aca="false">J604</f>
        <v>551500</v>
      </c>
      <c r="K603" s="72" t="n">
        <f aca="false">K604</f>
        <v>-29000</v>
      </c>
      <c r="L603" s="143" t="n">
        <f aca="false">L604</f>
        <v>0</v>
      </c>
      <c r="M603" s="144" t="n">
        <f aca="false">I603</f>
        <v>522500</v>
      </c>
      <c r="ALL603" s="1"/>
      <c r="ALM603" s="0"/>
      <c r="ALN603" s="0"/>
      <c r="ALO603" s="0"/>
      <c r="ALP603" s="0"/>
      <c r="ALQ603" s="0"/>
      <c r="ALR603" s="0"/>
      <c r="ALS603" s="0"/>
      <c r="ALT603" s="0"/>
      <c r="ALU603" s="0"/>
      <c r="ALV603" s="0"/>
      <c r="ALW603" s="0"/>
      <c r="ALX603" s="0"/>
      <c r="ALY603" s="0"/>
      <c r="ALZ603" s="0"/>
      <c r="AMA603" s="0"/>
      <c r="AMB603" s="0"/>
      <c r="AMC603" s="0"/>
      <c r="AMD603" s="0"/>
      <c r="AME603" s="0"/>
      <c r="AMF603" s="0"/>
      <c r="AMG603" s="0"/>
      <c r="AMH603" s="0"/>
      <c r="AMI603" s="0"/>
      <c r="AMJ603" s="0"/>
    </row>
    <row r="604" s="98" customFormat="true" ht="17.35" hidden="false" customHeight="false" outlineLevel="0" collapsed="false">
      <c r="B604" s="113"/>
      <c r="C604" s="28" t="s">
        <v>139</v>
      </c>
      <c r="D604" s="28" t="n">
        <v>934</v>
      </c>
      <c r="E604" s="145" t="s">
        <v>56</v>
      </c>
      <c r="F604" s="145" t="s">
        <v>56</v>
      </c>
      <c r="G604" s="77" t="n">
        <v>5310000000</v>
      </c>
      <c r="H604" s="78"/>
      <c r="I604" s="142" t="n">
        <f aca="false">SUM(J604:L604)</f>
        <v>522500</v>
      </c>
      <c r="J604" s="142" t="n">
        <f aca="false">J605</f>
        <v>551500</v>
      </c>
      <c r="K604" s="72" t="n">
        <f aca="false">K605</f>
        <v>-29000</v>
      </c>
      <c r="L604" s="143" t="n">
        <f aca="false">L605</f>
        <v>0</v>
      </c>
      <c r="M604" s="144" t="n">
        <f aca="false">I604</f>
        <v>522500</v>
      </c>
      <c r="ALL604" s="1"/>
      <c r="ALM604" s="0"/>
      <c r="ALN604" s="0"/>
      <c r="ALO604" s="0"/>
      <c r="ALP604" s="0"/>
      <c r="ALQ604" s="0"/>
      <c r="ALR604" s="0"/>
      <c r="ALS604" s="0"/>
      <c r="ALT604" s="0"/>
      <c r="ALU604" s="0"/>
      <c r="ALV604" s="0"/>
      <c r="ALW604" s="0"/>
      <c r="ALX604" s="0"/>
      <c r="ALY604" s="0"/>
      <c r="ALZ604" s="0"/>
      <c r="AMA604" s="0"/>
      <c r="AMB604" s="0"/>
      <c r="AMC604" s="0"/>
      <c r="AMD604" s="0"/>
      <c r="AME604" s="0"/>
      <c r="AMF604" s="0"/>
      <c r="AMG604" s="0"/>
      <c r="AMH604" s="0"/>
      <c r="AMI604" s="0"/>
      <c r="AMJ604" s="0"/>
    </row>
    <row r="605" s="98" customFormat="true" ht="17.35" hidden="false" customHeight="false" outlineLevel="0" collapsed="false">
      <c r="B605" s="113"/>
      <c r="C605" s="28" t="s">
        <v>140</v>
      </c>
      <c r="D605" s="28" t="n">
        <v>934</v>
      </c>
      <c r="E605" s="145" t="s">
        <v>56</v>
      </c>
      <c r="F605" s="145" t="s">
        <v>56</v>
      </c>
      <c r="G605" s="77" t="n">
        <v>5310010350</v>
      </c>
      <c r="H605" s="78"/>
      <c r="I605" s="142" t="n">
        <f aca="false">SUM(J605:L605)</f>
        <v>522500</v>
      </c>
      <c r="J605" s="142" t="n">
        <f aca="false">J606+J607</f>
        <v>551500</v>
      </c>
      <c r="K605" s="72" t="n">
        <f aca="false">K606+K607</f>
        <v>-29000</v>
      </c>
      <c r="L605" s="143" t="n">
        <f aca="false">L606+L607</f>
        <v>0</v>
      </c>
      <c r="M605" s="144" t="n">
        <f aca="false">I605</f>
        <v>522500</v>
      </c>
      <c r="ALL605" s="1"/>
      <c r="ALM605" s="0"/>
      <c r="ALN605" s="0"/>
      <c r="ALO605" s="0"/>
      <c r="ALP605" s="0"/>
      <c r="ALQ605" s="0"/>
      <c r="ALR605" s="0"/>
      <c r="ALS605" s="0"/>
      <c r="ALT605" s="0"/>
      <c r="ALU605" s="0"/>
      <c r="ALV605" s="0"/>
      <c r="ALW605" s="0"/>
      <c r="ALX605" s="0"/>
      <c r="ALY605" s="0"/>
      <c r="ALZ605" s="0"/>
      <c r="AMA605" s="0"/>
      <c r="AMB605" s="0"/>
      <c r="AMC605" s="0"/>
      <c r="AMD605" s="0"/>
      <c r="AME605" s="0"/>
      <c r="AMF605" s="0"/>
      <c r="AMG605" s="0"/>
      <c r="AMH605" s="0"/>
      <c r="AMI605" s="0"/>
      <c r="AMJ605" s="0"/>
    </row>
    <row r="606" s="98" customFormat="true" ht="61.8" hidden="true" customHeight="false" outlineLevel="0" collapsed="false">
      <c r="B606" s="113"/>
      <c r="C606" s="28" t="s">
        <v>99</v>
      </c>
      <c r="D606" s="28" t="n">
        <v>934</v>
      </c>
      <c r="E606" s="145" t="s">
        <v>56</v>
      </c>
      <c r="F606" s="145" t="s">
        <v>56</v>
      </c>
      <c r="G606" s="77" t="n">
        <v>5310010350</v>
      </c>
      <c r="H606" s="78" t="s">
        <v>100</v>
      </c>
      <c r="I606" s="142" t="n">
        <f aca="false">SUM(J606:L606)</f>
        <v>0</v>
      </c>
      <c r="J606" s="142" t="n">
        <v>0</v>
      </c>
      <c r="K606" s="72"/>
      <c r="L606" s="143"/>
      <c r="M606" s="144" t="n">
        <f aca="false">I606</f>
        <v>0</v>
      </c>
      <c r="ALL606" s="1"/>
      <c r="ALM606" s="0"/>
      <c r="ALN606" s="0"/>
      <c r="ALO606" s="0"/>
      <c r="ALP606" s="0"/>
      <c r="ALQ606" s="0"/>
      <c r="ALR606" s="0"/>
      <c r="ALS606" s="0"/>
      <c r="ALT606" s="0"/>
      <c r="ALU606" s="0"/>
      <c r="ALV606" s="0"/>
      <c r="ALW606" s="0"/>
      <c r="ALX606" s="0"/>
      <c r="ALY606" s="0"/>
      <c r="ALZ606" s="0"/>
      <c r="AMA606" s="0"/>
      <c r="AMB606" s="0"/>
      <c r="AMC606" s="0"/>
      <c r="AMD606" s="0"/>
      <c r="AME606" s="0"/>
      <c r="AMF606" s="0"/>
      <c r="AMG606" s="0"/>
      <c r="AMH606" s="0"/>
      <c r="AMI606" s="0"/>
      <c r="AMJ606" s="0"/>
    </row>
    <row r="607" s="98" customFormat="true" ht="31.35" hidden="false" customHeight="false" outlineLevel="0" collapsed="false">
      <c r="B607" s="113"/>
      <c r="C607" s="28" t="s">
        <v>102</v>
      </c>
      <c r="D607" s="28" t="n">
        <v>934</v>
      </c>
      <c r="E607" s="145" t="s">
        <v>56</v>
      </c>
      <c r="F607" s="145" t="s">
        <v>56</v>
      </c>
      <c r="G607" s="77" t="n">
        <v>5310010350</v>
      </c>
      <c r="H607" s="78" t="s">
        <v>103</v>
      </c>
      <c r="I607" s="142" t="n">
        <f aca="false">SUM(J607:L607)</f>
        <v>522500</v>
      </c>
      <c r="J607" s="142" t="n">
        <v>551500</v>
      </c>
      <c r="K607" s="72" t="n">
        <v>-29000</v>
      </c>
      <c r="L607" s="143"/>
      <c r="M607" s="144" t="n">
        <f aca="false">I607</f>
        <v>522500</v>
      </c>
      <c r="ALL607" s="1"/>
      <c r="ALM607" s="0"/>
      <c r="ALN607" s="0"/>
      <c r="ALO607" s="0"/>
      <c r="ALP607" s="0"/>
      <c r="ALQ607" s="0"/>
      <c r="ALR607" s="0"/>
      <c r="ALS607" s="0"/>
      <c r="ALT607" s="0"/>
      <c r="ALU607" s="0"/>
      <c r="ALV607" s="0"/>
      <c r="ALW607" s="0"/>
      <c r="ALX607" s="0"/>
      <c r="ALY607" s="0"/>
      <c r="ALZ607" s="0"/>
      <c r="AMA607" s="0"/>
      <c r="AMB607" s="0"/>
      <c r="AMC607" s="0"/>
      <c r="AMD607" s="0"/>
      <c r="AME607" s="0"/>
      <c r="AMF607" s="0"/>
      <c r="AMG607" s="0"/>
      <c r="AMH607" s="0"/>
      <c r="AMI607" s="0"/>
      <c r="AMJ607" s="0"/>
    </row>
    <row r="608" s="98" customFormat="true" ht="47.05" hidden="false" customHeight="false" outlineLevel="0" collapsed="false">
      <c r="B608" s="113"/>
      <c r="C608" s="28" t="s">
        <v>265</v>
      </c>
      <c r="D608" s="28" t="n">
        <v>934</v>
      </c>
      <c r="E608" s="145" t="s">
        <v>56</v>
      </c>
      <c r="F608" s="145" t="s">
        <v>56</v>
      </c>
      <c r="G608" s="77" t="n">
        <v>6700000000</v>
      </c>
      <c r="H608" s="78"/>
      <c r="I608" s="142" t="n">
        <f aca="false">SUM(J608:L608)</f>
        <v>100000</v>
      </c>
      <c r="J608" s="142" t="n">
        <f aca="false">J609</f>
        <v>100000</v>
      </c>
      <c r="K608" s="72" t="n">
        <f aca="false">K609</f>
        <v>0</v>
      </c>
      <c r="L608" s="143" t="n">
        <f aca="false">L609</f>
        <v>0</v>
      </c>
      <c r="M608" s="144" t="n">
        <f aca="false">I608</f>
        <v>100000</v>
      </c>
      <c r="ALL608" s="1"/>
      <c r="ALM608" s="0"/>
      <c r="ALN608" s="0"/>
      <c r="ALO608" s="0"/>
      <c r="ALP608" s="0"/>
      <c r="ALQ608" s="0"/>
      <c r="ALR608" s="0"/>
      <c r="ALS608" s="0"/>
      <c r="ALT608" s="0"/>
      <c r="ALU608" s="0"/>
      <c r="ALV608" s="0"/>
      <c r="ALW608" s="0"/>
      <c r="ALX608" s="0"/>
      <c r="ALY608" s="0"/>
      <c r="ALZ608" s="0"/>
      <c r="AMA608" s="0"/>
      <c r="AMB608" s="0"/>
      <c r="AMC608" s="0"/>
      <c r="AMD608" s="0"/>
      <c r="AME608" s="0"/>
      <c r="AMF608" s="0"/>
      <c r="AMG608" s="0"/>
      <c r="AMH608" s="0"/>
      <c r="AMI608" s="0"/>
      <c r="AMJ608" s="0"/>
    </row>
    <row r="609" s="98" customFormat="true" ht="31.35" hidden="false" customHeight="false" outlineLevel="0" collapsed="false">
      <c r="B609" s="113"/>
      <c r="C609" s="28" t="s">
        <v>266</v>
      </c>
      <c r="D609" s="28" t="n">
        <v>934</v>
      </c>
      <c r="E609" s="145" t="s">
        <v>56</v>
      </c>
      <c r="F609" s="145" t="s">
        <v>56</v>
      </c>
      <c r="G609" s="77" t="n">
        <v>6710000000</v>
      </c>
      <c r="H609" s="78"/>
      <c r="I609" s="142" t="n">
        <f aca="false">SUM(J609:L609)</f>
        <v>100000</v>
      </c>
      <c r="J609" s="142" t="n">
        <f aca="false">J610</f>
        <v>100000</v>
      </c>
      <c r="K609" s="72" t="n">
        <f aca="false">K610</f>
        <v>0</v>
      </c>
      <c r="L609" s="143" t="n">
        <f aca="false">L610</f>
        <v>0</v>
      </c>
      <c r="M609" s="144" t="n">
        <f aca="false">I609</f>
        <v>100000</v>
      </c>
      <c r="ALL609" s="1"/>
      <c r="ALM609" s="0"/>
      <c r="ALN609" s="0"/>
      <c r="ALO609" s="0"/>
      <c r="ALP609" s="0"/>
      <c r="ALQ609" s="0"/>
      <c r="ALR609" s="0"/>
      <c r="ALS609" s="0"/>
      <c r="ALT609" s="0"/>
      <c r="ALU609" s="0"/>
      <c r="ALV609" s="0"/>
      <c r="ALW609" s="0"/>
      <c r="ALX609" s="0"/>
      <c r="ALY609" s="0"/>
      <c r="ALZ609" s="0"/>
      <c r="AMA609" s="0"/>
      <c r="AMB609" s="0"/>
      <c r="AMC609" s="0"/>
      <c r="AMD609" s="0"/>
      <c r="AME609" s="0"/>
      <c r="AMF609" s="0"/>
      <c r="AMG609" s="0"/>
      <c r="AMH609" s="0"/>
      <c r="AMI609" s="0"/>
      <c r="AMJ609" s="0"/>
    </row>
    <row r="610" s="98" customFormat="true" ht="17.35" hidden="false" customHeight="false" outlineLevel="0" collapsed="false">
      <c r="B610" s="113"/>
      <c r="C610" s="28" t="s">
        <v>267</v>
      </c>
      <c r="D610" s="28" t="n">
        <v>934</v>
      </c>
      <c r="E610" s="145" t="s">
        <v>56</v>
      </c>
      <c r="F610" s="145" t="s">
        <v>56</v>
      </c>
      <c r="G610" s="77" t="n">
        <v>6710010220</v>
      </c>
      <c r="H610" s="78"/>
      <c r="I610" s="142" t="n">
        <f aca="false">SUM(J610:L610)</f>
        <v>100000</v>
      </c>
      <c r="J610" s="142" t="n">
        <f aca="false">J611</f>
        <v>100000</v>
      </c>
      <c r="K610" s="72" t="n">
        <f aca="false">K611</f>
        <v>0</v>
      </c>
      <c r="L610" s="143" t="n">
        <f aca="false">L611</f>
        <v>0</v>
      </c>
      <c r="M610" s="144" t="n">
        <f aca="false">I610</f>
        <v>100000</v>
      </c>
      <c r="ALL610" s="1"/>
      <c r="ALM610" s="0"/>
      <c r="ALN610" s="0"/>
      <c r="ALO610" s="0"/>
      <c r="ALP610" s="0"/>
      <c r="ALQ610" s="0"/>
      <c r="ALR610" s="0"/>
      <c r="ALS610" s="0"/>
      <c r="ALT610" s="0"/>
      <c r="ALU610" s="0"/>
      <c r="ALV610" s="0"/>
      <c r="ALW610" s="0"/>
      <c r="ALX610" s="0"/>
      <c r="ALY610" s="0"/>
      <c r="ALZ610" s="0"/>
      <c r="AMA610" s="0"/>
      <c r="AMB610" s="0"/>
      <c r="AMC610" s="0"/>
      <c r="AMD610" s="0"/>
      <c r="AME610" s="0"/>
      <c r="AMF610" s="0"/>
      <c r="AMG610" s="0"/>
      <c r="AMH610" s="0"/>
      <c r="AMI610" s="0"/>
      <c r="AMJ610" s="0"/>
    </row>
    <row r="611" s="98" customFormat="true" ht="31.35" hidden="false" customHeight="false" outlineLevel="0" collapsed="false">
      <c r="B611" s="113"/>
      <c r="C611" s="28" t="s">
        <v>102</v>
      </c>
      <c r="D611" s="28" t="n">
        <v>934</v>
      </c>
      <c r="E611" s="145" t="s">
        <v>56</v>
      </c>
      <c r="F611" s="145" t="s">
        <v>56</v>
      </c>
      <c r="G611" s="77" t="n">
        <v>6710010220</v>
      </c>
      <c r="H611" s="78" t="s">
        <v>103</v>
      </c>
      <c r="I611" s="142" t="n">
        <f aca="false">SUM(J611:L611)</f>
        <v>100000</v>
      </c>
      <c r="J611" s="142" t="n">
        <v>100000</v>
      </c>
      <c r="K611" s="72" t="n">
        <v>0</v>
      </c>
      <c r="L611" s="143" t="n">
        <v>0</v>
      </c>
      <c r="M611" s="144" t="n">
        <f aca="false">I611</f>
        <v>100000</v>
      </c>
      <c r="ALL611" s="1"/>
      <c r="ALM611" s="0"/>
      <c r="ALN611" s="0"/>
      <c r="ALO611" s="0"/>
      <c r="ALP611" s="0"/>
      <c r="ALQ611" s="0"/>
      <c r="ALR611" s="0"/>
      <c r="ALS611" s="0"/>
      <c r="ALT611" s="0"/>
      <c r="ALU611" s="0"/>
      <c r="ALV611" s="0"/>
      <c r="ALW611" s="0"/>
      <c r="ALX611" s="0"/>
      <c r="ALY611" s="0"/>
      <c r="ALZ611" s="0"/>
      <c r="AMA611" s="0"/>
      <c r="AMB611" s="0"/>
      <c r="AMC611" s="0"/>
      <c r="AMD611" s="0"/>
      <c r="AME611" s="0"/>
      <c r="AMF611" s="0"/>
      <c r="AMG611" s="0"/>
      <c r="AMH611" s="0"/>
      <c r="AMI611" s="0"/>
      <c r="AMJ611" s="0"/>
    </row>
    <row r="612" s="98" customFormat="true" ht="76.6" hidden="false" customHeight="false" outlineLevel="0" collapsed="false">
      <c r="B612" s="113"/>
      <c r="C612" s="28" t="s">
        <v>368</v>
      </c>
      <c r="D612" s="28" t="n">
        <v>934</v>
      </c>
      <c r="E612" s="145" t="s">
        <v>56</v>
      </c>
      <c r="F612" s="145" t="s">
        <v>56</v>
      </c>
      <c r="G612" s="77" t="n">
        <v>6900000000</v>
      </c>
      <c r="H612" s="78"/>
      <c r="I612" s="142" t="n">
        <f aca="false">SUM(J612:L612)</f>
        <v>100000</v>
      </c>
      <c r="J612" s="142" t="n">
        <f aca="false">J613</f>
        <v>130000</v>
      </c>
      <c r="K612" s="72" t="n">
        <f aca="false">K613</f>
        <v>-30000</v>
      </c>
      <c r="L612" s="143" t="n">
        <f aca="false">L613</f>
        <v>0</v>
      </c>
      <c r="M612" s="144" t="n">
        <f aca="false">I612</f>
        <v>100000</v>
      </c>
      <c r="ALL612" s="1"/>
      <c r="ALM612" s="0"/>
      <c r="ALN612" s="0"/>
      <c r="ALO612" s="0"/>
      <c r="ALP612" s="0"/>
      <c r="ALQ612" s="0"/>
      <c r="ALR612" s="0"/>
      <c r="ALS612" s="0"/>
      <c r="ALT612" s="0"/>
      <c r="ALU612" s="0"/>
      <c r="ALV612" s="0"/>
      <c r="ALW612" s="0"/>
      <c r="ALX612" s="0"/>
      <c r="ALY612" s="0"/>
      <c r="ALZ612" s="0"/>
      <c r="AMA612" s="0"/>
      <c r="AMB612" s="0"/>
      <c r="AMC612" s="0"/>
      <c r="AMD612" s="0"/>
      <c r="AME612" s="0"/>
      <c r="AMF612" s="0"/>
      <c r="AMG612" s="0"/>
      <c r="AMH612" s="0"/>
      <c r="AMI612" s="0"/>
      <c r="AMJ612" s="0"/>
    </row>
    <row r="613" s="98" customFormat="true" ht="31.35" hidden="false" customHeight="false" outlineLevel="0" collapsed="false">
      <c r="B613" s="113"/>
      <c r="C613" s="28" t="s">
        <v>276</v>
      </c>
      <c r="D613" s="28" t="n">
        <v>934</v>
      </c>
      <c r="E613" s="145" t="s">
        <v>56</v>
      </c>
      <c r="F613" s="145" t="s">
        <v>56</v>
      </c>
      <c r="G613" s="77" t="n">
        <v>6910000000</v>
      </c>
      <c r="H613" s="78"/>
      <c r="I613" s="142" t="n">
        <f aca="false">SUM(J613:L613)</f>
        <v>100000</v>
      </c>
      <c r="J613" s="142" t="n">
        <f aca="false">J614</f>
        <v>130000</v>
      </c>
      <c r="K613" s="72" t="n">
        <f aca="false">K614</f>
        <v>-30000</v>
      </c>
      <c r="L613" s="143" t="n">
        <f aca="false">L614</f>
        <v>0</v>
      </c>
      <c r="M613" s="144" t="n">
        <f aca="false">I613</f>
        <v>100000</v>
      </c>
      <c r="ALL613" s="1"/>
      <c r="ALM613" s="0"/>
      <c r="ALN613" s="0"/>
      <c r="ALO613" s="0"/>
      <c r="ALP613" s="0"/>
      <c r="ALQ613" s="0"/>
      <c r="ALR613" s="0"/>
      <c r="ALS613" s="0"/>
      <c r="ALT613" s="0"/>
      <c r="ALU613" s="0"/>
      <c r="ALV613" s="0"/>
      <c r="ALW613" s="0"/>
      <c r="ALX613" s="0"/>
      <c r="ALY613" s="0"/>
      <c r="ALZ613" s="0"/>
      <c r="AMA613" s="0"/>
      <c r="AMB613" s="0"/>
      <c r="AMC613" s="0"/>
      <c r="AMD613" s="0"/>
      <c r="AME613" s="0"/>
      <c r="AMF613" s="0"/>
      <c r="AMG613" s="0"/>
      <c r="AMH613" s="0"/>
      <c r="AMI613" s="0"/>
      <c r="AMJ613" s="0"/>
    </row>
    <row r="614" s="98" customFormat="true" ht="94.55" hidden="false" customHeight="false" outlineLevel="0" collapsed="false">
      <c r="B614" s="113"/>
      <c r="C614" s="28" t="s">
        <v>369</v>
      </c>
      <c r="D614" s="28" t="n">
        <v>934</v>
      </c>
      <c r="E614" s="145" t="s">
        <v>56</v>
      </c>
      <c r="F614" s="145" t="s">
        <v>56</v>
      </c>
      <c r="G614" s="77" t="n">
        <v>6910010500</v>
      </c>
      <c r="H614" s="78"/>
      <c r="I614" s="142" t="n">
        <f aca="false">SUM(J614:L614)</f>
        <v>100000</v>
      </c>
      <c r="J614" s="142" t="n">
        <f aca="false">J615</f>
        <v>130000</v>
      </c>
      <c r="K614" s="72" t="n">
        <f aca="false">K615</f>
        <v>-30000</v>
      </c>
      <c r="L614" s="143" t="n">
        <f aca="false">L615</f>
        <v>0</v>
      </c>
      <c r="M614" s="144" t="n">
        <f aca="false">I614</f>
        <v>100000</v>
      </c>
      <c r="ALL614" s="1"/>
      <c r="ALM614" s="0"/>
      <c r="ALN614" s="0"/>
      <c r="ALO614" s="0"/>
      <c r="ALP614" s="0"/>
      <c r="ALQ614" s="0"/>
      <c r="ALR614" s="0"/>
      <c r="ALS614" s="0"/>
      <c r="ALT614" s="0"/>
      <c r="ALU614" s="0"/>
      <c r="ALV614" s="0"/>
      <c r="ALW614" s="0"/>
      <c r="ALX614" s="0"/>
      <c r="ALY614" s="0"/>
      <c r="ALZ614" s="0"/>
      <c r="AMA614" s="0"/>
      <c r="AMB614" s="0"/>
      <c r="AMC614" s="0"/>
      <c r="AMD614" s="0"/>
      <c r="AME614" s="0"/>
      <c r="AMF614" s="0"/>
      <c r="AMG614" s="0"/>
      <c r="AMH614" s="0"/>
      <c r="AMI614" s="0"/>
      <c r="AMJ614" s="0"/>
    </row>
    <row r="615" s="98" customFormat="true" ht="31.35" hidden="false" customHeight="false" outlineLevel="0" collapsed="false">
      <c r="B615" s="113"/>
      <c r="C615" s="28" t="s">
        <v>102</v>
      </c>
      <c r="D615" s="28" t="n">
        <v>934</v>
      </c>
      <c r="E615" s="145" t="s">
        <v>56</v>
      </c>
      <c r="F615" s="145" t="s">
        <v>56</v>
      </c>
      <c r="G615" s="77" t="n">
        <v>6910010500</v>
      </c>
      <c r="H615" s="78" t="s">
        <v>103</v>
      </c>
      <c r="I615" s="142" t="n">
        <f aca="false">SUM(J615:L615)</f>
        <v>100000</v>
      </c>
      <c r="J615" s="142" t="n">
        <v>130000</v>
      </c>
      <c r="K615" s="72" t="n">
        <v>-30000</v>
      </c>
      <c r="L615" s="143" t="n">
        <v>0</v>
      </c>
      <c r="M615" s="144" t="n">
        <f aca="false">I615</f>
        <v>100000</v>
      </c>
      <c r="ALL615" s="1"/>
      <c r="ALM615" s="0"/>
      <c r="ALN615" s="0"/>
      <c r="ALO615" s="0"/>
      <c r="ALP615" s="0"/>
      <c r="ALQ615" s="0"/>
      <c r="ALR615" s="0"/>
      <c r="ALS615" s="0"/>
      <c r="ALT615" s="0"/>
      <c r="ALU615" s="0"/>
      <c r="ALV615" s="0"/>
      <c r="ALW615" s="0"/>
      <c r="ALX615" s="0"/>
      <c r="ALY615" s="0"/>
      <c r="ALZ615" s="0"/>
      <c r="AMA615" s="0"/>
      <c r="AMB615" s="0"/>
      <c r="AMC615" s="0"/>
      <c r="AMD615" s="0"/>
      <c r="AME615" s="0"/>
      <c r="AMF615" s="0"/>
      <c r="AMG615" s="0"/>
      <c r="AMH615" s="0"/>
      <c r="AMI615" s="0"/>
      <c r="AMJ615" s="0"/>
    </row>
    <row r="616" s="98" customFormat="true" ht="31.35" hidden="false" customHeight="false" outlineLevel="0" collapsed="false">
      <c r="B616" s="113"/>
      <c r="C616" s="28" t="s">
        <v>289</v>
      </c>
      <c r="D616" s="28" t="n">
        <v>934</v>
      </c>
      <c r="E616" s="145" t="s">
        <v>56</v>
      </c>
      <c r="F616" s="145" t="s">
        <v>56</v>
      </c>
      <c r="G616" s="77" t="n">
        <v>7100000000</v>
      </c>
      <c r="H616" s="78"/>
      <c r="I616" s="142" t="n">
        <f aca="false">SUM(J616:L616)</f>
        <v>1100000</v>
      </c>
      <c r="J616" s="142" t="n">
        <f aca="false">J617</f>
        <v>981000</v>
      </c>
      <c r="K616" s="72" t="n">
        <f aca="false">K617</f>
        <v>119000</v>
      </c>
      <c r="L616" s="143" t="n">
        <f aca="false">L617</f>
        <v>0</v>
      </c>
      <c r="M616" s="144" t="n">
        <f aca="false">I616</f>
        <v>1100000</v>
      </c>
      <c r="ALL616" s="1"/>
      <c r="ALM616" s="0"/>
      <c r="ALN616" s="0"/>
      <c r="ALO616" s="0"/>
      <c r="ALP616" s="0"/>
      <c r="ALQ616" s="0"/>
      <c r="ALR616" s="0"/>
      <c r="ALS616" s="0"/>
      <c r="ALT616" s="0"/>
      <c r="ALU616" s="0"/>
      <c r="ALV616" s="0"/>
      <c r="ALW616" s="0"/>
      <c r="ALX616" s="0"/>
      <c r="ALY616" s="0"/>
      <c r="ALZ616" s="0"/>
      <c r="AMA616" s="0"/>
      <c r="AMB616" s="0"/>
      <c r="AMC616" s="0"/>
      <c r="AMD616" s="0"/>
      <c r="AME616" s="0"/>
      <c r="AMF616" s="0"/>
      <c r="AMG616" s="0"/>
      <c r="AMH616" s="0"/>
      <c r="AMI616" s="0"/>
      <c r="AMJ616" s="0"/>
    </row>
    <row r="617" s="98" customFormat="true" ht="31.35" hidden="false" customHeight="false" outlineLevel="0" collapsed="false">
      <c r="B617" s="113"/>
      <c r="C617" s="28" t="s">
        <v>290</v>
      </c>
      <c r="D617" s="28" t="n">
        <v>934</v>
      </c>
      <c r="E617" s="145" t="s">
        <v>56</v>
      </c>
      <c r="F617" s="145" t="s">
        <v>56</v>
      </c>
      <c r="G617" s="77" t="n">
        <v>7110000000</v>
      </c>
      <c r="H617" s="78"/>
      <c r="I617" s="142" t="n">
        <f aca="false">SUM(J617:L617)</f>
        <v>1100000</v>
      </c>
      <c r="J617" s="142" t="n">
        <f aca="false">J618</f>
        <v>981000</v>
      </c>
      <c r="K617" s="72" t="n">
        <f aca="false">K618</f>
        <v>119000</v>
      </c>
      <c r="L617" s="143" t="n">
        <f aca="false">L618</f>
        <v>0</v>
      </c>
      <c r="M617" s="144" t="n">
        <f aca="false">I617</f>
        <v>1100000</v>
      </c>
      <c r="ALL617" s="1"/>
      <c r="ALM617" s="0"/>
      <c r="ALN617" s="0"/>
      <c r="ALO617" s="0"/>
      <c r="ALP617" s="0"/>
      <c r="ALQ617" s="0"/>
      <c r="ALR617" s="0"/>
      <c r="ALS617" s="0"/>
      <c r="ALT617" s="0"/>
      <c r="ALU617" s="0"/>
      <c r="ALV617" s="0"/>
      <c r="ALW617" s="0"/>
      <c r="ALX617" s="0"/>
      <c r="ALY617" s="0"/>
      <c r="ALZ617" s="0"/>
      <c r="AMA617" s="0"/>
      <c r="AMB617" s="0"/>
      <c r="AMC617" s="0"/>
      <c r="AMD617" s="0"/>
      <c r="AME617" s="0"/>
      <c r="AMF617" s="0"/>
      <c r="AMG617" s="0"/>
      <c r="AMH617" s="0"/>
      <c r="AMI617" s="0"/>
      <c r="AMJ617" s="0"/>
    </row>
    <row r="618" s="98" customFormat="true" ht="31.35" hidden="false" customHeight="false" outlineLevel="0" collapsed="false">
      <c r="B618" s="113"/>
      <c r="C618" s="28" t="s">
        <v>291</v>
      </c>
      <c r="D618" s="28" t="n">
        <v>934</v>
      </c>
      <c r="E618" s="145" t="s">
        <v>56</v>
      </c>
      <c r="F618" s="145" t="s">
        <v>56</v>
      </c>
      <c r="G618" s="77" t="n">
        <v>7110010610</v>
      </c>
      <c r="H618" s="78"/>
      <c r="I618" s="142" t="n">
        <f aca="false">SUM(J618:L618)</f>
        <v>1100000</v>
      </c>
      <c r="J618" s="142" t="n">
        <f aca="false">J619</f>
        <v>981000</v>
      </c>
      <c r="K618" s="72" t="n">
        <f aca="false">K619</f>
        <v>119000</v>
      </c>
      <c r="L618" s="143" t="n">
        <f aca="false">L619</f>
        <v>0</v>
      </c>
      <c r="M618" s="144" t="n">
        <f aca="false">I618</f>
        <v>1100000</v>
      </c>
      <c r="ALL618" s="1"/>
      <c r="ALM618" s="0"/>
      <c r="ALN618" s="0"/>
      <c r="ALO618" s="0"/>
      <c r="ALP618" s="0"/>
      <c r="ALQ618" s="0"/>
      <c r="ALR618" s="0"/>
      <c r="ALS618" s="0"/>
      <c r="ALT618" s="0"/>
      <c r="ALU618" s="0"/>
      <c r="ALV618" s="0"/>
      <c r="ALW618" s="0"/>
      <c r="ALX618" s="0"/>
      <c r="ALY618" s="0"/>
      <c r="ALZ618" s="0"/>
      <c r="AMA618" s="0"/>
      <c r="AMB618" s="0"/>
      <c r="AMC618" s="0"/>
      <c r="AMD618" s="0"/>
      <c r="AME618" s="0"/>
      <c r="AMF618" s="0"/>
      <c r="AMG618" s="0"/>
      <c r="AMH618" s="0"/>
      <c r="AMI618" s="0"/>
      <c r="AMJ618" s="0"/>
    </row>
    <row r="619" s="98" customFormat="true" ht="31.35" hidden="false" customHeight="false" outlineLevel="0" collapsed="false">
      <c r="B619" s="113"/>
      <c r="C619" s="28" t="s">
        <v>102</v>
      </c>
      <c r="D619" s="28" t="n">
        <v>934</v>
      </c>
      <c r="E619" s="145" t="s">
        <v>56</v>
      </c>
      <c r="F619" s="145" t="s">
        <v>56</v>
      </c>
      <c r="G619" s="77" t="n">
        <v>7110010610</v>
      </c>
      <c r="H619" s="78" t="s">
        <v>103</v>
      </c>
      <c r="I619" s="142" t="n">
        <f aca="false">SUM(J619:L619)</f>
        <v>1100000</v>
      </c>
      <c r="J619" s="142" t="n">
        <v>981000</v>
      </c>
      <c r="K619" s="72" t="n">
        <v>119000</v>
      </c>
      <c r="L619" s="143" t="n">
        <v>0</v>
      </c>
      <c r="M619" s="144" t="n">
        <f aca="false">I619</f>
        <v>1100000</v>
      </c>
      <c r="ALL619" s="1"/>
      <c r="ALM619" s="0"/>
      <c r="ALN619" s="0"/>
      <c r="ALO619" s="0"/>
      <c r="ALP619" s="0"/>
      <c r="ALQ619" s="0"/>
      <c r="ALR619" s="0"/>
      <c r="ALS619" s="0"/>
      <c r="ALT619" s="0"/>
      <c r="ALU619" s="0"/>
      <c r="ALV619" s="0"/>
      <c r="ALW619" s="0"/>
      <c r="ALX619" s="0"/>
      <c r="ALY619" s="0"/>
      <c r="ALZ619" s="0"/>
      <c r="AMA619" s="0"/>
      <c r="AMB619" s="0"/>
      <c r="AMC619" s="0"/>
      <c r="AMD619" s="0"/>
      <c r="AME619" s="0"/>
      <c r="AMF619" s="0"/>
      <c r="AMG619" s="0"/>
      <c r="AMH619" s="0"/>
      <c r="AMI619" s="0"/>
      <c r="AMJ619" s="0"/>
    </row>
    <row r="620" s="98" customFormat="true" ht="17.35" hidden="false" customHeight="false" outlineLevel="0" collapsed="false">
      <c r="B620" s="113"/>
      <c r="C620" s="28" t="s">
        <v>61</v>
      </c>
      <c r="D620" s="28" t="n">
        <v>934</v>
      </c>
      <c r="E620" s="145" t="s">
        <v>56</v>
      </c>
      <c r="F620" s="145" t="s">
        <v>37</v>
      </c>
      <c r="G620" s="77"/>
      <c r="H620" s="78"/>
      <c r="I620" s="142" t="n">
        <f aca="false">SUM(J620:L620)</f>
        <v>3133200</v>
      </c>
      <c r="J620" s="142" t="n">
        <f aca="false">J621</f>
        <v>1996100</v>
      </c>
      <c r="K620" s="72" t="n">
        <f aca="false">K621</f>
        <v>1137100</v>
      </c>
      <c r="L620" s="143" t="n">
        <f aca="false">L621</f>
        <v>0</v>
      </c>
      <c r="M620" s="144" t="n">
        <f aca="false">I620</f>
        <v>3133200</v>
      </c>
      <c r="ALL620" s="1"/>
      <c r="ALM620" s="0"/>
      <c r="ALN620" s="0"/>
      <c r="ALO620" s="0"/>
      <c r="ALP620" s="0"/>
      <c r="ALQ620" s="0"/>
      <c r="ALR620" s="0"/>
      <c r="ALS620" s="0"/>
      <c r="ALT620" s="0"/>
      <c r="ALU620" s="0"/>
      <c r="ALV620" s="0"/>
      <c r="ALW620" s="0"/>
      <c r="ALX620" s="0"/>
      <c r="ALY620" s="0"/>
      <c r="ALZ620" s="0"/>
      <c r="AMA620" s="0"/>
      <c r="AMB620" s="0"/>
      <c r="AMC620" s="0"/>
      <c r="AMD620" s="0"/>
      <c r="AME620" s="0"/>
      <c r="AMF620" s="0"/>
      <c r="AMG620" s="0"/>
      <c r="AMH620" s="0"/>
      <c r="AMI620" s="0"/>
      <c r="AMJ620" s="0"/>
    </row>
    <row r="621" s="98" customFormat="true" ht="31.35" hidden="false" customHeight="false" outlineLevel="0" collapsed="false">
      <c r="B621" s="113"/>
      <c r="C621" s="28" t="s">
        <v>96</v>
      </c>
      <c r="D621" s="28" t="n">
        <v>934</v>
      </c>
      <c r="E621" s="145" t="s">
        <v>56</v>
      </c>
      <c r="F621" s="145" t="s">
        <v>37</v>
      </c>
      <c r="G621" s="77" t="n">
        <v>5000000000</v>
      </c>
      <c r="H621" s="78"/>
      <c r="I621" s="142" t="n">
        <f aca="false">SUM(J621:L621)</f>
        <v>3133200</v>
      </c>
      <c r="J621" s="142" t="n">
        <f aca="false">J622</f>
        <v>1996100</v>
      </c>
      <c r="K621" s="72" t="n">
        <f aca="false">K622</f>
        <v>1137100</v>
      </c>
      <c r="L621" s="143" t="n">
        <f aca="false">L622</f>
        <v>0</v>
      </c>
      <c r="M621" s="144" t="n">
        <f aca="false">I621</f>
        <v>3133200</v>
      </c>
      <c r="ALL621" s="1"/>
      <c r="ALM621" s="0"/>
      <c r="ALN621" s="0"/>
      <c r="ALO621" s="0"/>
      <c r="ALP621" s="0"/>
      <c r="ALQ621" s="0"/>
      <c r="ALR621" s="0"/>
      <c r="ALS621" s="0"/>
      <c r="ALT621" s="0"/>
      <c r="ALU621" s="0"/>
      <c r="ALV621" s="0"/>
      <c r="ALW621" s="0"/>
      <c r="ALX621" s="0"/>
      <c r="ALY621" s="0"/>
      <c r="ALZ621" s="0"/>
      <c r="AMA621" s="0"/>
      <c r="AMB621" s="0"/>
      <c r="AMC621" s="0"/>
      <c r="AMD621" s="0"/>
      <c r="AME621" s="0"/>
      <c r="AMF621" s="0"/>
      <c r="AMG621" s="0"/>
      <c r="AMH621" s="0"/>
      <c r="AMI621" s="0"/>
      <c r="AMJ621" s="0"/>
    </row>
    <row r="622" s="98" customFormat="true" ht="31.35" hidden="false" customHeight="false" outlineLevel="0" collapsed="false">
      <c r="B622" s="113"/>
      <c r="C622" s="28" t="s">
        <v>104</v>
      </c>
      <c r="D622" s="28" t="n">
        <v>934</v>
      </c>
      <c r="E622" s="145" t="s">
        <v>56</v>
      </c>
      <c r="F622" s="145" t="s">
        <v>37</v>
      </c>
      <c r="G622" s="77" t="n">
        <v>5020000000</v>
      </c>
      <c r="H622" s="78"/>
      <c r="I622" s="142" t="n">
        <f aca="false">SUM(J622:L622)</f>
        <v>3133200</v>
      </c>
      <c r="J622" s="142" t="n">
        <f aca="false">J623</f>
        <v>1996100</v>
      </c>
      <c r="K622" s="72" t="n">
        <f aca="false">K623</f>
        <v>1137100</v>
      </c>
      <c r="L622" s="143" t="n">
        <f aca="false">L623</f>
        <v>0</v>
      </c>
      <c r="M622" s="144" t="n">
        <f aca="false">I622</f>
        <v>3133200</v>
      </c>
      <c r="ALL622" s="1"/>
      <c r="ALM622" s="0"/>
      <c r="ALN622" s="0"/>
      <c r="ALO622" s="0"/>
      <c r="ALP622" s="0"/>
      <c r="ALQ622" s="0"/>
      <c r="ALR622" s="0"/>
      <c r="ALS622" s="0"/>
      <c r="ALT622" s="0"/>
      <c r="ALU622" s="0"/>
      <c r="ALV622" s="0"/>
      <c r="ALW622" s="0"/>
      <c r="ALX622" s="0"/>
      <c r="ALY622" s="0"/>
      <c r="ALZ622" s="0"/>
      <c r="AMA622" s="0"/>
      <c r="AMB622" s="0"/>
      <c r="AMC622" s="0"/>
      <c r="AMD622" s="0"/>
      <c r="AME622" s="0"/>
      <c r="AMF622" s="0"/>
      <c r="AMG622" s="0"/>
      <c r="AMH622" s="0"/>
      <c r="AMI622" s="0"/>
      <c r="AMJ622" s="0"/>
    </row>
    <row r="623" s="98" customFormat="true" ht="31.8" hidden="false" customHeight="true" outlineLevel="0" collapsed="false">
      <c r="B623" s="113"/>
      <c r="C623" s="28" t="s">
        <v>371</v>
      </c>
      <c r="D623" s="28" t="n">
        <v>934</v>
      </c>
      <c r="E623" s="145" t="s">
        <v>56</v>
      </c>
      <c r="F623" s="145" t="s">
        <v>37</v>
      </c>
      <c r="G623" s="77" t="n">
        <v>5020000190</v>
      </c>
      <c r="H623" s="78"/>
      <c r="I623" s="142" t="n">
        <f aca="false">SUM(J623:L623)</f>
        <v>3133200</v>
      </c>
      <c r="J623" s="142" t="n">
        <f aca="false">J624+J625</f>
        <v>1996100</v>
      </c>
      <c r="K623" s="72" t="n">
        <f aca="false">K624+K625</f>
        <v>1137100</v>
      </c>
      <c r="L623" s="143" t="n">
        <f aca="false">L624+L625</f>
        <v>0</v>
      </c>
      <c r="M623" s="144" t="n">
        <f aca="false">I623</f>
        <v>3133200</v>
      </c>
      <c r="ALL623" s="1"/>
      <c r="ALM623" s="0"/>
      <c r="ALN623" s="0"/>
      <c r="ALO623" s="0"/>
      <c r="ALP623" s="0"/>
      <c r="ALQ623" s="0"/>
      <c r="ALR623" s="0"/>
      <c r="ALS623" s="0"/>
      <c r="ALT623" s="0"/>
      <c r="ALU623" s="0"/>
      <c r="ALV623" s="0"/>
      <c r="ALW623" s="0"/>
      <c r="ALX623" s="0"/>
      <c r="ALY623" s="0"/>
      <c r="ALZ623" s="0"/>
      <c r="AMA623" s="0"/>
      <c r="AMB623" s="0"/>
      <c r="AMC623" s="0"/>
      <c r="AMD623" s="0"/>
      <c r="AME623" s="0"/>
      <c r="AMF623" s="0"/>
      <c r="AMG623" s="0"/>
      <c r="AMH623" s="0"/>
      <c r="AMI623" s="0"/>
      <c r="AMJ623" s="0"/>
    </row>
    <row r="624" s="98" customFormat="true" ht="61.8" hidden="false" customHeight="false" outlineLevel="0" collapsed="false">
      <c r="B624" s="113"/>
      <c r="C624" s="28" t="s">
        <v>99</v>
      </c>
      <c r="D624" s="28" t="n">
        <v>934</v>
      </c>
      <c r="E624" s="145" t="s">
        <v>56</v>
      </c>
      <c r="F624" s="145" t="s">
        <v>37</v>
      </c>
      <c r="G624" s="77" t="n">
        <v>5020000190</v>
      </c>
      <c r="H624" s="78" t="s">
        <v>100</v>
      </c>
      <c r="I624" s="142" t="n">
        <f aca="false">SUM(J624:L624)</f>
        <v>3132200</v>
      </c>
      <c r="J624" s="142" t="n">
        <v>1995300</v>
      </c>
      <c r="K624" s="72" t="n">
        <v>1136900</v>
      </c>
      <c r="L624" s="143"/>
      <c r="M624" s="144" t="n">
        <f aca="false">I624</f>
        <v>3132200</v>
      </c>
      <c r="ALL624" s="1"/>
      <c r="ALM624" s="0"/>
      <c r="ALN624" s="0"/>
      <c r="ALO624" s="0"/>
      <c r="ALP624" s="0"/>
      <c r="ALQ624" s="0"/>
      <c r="ALR624" s="0"/>
      <c r="ALS624" s="0"/>
      <c r="ALT624" s="0"/>
      <c r="ALU624" s="0"/>
      <c r="ALV624" s="0"/>
      <c r="ALW624" s="0"/>
      <c r="ALX624" s="0"/>
      <c r="ALY624" s="0"/>
      <c r="ALZ624" s="0"/>
      <c r="AMA624" s="0"/>
      <c r="AMB624" s="0"/>
      <c r="AMC624" s="0"/>
      <c r="AMD624" s="0"/>
      <c r="AME624" s="0"/>
      <c r="AMF624" s="0"/>
      <c r="AMG624" s="0"/>
      <c r="AMH624" s="0"/>
      <c r="AMI624" s="0"/>
      <c r="AMJ624" s="0"/>
    </row>
    <row r="625" s="98" customFormat="true" ht="17.35" hidden="false" customHeight="false" outlineLevel="0" collapsed="false">
      <c r="B625" s="113"/>
      <c r="C625" s="28" t="s">
        <v>105</v>
      </c>
      <c r="D625" s="28" t="n">
        <v>934</v>
      </c>
      <c r="E625" s="145" t="s">
        <v>56</v>
      </c>
      <c r="F625" s="145" t="s">
        <v>37</v>
      </c>
      <c r="G625" s="77" t="n">
        <v>5020000190</v>
      </c>
      <c r="H625" s="78" t="s">
        <v>106</v>
      </c>
      <c r="I625" s="142" t="n">
        <f aca="false">SUM(J625:L625)</f>
        <v>1000</v>
      </c>
      <c r="J625" s="142" t="n">
        <v>800</v>
      </c>
      <c r="K625" s="72" t="n">
        <v>200</v>
      </c>
      <c r="L625" s="143"/>
      <c r="M625" s="144" t="n">
        <f aca="false">I625</f>
        <v>1000</v>
      </c>
      <c r="ALL625" s="1"/>
      <c r="ALM625" s="0"/>
      <c r="ALN625" s="0"/>
      <c r="ALO625" s="0"/>
      <c r="ALP625" s="0"/>
      <c r="ALQ625" s="0"/>
      <c r="ALR625" s="0"/>
      <c r="ALS625" s="0"/>
      <c r="ALT625" s="0"/>
      <c r="ALU625" s="0"/>
      <c r="ALV625" s="0"/>
      <c r="ALW625" s="0"/>
      <c r="ALX625" s="0"/>
      <c r="ALY625" s="0"/>
      <c r="ALZ625" s="0"/>
      <c r="AMA625" s="0"/>
      <c r="AMB625" s="0"/>
      <c r="AMC625" s="0"/>
      <c r="AMD625" s="0"/>
      <c r="AME625" s="0"/>
      <c r="AMF625" s="0"/>
      <c r="AMG625" s="0"/>
      <c r="AMH625" s="0"/>
      <c r="AMI625" s="0"/>
      <c r="AMJ625" s="0"/>
    </row>
    <row r="626" s="112" customFormat="true" ht="61.8" hidden="false" customHeight="false" outlineLevel="0" collapsed="false">
      <c r="B626" s="113" t="s">
        <v>225</v>
      </c>
      <c r="C626" s="19" t="s">
        <v>373</v>
      </c>
      <c r="D626" s="19" t="n">
        <v>953</v>
      </c>
      <c r="E626" s="149"/>
      <c r="F626" s="149"/>
      <c r="G626" s="83"/>
      <c r="H626" s="84"/>
      <c r="I626" s="135" t="n">
        <f aca="false">SUM(J626:L626)</f>
        <v>109919600</v>
      </c>
      <c r="J626" s="135" t="n">
        <f aca="false">J638+J627</f>
        <v>110370800</v>
      </c>
      <c r="K626" s="70" t="n">
        <f aca="false">K638+K627</f>
        <v>-451200</v>
      </c>
      <c r="L626" s="136" t="n">
        <f aca="false">L638+L627</f>
        <v>0</v>
      </c>
      <c r="M626" s="138" t="n">
        <f aca="false">I626</f>
        <v>109919600</v>
      </c>
      <c r="ALL626" s="31"/>
      <c r="ALM626" s="87"/>
      <c r="ALN626" s="87"/>
      <c r="ALO626" s="87"/>
      <c r="ALP626" s="87"/>
      <c r="ALQ626" s="87"/>
      <c r="ALR626" s="87"/>
      <c r="ALS626" s="87"/>
      <c r="ALT626" s="87"/>
      <c r="ALU626" s="87"/>
      <c r="ALV626" s="87"/>
      <c r="ALW626" s="87"/>
      <c r="ALX626" s="87"/>
      <c r="ALY626" s="87"/>
      <c r="ALZ626" s="87"/>
      <c r="AMA626" s="87"/>
      <c r="AMB626" s="87"/>
      <c r="AMC626" s="87"/>
      <c r="AMD626" s="87"/>
      <c r="AME626" s="87"/>
      <c r="AMF626" s="87"/>
      <c r="AMG626" s="87"/>
      <c r="AMH626" s="87"/>
      <c r="AMI626" s="87"/>
      <c r="AMJ626" s="87"/>
    </row>
    <row r="627" s="98" customFormat="true" ht="17.35" hidden="false" customHeight="false" outlineLevel="0" collapsed="false">
      <c r="B627" s="141"/>
      <c r="C627" s="28" t="s">
        <v>55</v>
      </c>
      <c r="D627" s="145" t="n">
        <v>953</v>
      </c>
      <c r="E627" s="145" t="s">
        <v>56</v>
      </c>
      <c r="F627" s="145" t="s">
        <v>82</v>
      </c>
      <c r="G627" s="77"/>
      <c r="H627" s="78"/>
      <c r="I627" s="142" t="n">
        <f aca="false">SUM(J627:L627)</f>
        <v>275300</v>
      </c>
      <c r="J627" s="142" t="n">
        <f aca="false">J628+J633</f>
        <v>284300</v>
      </c>
      <c r="K627" s="142" t="n">
        <f aca="false">K628+K633</f>
        <v>-9000</v>
      </c>
      <c r="L627" s="142" t="n">
        <f aca="false">L628+L633</f>
        <v>0</v>
      </c>
      <c r="M627" s="144" t="n">
        <f aca="false">I627</f>
        <v>275300</v>
      </c>
      <c r="ALL627" s="1"/>
      <c r="ALM627" s="0"/>
      <c r="ALN627" s="0"/>
      <c r="ALO627" s="0"/>
      <c r="ALP627" s="0"/>
      <c r="ALQ627" s="0"/>
      <c r="ALR627" s="0"/>
      <c r="ALS627" s="0"/>
      <c r="ALT627" s="0"/>
      <c r="ALU627" s="0"/>
      <c r="ALV627" s="0"/>
      <c r="ALW627" s="0"/>
      <c r="ALX627" s="0"/>
      <c r="ALY627" s="0"/>
      <c r="ALZ627" s="0"/>
      <c r="AMA627" s="0"/>
      <c r="AMB627" s="0"/>
      <c r="AMC627" s="0"/>
      <c r="AMD627" s="0"/>
      <c r="AME627" s="0"/>
      <c r="AMF627" s="0"/>
      <c r="AMG627" s="0"/>
      <c r="AMH627" s="0"/>
      <c r="AMI627" s="0"/>
      <c r="AMJ627" s="0"/>
    </row>
    <row r="628" s="98" customFormat="true" ht="17.35" hidden="true" customHeight="false" outlineLevel="0" collapsed="false">
      <c r="B628" s="141"/>
      <c r="C628" s="28" t="s">
        <v>60</v>
      </c>
      <c r="D628" s="145" t="n">
        <v>953</v>
      </c>
      <c r="E628" s="145" t="s">
        <v>56</v>
      </c>
      <c r="F628" s="145" t="s">
        <v>56</v>
      </c>
      <c r="G628" s="77"/>
      <c r="H628" s="78"/>
      <c r="I628" s="142" t="n">
        <f aca="false">SUM(J628:L628)</f>
        <v>0</v>
      </c>
      <c r="J628" s="142" t="n">
        <f aca="false">J629</f>
        <v>284300</v>
      </c>
      <c r="K628" s="72" t="n">
        <f aca="false">K629</f>
        <v>-284300</v>
      </c>
      <c r="L628" s="143" t="n">
        <f aca="false">L629</f>
        <v>0</v>
      </c>
      <c r="M628" s="144" t="n">
        <f aca="false">I628</f>
        <v>0</v>
      </c>
      <c r="ALL628" s="1"/>
      <c r="ALM628" s="0"/>
      <c r="ALN628" s="0"/>
      <c r="ALO628" s="0"/>
      <c r="ALP628" s="0"/>
      <c r="ALQ628" s="0"/>
      <c r="ALR628" s="0"/>
      <c r="ALS628" s="0"/>
      <c r="ALT628" s="0"/>
      <c r="ALU628" s="0"/>
      <c r="ALV628" s="0"/>
      <c r="ALW628" s="0"/>
      <c r="ALX628" s="0"/>
      <c r="ALY628" s="0"/>
      <c r="ALZ628" s="0"/>
      <c r="AMA628" s="0"/>
      <c r="AMB628" s="0"/>
      <c r="AMC628" s="0"/>
      <c r="AMD628" s="0"/>
      <c r="AME628" s="0"/>
      <c r="AMF628" s="0"/>
      <c r="AMG628" s="0"/>
      <c r="AMH628" s="0"/>
      <c r="AMI628" s="0"/>
      <c r="AMJ628" s="0"/>
    </row>
    <row r="629" s="98" customFormat="true" ht="31.35" hidden="true" customHeight="false" outlineLevel="0" collapsed="false">
      <c r="B629" s="141"/>
      <c r="C629" s="28" t="s">
        <v>141</v>
      </c>
      <c r="D629" s="145" t="n">
        <v>953</v>
      </c>
      <c r="E629" s="145" t="s">
        <v>56</v>
      </c>
      <c r="F629" s="145" t="s">
        <v>56</v>
      </c>
      <c r="G629" s="77" t="n">
        <v>5400000000</v>
      </c>
      <c r="H629" s="78"/>
      <c r="I629" s="142" t="n">
        <f aca="false">SUM(J629:L629)</f>
        <v>0</v>
      </c>
      <c r="J629" s="142" t="n">
        <f aca="false">J630</f>
        <v>284300</v>
      </c>
      <c r="K629" s="72" t="n">
        <f aca="false">K630</f>
        <v>-284300</v>
      </c>
      <c r="L629" s="143" t="n">
        <f aca="false">L630</f>
        <v>0</v>
      </c>
      <c r="M629" s="144" t="n">
        <f aca="false">I629</f>
        <v>0</v>
      </c>
      <c r="ALL629" s="1"/>
      <c r="ALM629" s="0"/>
      <c r="ALN629" s="0"/>
      <c r="ALO629" s="0"/>
      <c r="ALP629" s="0"/>
      <c r="ALQ629" s="0"/>
      <c r="ALR629" s="0"/>
      <c r="ALS629" s="0"/>
      <c r="ALT629" s="0"/>
      <c r="ALU629" s="0"/>
      <c r="ALV629" s="0"/>
      <c r="ALW629" s="0"/>
      <c r="ALX629" s="0"/>
      <c r="ALY629" s="0"/>
      <c r="ALZ629" s="0"/>
      <c r="AMA629" s="0"/>
      <c r="AMB629" s="0"/>
      <c r="AMC629" s="0"/>
      <c r="AMD629" s="0"/>
      <c r="AME629" s="0"/>
      <c r="AMF629" s="0"/>
      <c r="AMG629" s="0"/>
      <c r="AMH629" s="0"/>
      <c r="AMI629" s="0"/>
      <c r="AMJ629" s="0"/>
    </row>
    <row r="630" s="98" customFormat="true" ht="17.35" hidden="true" customHeight="false" outlineLevel="0" collapsed="false">
      <c r="B630" s="141"/>
      <c r="C630" s="28" t="s">
        <v>142</v>
      </c>
      <c r="D630" s="145" t="n">
        <v>953</v>
      </c>
      <c r="E630" s="145" t="s">
        <v>56</v>
      </c>
      <c r="F630" s="145" t="s">
        <v>56</v>
      </c>
      <c r="G630" s="77" t="n">
        <v>5410000000</v>
      </c>
      <c r="H630" s="78"/>
      <c r="I630" s="142" t="n">
        <f aca="false">SUM(J630:L630)</f>
        <v>0</v>
      </c>
      <c r="J630" s="142" t="n">
        <f aca="false">J631</f>
        <v>284300</v>
      </c>
      <c r="K630" s="72" t="n">
        <f aca="false">K631</f>
        <v>-284300</v>
      </c>
      <c r="L630" s="143" t="n">
        <f aca="false">L631</f>
        <v>0</v>
      </c>
      <c r="M630" s="144" t="n">
        <f aca="false">I630</f>
        <v>0</v>
      </c>
      <c r="ALL630" s="1"/>
      <c r="ALM630" s="0"/>
      <c r="ALN630" s="0"/>
      <c r="ALO630" s="0"/>
      <c r="ALP630" s="0"/>
      <c r="ALQ630" s="0"/>
      <c r="ALR630" s="0"/>
      <c r="ALS630" s="0"/>
      <c r="ALT630" s="0"/>
      <c r="ALU630" s="0"/>
      <c r="ALV630" s="0"/>
      <c r="ALW630" s="0"/>
      <c r="ALX630" s="0"/>
      <c r="ALY630" s="0"/>
      <c r="ALZ630" s="0"/>
      <c r="AMA630" s="0"/>
      <c r="AMB630" s="0"/>
      <c r="AMC630" s="0"/>
      <c r="AMD630" s="0"/>
      <c r="AME630" s="0"/>
      <c r="AMF630" s="0"/>
      <c r="AMG630" s="0"/>
      <c r="AMH630" s="0"/>
      <c r="AMI630" s="0"/>
      <c r="AMJ630" s="0"/>
    </row>
    <row r="631" s="98" customFormat="true" ht="91.55" hidden="true" customHeight="false" outlineLevel="0" collapsed="false">
      <c r="B631" s="141"/>
      <c r="C631" s="28" t="s">
        <v>146</v>
      </c>
      <c r="D631" s="145" t="n">
        <v>953</v>
      </c>
      <c r="E631" s="145" t="s">
        <v>56</v>
      </c>
      <c r="F631" s="145" t="s">
        <v>56</v>
      </c>
      <c r="G631" s="77" t="n">
        <v>5410069120</v>
      </c>
      <c r="H631" s="78"/>
      <c r="I631" s="142" t="n">
        <f aca="false">SUM(J631:L631)</f>
        <v>0</v>
      </c>
      <c r="J631" s="142" t="n">
        <f aca="false">J632</f>
        <v>284300</v>
      </c>
      <c r="K631" s="72" t="n">
        <f aca="false">K632</f>
        <v>-284300</v>
      </c>
      <c r="L631" s="143" t="n">
        <f aca="false">L632</f>
        <v>0</v>
      </c>
      <c r="M631" s="144" t="n">
        <f aca="false">I631</f>
        <v>0</v>
      </c>
      <c r="ALL631" s="1"/>
      <c r="ALM631" s="0"/>
      <c r="ALN631" s="0"/>
      <c r="ALO631" s="0"/>
      <c r="ALP631" s="0"/>
      <c r="ALQ631" s="0"/>
      <c r="ALR631" s="0"/>
      <c r="ALS631" s="0"/>
      <c r="ALT631" s="0"/>
      <c r="ALU631" s="0"/>
      <c r="ALV631" s="0"/>
      <c r="ALW631" s="0"/>
      <c r="ALX631" s="0"/>
      <c r="ALY631" s="0"/>
      <c r="ALZ631" s="0"/>
      <c r="AMA631" s="0"/>
      <c r="AMB631" s="0"/>
      <c r="AMC631" s="0"/>
      <c r="AMD631" s="0"/>
      <c r="AME631" s="0"/>
      <c r="AMF631" s="0"/>
      <c r="AMG631" s="0"/>
      <c r="AMH631" s="0"/>
      <c r="AMI631" s="0"/>
      <c r="AMJ631" s="0"/>
    </row>
    <row r="632" s="98" customFormat="true" ht="31.35" hidden="true" customHeight="false" outlineLevel="0" collapsed="false">
      <c r="B632" s="141"/>
      <c r="C632" s="28" t="s">
        <v>102</v>
      </c>
      <c r="D632" s="145" t="n">
        <v>953</v>
      </c>
      <c r="E632" s="145" t="s">
        <v>56</v>
      </c>
      <c r="F632" s="145" t="s">
        <v>56</v>
      </c>
      <c r="G632" s="77" t="n">
        <v>5410069120</v>
      </c>
      <c r="H632" s="78" t="s">
        <v>103</v>
      </c>
      <c r="I632" s="142" t="n">
        <f aca="false">SUM(J632:L632)</f>
        <v>0</v>
      </c>
      <c r="J632" s="142" t="n">
        <v>284300</v>
      </c>
      <c r="K632" s="72" t="n">
        <v>-284300</v>
      </c>
      <c r="L632" s="143"/>
      <c r="M632" s="144" t="n">
        <f aca="false">I632</f>
        <v>0</v>
      </c>
      <c r="ALL632" s="1"/>
      <c r="ALM632" s="0"/>
      <c r="ALN632" s="0"/>
      <c r="ALO632" s="0"/>
      <c r="ALP632" s="0"/>
      <c r="ALQ632" s="0"/>
      <c r="ALR632" s="0"/>
      <c r="ALS632" s="0"/>
      <c r="ALT632" s="0"/>
      <c r="ALU632" s="0"/>
      <c r="ALV632" s="0"/>
      <c r="ALW632" s="0"/>
      <c r="ALX632" s="0"/>
      <c r="ALY632" s="0"/>
      <c r="ALZ632" s="0"/>
      <c r="AMA632" s="0"/>
      <c r="AMB632" s="0"/>
      <c r="AMC632" s="0"/>
      <c r="AMD632" s="0"/>
      <c r="AME632" s="0"/>
      <c r="AMF632" s="0"/>
      <c r="AMG632" s="0"/>
      <c r="AMH632" s="0"/>
      <c r="AMI632" s="0"/>
      <c r="AMJ632" s="0"/>
    </row>
    <row r="633" s="98" customFormat="true" ht="17.35" hidden="false" customHeight="false" outlineLevel="0" collapsed="false">
      <c r="B633" s="141"/>
      <c r="C633" s="28" t="s">
        <v>61</v>
      </c>
      <c r="D633" s="145" t="n">
        <v>953</v>
      </c>
      <c r="E633" s="145" t="s">
        <v>56</v>
      </c>
      <c r="F633" s="145" t="s">
        <v>37</v>
      </c>
      <c r="G633" s="77"/>
      <c r="H633" s="78"/>
      <c r="I633" s="142" t="n">
        <f aca="false">SUM(J633:L633)</f>
        <v>275300</v>
      </c>
      <c r="J633" s="142" t="n">
        <f aca="false">J634</f>
        <v>0</v>
      </c>
      <c r="K633" s="142" t="n">
        <f aca="false">K634</f>
        <v>275300</v>
      </c>
      <c r="L633" s="142" t="n">
        <f aca="false">L634</f>
        <v>0</v>
      </c>
      <c r="M633" s="144" t="n">
        <f aca="false">I633</f>
        <v>275300</v>
      </c>
      <c r="ALL633" s="1"/>
      <c r="ALM633" s="0"/>
      <c r="ALN633" s="0"/>
      <c r="ALO633" s="0"/>
      <c r="ALP633" s="0"/>
      <c r="ALQ633" s="0"/>
      <c r="ALR633" s="0"/>
      <c r="ALS633" s="0"/>
      <c r="ALT633" s="0"/>
      <c r="ALU633" s="0"/>
      <c r="ALV633" s="0"/>
      <c r="ALW633" s="0"/>
      <c r="ALX633" s="0"/>
      <c r="ALY633" s="0"/>
      <c r="ALZ633" s="0"/>
      <c r="AMA633" s="0"/>
      <c r="AMB633" s="0"/>
      <c r="AMC633" s="0"/>
      <c r="AMD633" s="0"/>
      <c r="AME633" s="0"/>
      <c r="AMF633" s="0"/>
      <c r="AMG633" s="0"/>
      <c r="AMH633" s="0"/>
      <c r="AMI633" s="0"/>
      <c r="AMJ633" s="0"/>
    </row>
    <row r="634" s="98" customFormat="true" ht="31.35" hidden="false" customHeight="false" outlineLevel="0" collapsed="false">
      <c r="B634" s="141"/>
      <c r="C634" s="28" t="s">
        <v>141</v>
      </c>
      <c r="D634" s="145" t="n">
        <v>953</v>
      </c>
      <c r="E634" s="145" t="s">
        <v>56</v>
      </c>
      <c r="F634" s="145" t="s">
        <v>37</v>
      </c>
      <c r="G634" s="77" t="n">
        <v>5400000000</v>
      </c>
      <c r="H634" s="78"/>
      <c r="I634" s="142" t="n">
        <f aca="false">SUM(J634:L634)</f>
        <v>275300</v>
      </c>
      <c r="J634" s="142" t="n">
        <f aca="false">J635</f>
        <v>0</v>
      </c>
      <c r="K634" s="142" t="n">
        <f aca="false">K635</f>
        <v>275300</v>
      </c>
      <c r="L634" s="142" t="n">
        <f aca="false">L635</f>
        <v>0</v>
      </c>
      <c r="M634" s="144" t="n">
        <f aca="false">I634</f>
        <v>275300</v>
      </c>
      <c r="ALL634" s="1"/>
      <c r="ALM634" s="0"/>
      <c r="ALN634" s="0"/>
      <c r="ALO634" s="0"/>
      <c r="ALP634" s="0"/>
      <c r="ALQ634" s="0"/>
      <c r="ALR634" s="0"/>
      <c r="ALS634" s="0"/>
      <c r="ALT634" s="0"/>
      <c r="ALU634" s="0"/>
      <c r="ALV634" s="0"/>
      <c r="ALW634" s="0"/>
      <c r="ALX634" s="0"/>
      <c r="ALY634" s="0"/>
      <c r="ALZ634" s="0"/>
      <c r="AMA634" s="0"/>
      <c r="AMB634" s="0"/>
      <c r="AMC634" s="0"/>
      <c r="AMD634" s="0"/>
      <c r="AME634" s="0"/>
      <c r="AMF634" s="0"/>
      <c r="AMG634" s="0"/>
      <c r="AMH634" s="0"/>
      <c r="AMI634" s="0"/>
      <c r="AMJ634" s="0"/>
    </row>
    <row r="635" s="98" customFormat="true" ht="17.35" hidden="false" customHeight="false" outlineLevel="0" collapsed="false">
      <c r="B635" s="141"/>
      <c r="C635" s="28" t="s">
        <v>142</v>
      </c>
      <c r="D635" s="145" t="n">
        <v>953</v>
      </c>
      <c r="E635" s="145" t="s">
        <v>56</v>
      </c>
      <c r="F635" s="145" t="s">
        <v>37</v>
      </c>
      <c r="G635" s="77" t="n">
        <v>5410000000</v>
      </c>
      <c r="H635" s="78"/>
      <c r="I635" s="142" t="n">
        <f aca="false">SUM(J635:L635)</f>
        <v>275300</v>
      </c>
      <c r="J635" s="142" t="n">
        <f aca="false">J636</f>
        <v>0</v>
      </c>
      <c r="K635" s="142" t="n">
        <f aca="false">K636</f>
        <v>275300</v>
      </c>
      <c r="L635" s="142" t="n">
        <f aca="false">L636</f>
        <v>0</v>
      </c>
      <c r="M635" s="144" t="n">
        <f aca="false">I635</f>
        <v>275300</v>
      </c>
      <c r="ALL635" s="1"/>
      <c r="ALM635" s="0"/>
      <c r="ALN635" s="0"/>
      <c r="ALO635" s="0"/>
      <c r="ALP635" s="0"/>
      <c r="ALQ635" s="0"/>
      <c r="ALR635" s="0"/>
      <c r="ALS635" s="0"/>
      <c r="ALT635" s="0"/>
      <c r="ALU635" s="0"/>
      <c r="ALV635" s="0"/>
      <c r="ALW635" s="0"/>
      <c r="ALX635" s="0"/>
      <c r="ALY635" s="0"/>
      <c r="ALZ635" s="0"/>
      <c r="AMA635" s="0"/>
      <c r="AMB635" s="0"/>
      <c r="AMC635" s="0"/>
      <c r="AMD635" s="0"/>
      <c r="AME635" s="0"/>
      <c r="AMF635" s="0"/>
      <c r="AMG635" s="0"/>
      <c r="AMH635" s="0"/>
      <c r="AMI635" s="0"/>
      <c r="AMJ635" s="0"/>
    </row>
    <row r="636" s="98" customFormat="true" ht="102.35" hidden="false" customHeight="true" outlineLevel="0" collapsed="false">
      <c r="B636" s="141"/>
      <c r="C636" s="28" t="s">
        <v>146</v>
      </c>
      <c r="D636" s="145" t="n">
        <v>953</v>
      </c>
      <c r="E636" s="145" t="s">
        <v>56</v>
      </c>
      <c r="F636" s="145" t="s">
        <v>37</v>
      </c>
      <c r="G636" s="77" t="n">
        <v>5410069120</v>
      </c>
      <c r="H636" s="78"/>
      <c r="I636" s="142" t="n">
        <f aca="false">SUM(J636:L636)</f>
        <v>275300</v>
      </c>
      <c r="J636" s="142" t="n">
        <f aca="false">J637</f>
        <v>0</v>
      </c>
      <c r="K636" s="142" t="n">
        <f aca="false">K637</f>
        <v>275300</v>
      </c>
      <c r="L636" s="142" t="n">
        <f aca="false">L637</f>
        <v>0</v>
      </c>
      <c r="M636" s="144" t="n">
        <f aca="false">I636</f>
        <v>275300</v>
      </c>
      <c r="ALL636" s="1"/>
      <c r="ALM636" s="0"/>
      <c r="ALN636" s="0"/>
      <c r="ALO636" s="0"/>
      <c r="ALP636" s="0"/>
      <c r="ALQ636" s="0"/>
      <c r="ALR636" s="0"/>
      <c r="ALS636" s="0"/>
      <c r="ALT636" s="0"/>
      <c r="ALU636" s="0"/>
      <c r="ALV636" s="0"/>
      <c r="ALW636" s="0"/>
      <c r="ALX636" s="0"/>
      <c r="ALY636" s="0"/>
      <c r="ALZ636" s="0"/>
      <c r="AMA636" s="0"/>
      <c r="AMB636" s="0"/>
      <c r="AMC636" s="0"/>
      <c r="AMD636" s="0"/>
      <c r="AME636" s="0"/>
      <c r="AMF636" s="0"/>
      <c r="AMG636" s="0"/>
      <c r="AMH636" s="0"/>
      <c r="AMI636" s="0"/>
      <c r="AMJ636" s="0"/>
    </row>
    <row r="637" s="98" customFormat="true" ht="31.35" hidden="false" customHeight="false" outlineLevel="0" collapsed="false">
      <c r="B637" s="141"/>
      <c r="C637" s="28" t="s">
        <v>102</v>
      </c>
      <c r="D637" s="145" t="n">
        <v>953</v>
      </c>
      <c r="E637" s="145" t="s">
        <v>56</v>
      </c>
      <c r="F637" s="145" t="s">
        <v>37</v>
      </c>
      <c r="G637" s="77" t="n">
        <v>5410069120</v>
      </c>
      <c r="H637" s="78" t="s">
        <v>103</v>
      </c>
      <c r="I637" s="142" t="n">
        <f aca="false">SUM(J637:L637)</f>
        <v>275300</v>
      </c>
      <c r="J637" s="142"/>
      <c r="K637" s="72" t="n">
        <v>275300</v>
      </c>
      <c r="L637" s="143"/>
      <c r="M637" s="144" t="n">
        <f aca="false">I637</f>
        <v>275300</v>
      </c>
      <c r="ALL637" s="1"/>
      <c r="ALM637" s="0"/>
      <c r="ALN637" s="0"/>
      <c r="ALO637" s="0"/>
      <c r="ALP637" s="0"/>
      <c r="ALQ637" s="0"/>
      <c r="ALR637" s="0"/>
      <c r="ALS637" s="0"/>
      <c r="ALT637" s="0"/>
      <c r="ALU637" s="0"/>
      <c r="ALV637" s="0"/>
      <c r="ALW637" s="0"/>
      <c r="ALX637" s="0"/>
      <c r="ALY637" s="0"/>
      <c r="ALZ637" s="0"/>
      <c r="AMA637" s="0"/>
      <c r="AMB637" s="0"/>
      <c r="AMC637" s="0"/>
      <c r="AMD637" s="0"/>
      <c r="AME637" s="0"/>
      <c r="AMF637" s="0"/>
      <c r="AMG637" s="0"/>
      <c r="AMH637" s="0"/>
      <c r="AMI637" s="0"/>
      <c r="AMJ637" s="0"/>
    </row>
    <row r="638" s="98" customFormat="true" ht="17.35" hidden="false" customHeight="false" outlineLevel="0" collapsed="false">
      <c r="B638" s="141"/>
      <c r="C638" s="28" t="s">
        <v>69</v>
      </c>
      <c r="D638" s="28" t="n">
        <v>953</v>
      </c>
      <c r="E638" s="145" t="s">
        <v>39</v>
      </c>
      <c r="F638" s="145" t="s">
        <v>82</v>
      </c>
      <c r="G638" s="77"/>
      <c r="H638" s="78"/>
      <c r="I638" s="142" t="n">
        <f aca="false">SUM(J638:L638)</f>
        <v>109644300</v>
      </c>
      <c r="J638" s="142" t="n">
        <f aca="false">J639+J650</f>
        <v>110086500</v>
      </c>
      <c r="K638" s="72" t="n">
        <f aca="false">K639+K650</f>
        <v>-442200</v>
      </c>
      <c r="L638" s="143" t="n">
        <f aca="false">L639+L650</f>
        <v>0</v>
      </c>
      <c r="M638" s="144" t="n">
        <f aca="false">I638</f>
        <v>109644300</v>
      </c>
      <c r="ALL638" s="1"/>
      <c r="ALM638" s="0"/>
      <c r="ALN638" s="0"/>
      <c r="ALO638" s="0"/>
      <c r="ALP638" s="0"/>
      <c r="ALQ638" s="0"/>
      <c r="ALR638" s="0"/>
      <c r="ALS638" s="0"/>
      <c r="ALT638" s="0"/>
      <c r="ALU638" s="0"/>
      <c r="ALV638" s="0"/>
      <c r="ALW638" s="0"/>
      <c r="ALX638" s="0"/>
      <c r="ALY638" s="0"/>
      <c r="ALZ638" s="0"/>
      <c r="AMA638" s="0"/>
      <c r="AMB638" s="0"/>
      <c r="AMC638" s="0"/>
      <c r="AMD638" s="0"/>
      <c r="AME638" s="0"/>
      <c r="AMF638" s="0"/>
      <c r="AMG638" s="0"/>
      <c r="AMH638" s="0"/>
      <c r="AMI638" s="0"/>
      <c r="AMJ638" s="0"/>
    </row>
    <row r="639" s="98" customFormat="true" ht="17.35" hidden="false" customHeight="false" outlineLevel="0" collapsed="false">
      <c r="B639" s="24"/>
      <c r="C639" s="28" t="s">
        <v>71</v>
      </c>
      <c r="D639" s="145" t="n">
        <v>953</v>
      </c>
      <c r="E639" s="139" t="n">
        <v>10</v>
      </c>
      <c r="F639" s="145" t="s">
        <v>23</v>
      </c>
      <c r="G639" s="77"/>
      <c r="H639" s="24"/>
      <c r="I639" s="142" t="n">
        <f aca="false">SUM(J639:L639)</f>
        <v>95314500</v>
      </c>
      <c r="J639" s="142" t="n">
        <f aca="false">J640</f>
        <v>95800900</v>
      </c>
      <c r="K639" s="72" t="n">
        <f aca="false">K640</f>
        <v>-486400</v>
      </c>
      <c r="L639" s="143" t="n">
        <f aca="false">L640</f>
        <v>0</v>
      </c>
      <c r="M639" s="144" t="n">
        <f aca="false">I639</f>
        <v>95314500</v>
      </c>
      <c r="ALL639" s="1"/>
      <c r="ALM639" s="0"/>
      <c r="ALN639" s="0"/>
      <c r="ALO639" s="0"/>
      <c r="ALP639" s="0"/>
      <c r="ALQ639" s="0"/>
      <c r="ALR639" s="0"/>
      <c r="ALS639" s="0"/>
      <c r="ALT639" s="0"/>
      <c r="ALU639" s="0"/>
      <c r="ALV639" s="0"/>
      <c r="ALW639" s="0"/>
      <c r="ALX639" s="0"/>
      <c r="ALY639" s="0"/>
      <c r="ALZ639" s="0"/>
      <c r="AMA639" s="0"/>
      <c r="AMB639" s="0"/>
      <c r="AMC639" s="0"/>
      <c r="AMD639" s="0"/>
      <c r="AME639" s="0"/>
      <c r="AMF639" s="0"/>
      <c r="AMG639" s="0"/>
      <c r="AMH639" s="0"/>
      <c r="AMI639" s="0"/>
      <c r="AMJ639" s="0"/>
    </row>
    <row r="640" s="98" customFormat="true" ht="31.35" hidden="false" customHeight="false" outlineLevel="0" collapsed="false">
      <c r="B640" s="24"/>
      <c r="C640" s="28" t="s">
        <v>141</v>
      </c>
      <c r="D640" s="145" t="n">
        <v>953</v>
      </c>
      <c r="E640" s="139" t="n">
        <v>10</v>
      </c>
      <c r="F640" s="145" t="s">
        <v>23</v>
      </c>
      <c r="G640" s="77" t="n">
        <v>5400000000</v>
      </c>
      <c r="H640" s="24"/>
      <c r="I640" s="142" t="n">
        <f aca="false">SUM(J640:L640)</f>
        <v>95314500</v>
      </c>
      <c r="J640" s="142" t="n">
        <f aca="false">J641</f>
        <v>95800900</v>
      </c>
      <c r="K640" s="72" t="n">
        <f aca="false">K641</f>
        <v>-486400</v>
      </c>
      <c r="L640" s="143" t="n">
        <f aca="false">L641</f>
        <v>0</v>
      </c>
      <c r="M640" s="144" t="n">
        <f aca="false">I640</f>
        <v>95314500</v>
      </c>
      <c r="ALL640" s="1"/>
      <c r="ALM640" s="0"/>
      <c r="ALN640" s="0"/>
      <c r="ALO640" s="0"/>
      <c r="ALP640" s="0"/>
      <c r="ALQ640" s="0"/>
      <c r="ALR640" s="0"/>
      <c r="ALS640" s="0"/>
      <c r="ALT640" s="0"/>
      <c r="ALU640" s="0"/>
      <c r="ALV640" s="0"/>
      <c r="ALW640" s="0"/>
      <c r="ALX640" s="0"/>
      <c r="ALY640" s="0"/>
      <c r="ALZ640" s="0"/>
      <c r="AMA640" s="0"/>
      <c r="AMB640" s="0"/>
      <c r="AMC640" s="0"/>
      <c r="AMD640" s="0"/>
      <c r="AME640" s="0"/>
      <c r="AMF640" s="0"/>
      <c r="AMG640" s="0"/>
      <c r="AMH640" s="0"/>
      <c r="AMI640" s="0"/>
      <c r="AMJ640" s="0"/>
    </row>
    <row r="641" s="98" customFormat="true" ht="17.35" hidden="false" customHeight="false" outlineLevel="0" collapsed="false">
      <c r="B641" s="113"/>
      <c r="C641" s="28" t="s">
        <v>142</v>
      </c>
      <c r="D641" s="28" t="n">
        <v>953</v>
      </c>
      <c r="E641" s="145" t="s">
        <v>39</v>
      </c>
      <c r="F641" s="145" t="s">
        <v>23</v>
      </c>
      <c r="G641" s="77" t="n">
        <v>5410000000</v>
      </c>
      <c r="H641" s="82"/>
      <c r="I641" s="142" t="n">
        <f aca="false">SUM(J641:L641)</f>
        <v>95314500</v>
      </c>
      <c r="J641" s="142" t="n">
        <f aca="false">J642+J644+J646+J648</f>
        <v>95800900</v>
      </c>
      <c r="K641" s="142" t="n">
        <f aca="false">K642+K644+K646+K648</f>
        <v>-486400</v>
      </c>
      <c r="L641" s="143" t="n">
        <f aca="false">L642+L644+L646+L648</f>
        <v>0</v>
      </c>
      <c r="M641" s="144" t="n">
        <f aca="false">I641</f>
        <v>95314500</v>
      </c>
      <c r="ALL641" s="1"/>
      <c r="ALM641" s="0"/>
      <c r="ALN641" s="0"/>
      <c r="ALO641" s="0"/>
      <c r="ALP641" s="0"/>
      <c r="ALQ641" s="0"/>
      <c r="ALR641" s="0"/>
      <c r="ALS641" s="0"/>
      <c r="ALT641" s="0"/>
      <c r="ALU641" s="0"/>
      <c r="ALV641" s="0"/>
      <c r="ALW641" s="0"/>
      <c r="ALX641" s="0"/>
      <c r="ALY641" s="0"/>
      <c r="ALZ641" s="0"/>
      <c r="AMA641" s="0"/>
      <c r="AMB641" s="0"/>
      <c r="AMC641" s="0"/>
      <c r="AMD641" s="0"/>
      <c r="AME641" s="0"/>
      <c r="AMF641" s="0"/>
      <c r="AMG641" s="0"/>
      <c r="AMH641" s="0"/>
      <c r="AMI641" s="0"/>
      <c r="AMJ641" s="0"/>
    </row>
    <row r="642" s="98" customFormat="true" ht="76.6" hidden="false" customHeight="false" outlineLevel="0" collapsed="false">
      <c r="B642" s="113"/>
      <c r="C642" s="28" t="s">
        <v>143</v>
      </c>
      <c r="D642" s="28" t="n">
        <v>953</v>
      </c>
      <c r="E642" s="145" t="s">
        <v>39</v>
      </c>
      <c r="F642" s="145" t="s">
        <v>23</v>
      </c>
      <c r="G642" s="77" t="n">
        <v>5410069100</v>
      </c>
      <c r="H642" s="82"/>
      <c r="I642" s="142" t="n">
        <f aca="false">SUM(J642:L642)</f>
        <v>54625900</v>
      </c>
      <c r="J642" s="142" t="n">
        <f aca="false">J643</f>
        <v>54038200</v>
      </c>
      <c r="K642" s="72" t="n">
        <f aca="false">K643</f>
        <v>587700</v>
      </c>
      <c r="L642" s="143" t="n">
        <f aca="false">L643</f>
        <v>0</v>
      </c>
      <c r="M642" s="144" t="n">
        <f aca="false">I642</f>
        <v>54625900</v>
      </c>
      <c r="ALL642" s="1"/>
      <c r="ALM642" s="0"/>
      <c r="ALN642" s="0"/>
      <c r="ALO642" s="0"/>
      <c r="ALP642" s="0"/>
      <c r="ALQ642" s="0"/>
      <c r="ALR642" s="0"/>
      <c r="ALS642" s="0"/>
      <c r="ALT642" s="0"/>
      <c r="ALU642" s="0"/>
      <c r="ALV642" s="0"/>
      <c r="ALW642" s="0"/>
      <c r="ALX642" s="0"/>
      <c r="ALY642" s="0"/>
      <c r="ALZ642" s="0"/>
      <c r="AMA642" s="0"/>
      <c r="AMB642" s="0"/>
      <c r="AMC642" s="0"/>
      <c r="AMD642" s="0"/>
      <c r="AME642" s="0"/>
      <c r="AMF642" s="0"/>
      <c r="AMG642" s="0"/>
      <c r="AMH642" s="0"/>
      <c r="AMI642" s="0"/>
      <c r="AMJ642" s="0"/>
    </row>
    <row r="643" s="98" customFormat="true" ht="17.35" hidden="false" customHeight="false" outlineLevel="0" collapsed="false">
      <c r="B643" s="113"/>
      <c r="C643" s="28" t="s">
        <v>144</v>
      </c>
      <c r="D643" s="28" t="n">
        <v>953</v>
      </c>
      <c r="E643" s="145" t="s">
        <v>39</v>
      </c>
      <c r="F643" s="145" t="s">
        <v>23</v>
      </c>
      <c r="G643" s="77" t="n">
        <v>5410069100</v>
      </c>
      <c r="H643" s="82" t="n">
        <v>300</v>
      </c>
      <c r="I643" s="142" t="n">
        <f aca="false">SUM(J643:L643)</f>
        <v>54625900</v>
      </c>
      <c r="J643" s="142" t="n">
        <v>54038200</v>
      </c>
      <c r="K643" s="72" t="n">
        <v>587700</v>
      </c>
      <c r="L643" s="143"/>
      <c r="M643" s="144" t="n">
        <f aca="false">I643</f>
        <v>54625900</v>
      </c>
      <c r="ALL643" s="1"/>
      <c r="ALM643" s="0"/>
      <c r="ALN643" s="0"/>
      <c r="ALO643" s="0"/>
      <c r="ALP643" s="0"/>
      <c r="ALQ643" s="0"/>
      <c r="ALR643" s="0"/>
      <c r="ALS643" s="0"/>
      <c r="ALT643" s="0"/>
      <c r="ALU643" s="0"/>
      <c r="ALV643" s="0"/>
      <c r="ALW643" s="0"/>
      <c r="ALX643" s="0"/>
      <c r="ALY643" s="0"/>
      <c r="ALZ643" s="0"/>
      <c r="AMA643" s="0"/>
      <c r="AMB643" s="0"/>
      <c r="AMC643" s="0"/>
      <c r="AMD643" s="0"/>
      <c r="AME643" s="0"/>
      <c r="AMF643" s="0"/>
      <c r="AMG643" s="0"/>
      <c r="AMH643" s="0"/>
      <c r="AMI643" s="0"/>
      <c r="AMJ643" s="0"/>
    </row>
    <row r="644" s="98" customFormat="true" ht="60.9" hidden="false" customHeight="false" outlineLevel="0" collapsed="false">
      <c r="B644" s="113"/>
      <c r="C644" s="28" t="s">
        <v>145</v>
      </c>
      <c r="D644" s="28" t="n">
        <v>953</v>
      </c>
      <c r="E644" s="145" t="s">
        <v>39</v>
      </c>
      <c r="F644" s="145" t="s">
        <v>23</v>
      </c>
      <c r="G644" s="77" t="n">
        <v>5410069110</v>
      </c>
      <c r="H644" s="82"/>
      <c r="I644" s="142" t="n">
        <f aca="false">SUM(J644:L644)</f>
        <v>205000</v>
      </c>
      <c r="J644" s="142" t="n">
        <f aca="false">J645</f>
        <v>393600</v>
      </c>
      <c r="K644" s="72" t="n">
        <f aca="false">K645</f>
        <v>-188600</v>
      </c>
      <c r="L644" s="143" t="n">
        <f aca="false">L645</f>
        <v>0</v>
      </c>
      <c r="M644" s="144" t="n">
        <f aca="false">I644</f>
        <v>205000</v>
      </c>
      <c r="ALL644" s="1"/>
      <c r="ALM644" s="0"/>
      <c r="ALN644" s="0"/>
      <c r="ALO644" s="0"/>
      <c r="ALP644" s="0"/>
      <c r="ALQ644" s="0"/>
      <c r="ALR644" s="0"/>
      <c r="ALS644" s="0"/>
      <c r="ALT644" s="0"/>
      <c r="ALU644" s="0"/>
      <c r="ALV644" s="0"/>
      <c r="ALW644" s="0"/>
      <c r="ALX644" s="0"/>
      <c r="ALY644" s="0"/>
      <c r="ALZ644" s="0"/>
      <c r="AMA644" s="0"/>
      <c r="AMB644" s="0"/>
      <c r="AMC644" s="0"/>
      <c r="AMD644" s="0"/>
      <c r="AME644" s="0"/>
      <c r="AMF644" s="0"/>
      <c r="AMG644" s="0"/>
      <c r="AMH644" s="0"/>
      <c r="AMI644" s="0"/>
      <c r="AMJ644" s="0"/>
    </row>
    <row r="645" s="98" customFormat="true" ht="17.35" hidden="false" customHeight="false" outlineLevel="0" collapsed="false">
      <c r="B645" s="113"/>
      <c r="C645" s="28" t="s">
        <v>144</v>
      </c>
      <c r="D645" s="28" t="n">
        <v>953</v>
      </c>
      <c r="E645" s="145" t="s">
        <v>39</v>
      </c>
      <c r="F645" s="145" t="s">
        <v>23</v>
      </c>
      <c r="G645" s="77" t="n">
        <v>5410069110</v>
      </c>
      <c r="H645" s="82" t="n">
        <v>300</v>
      </c>
      <c r="I645" s="142" t="n">
        <f aca="false">SUM(J645:L645)</f>
        <v>205000</v>
      </c>
      <c r="J645" s="142" t="n">
        <v>393600</v>
      </c>
      <c r="K645" s="72" t="n">
        <v>-188600</v>
      </c>
      <c r="L645" s="143"/>
      <c r="M645" s="144" t="n">
        <f aca="false">I645</f>
        <v>205000</v>
      </c>
      <c r="ALL645" s="1"/>
      <c r="ALM645" s="0"/>
      <c r="ALN645" s="0"/>
      <c r="ALO645" s="0"/>
      <c r="ALP645" s="0"/>
      <c r="ALQ645" s="0"/>
      <c r="ALR645" s="0"/>
      <c r="ALS645" s="0"/>
      <c r="ALT645" s="0"/>
      <c r="ALU645" s="0"/>
      <c r="ALV645" s="0"/>
      <c r="ALW645" s="0"/>
      <c r="ALX645" s="0"/>
      <c r="ALY645" s="0"/>
      <c r="ALZ645" s="0"/>
      <c r="AMA645" s="0"/>
      <c r="AMB645" s="0"/>
      <c r="AMC645" s="0"/>
      <c r="AMD645" s="0"/>
      <c r="AME645" s="0"/>
      <c r="AMF645" s="0"/>
      <c r="AMG645" s="0"/>
      <c r="AMH645" s="0"/>
      <c r="AMI645" s="0"/>
      <c r="AMJ645" s="0"/>
    </row>
    <row r="646" s="98" customFormat="true" ht="60.9" hidden="false" customHeight="false" outlineLevel="0" collapsed="false">
      <c r="B646" s="113"/>
      <c r="C646" s="28" t="s">
        <v>147</v>
      </c>
      <c r="D646" s="28" t="n">
        <v>953</v>
      </c>
      <c r="E646" s="145" t="s">
        <v>39</v>
      </c>
      <c r="F646" s="145" t="s">
        <v>23</v>
      </c>
      <c r="G646" s="77" t="n">
        <v>5410069130</v>
      </c>
      <c r="H646" s="82"/>
      <c r="I646" s="142" t="n">
        <f aca="false">SUM(J646:L646)</f>
        <v>40278900</v>
      </c>
      <c r="J646" s="142" t="n">
        <f aca="false">J647</f>
        <v>40961100</v>
      </c>
      <c r="K646" s="72" t="n">
        <f aca="false">K647</f>
        <v>-682200</v>
      </c>
      <c r="L646" s="143" t="n">
        <f aca="false">L647</f>
        <v>0</v>
      </c>
      <c r="M646" s="144" t="n">
        <f aca="false">I646</f>
        <v>40278900</v>
      </c>
      <c r="ALL646" s="1"/>
      <c r="ALM646" s="0"/>
      <c r="ALN646" s="0"/>
      <c r="ALO646" s="0"/>
      <c r="ALP646" s="0"/>
      <c r="ALQ646" s="0"/>
      <c r="ALR646" s="0"/>
      <c r="ALS646" s="0"/>
      <c r="ALT646" s="0"/>
      <c r="ALU646" s="0"/>
      <c r="ALV646" s="0"/>
      <c r="ALW646" s="0"/>
      <c r="ALX646" s="0"/>
      <c r="ALY646" s="0"/>
      <c r="ALZ646" s="0"/>
      <c r="AMA646" s="0"/>
      <c r="AMB646" s="0"/>
      <c r="AMC646" s="0"/>
      <c r="AMD646" s="0"/>
      <c r="AME646" s="0"/>
      <c r="AMF646" s="0"/>
      <c r="AMG646" s="0"/>
      <c r="AMH646" s="0"/>
      <c r="AMI646" s="0"/>
      <c r="AMJ646" s="0"/>
    </row>
    <row r="647" s="98" customFormat="true" ht="17.35" hidden="false" customHeight="false" outlineLevel="0" collapsed="false">
      <c r="B647" s="113"/>
      <c r="C647" s="28" t="s">
        <v>144</v>
      </c>
      <c r="D647" s="28" t="n">
        <v>953</v>
      </c>
      <c r="E647" s="145" t="s">
        <v>39</v>
      </c>
      <c r="F647" s="145" t="s">
        <v>23</v>
      </c>
      <c r="G647" s="77" t="n">
        <v>5410069130</v>
      </c>
      <c r="H647" s="82" t="n">
        <v>300</v>
      </c>
      <c r="I647" s="142" t="n">
        <f aca="false">SUM(J647:L647)</f>
        <v>40278900</v>
      </c>
      <c r="J647" s="142" t="n">
        <v>40961100</v>
      </c>
      <c r="K647" s="72" t="n">
        <v>-682200</v>
      </c>
      <c r="L647" s="143"/>
      <c r="M647" s="144" t="n">
        <f aca="false">I647</f>
        <v>40278900</v>
      </c>
      <c r="ALL647" s="1"/>
      <c r="ALM647" s="0"/>
      <c r="ALN647" s="0"/>
      <c r="ALO647" s="0"/>
      <c r="ALP647" s="0"/>
      <c r="ALQ647" s="0"/>
      <c r="ALR647" s="0"/>
      <c r="ALS647" s="0"/>
      <c r="ALT647" s="0"/>
      <c r="ALU647" s="0"/>
      <c r="ALV647" s="0"/>
      <c r="ALW647" s="0"/>
      <c r="ALX647" s="0"/>
      <c r="ALY647" s="0"/>
      <c r="ALZ647" s="0"/>
      <c r="AMA647" s="0"/>
      <c r="AMB647" s="0"/>
      <c r="AMC647" s="0"/>
      <c r="AMD647" s="0"/>
      <c r="AME647" s="0"/>
      <c r="AMF647" s="0"/>
      <c r="AMG647" s="0"/>
      <c r="AMH647" s="0"/>
      <c r="AMI647" s="0"/>
      <c r="AMJ647" s="0"/>
    </row>
    <row r="648" s="98" customFormat="true" ht="61.8" hidden="false" customHeight="false" outlineLevel="0" collapsed="false">
      <c r="B648" s="113"/>
      <c r="C648" s="28" t="s">
        <v>148</v>
      </c>
      <c r="D648" s="28" t="n">
        <v>953</v>
      </c>
      <c r="E648" s="145" t="s">
        <v>39</v>
      </c>
      <c r="F648" s="145" t="s">
        <v>23</v>
      </c>
      <c r="G648" s="77" t="n">
        <v>5410069140</v>
      </c>
      <c r="H648" s="82"/>
      <c r="I648" s="142" t="n">
        <f aca="false">SUM(J648:L648)</f>
        <v>204700</v>
      </c>
      <c r="J648" s="142" t="n">
        <f aca="false">J649</f>
        <v>408000</v>
      </c>
      <c r="K648" s="72" t="n">
        <f aca="false">K649</f>
        <v>-203300</v>
      </c>
      <c r="L648" s="143" t="n">
        <f aca="false">L649</f>
        <v>0</v>
      </c>
      <c r="M648" s="144" t="n">
        <f aca="false">I648</f>
        <v>204700</v>
      </c>
      <c r="ALL648" s="1"/>
      <c r="ALM648" s="0"/>
      <c r="ALN648" s="0"/>
      <c r="ALO648" s="0"/>
      <c r="ALP648" s="0"/>
      <c r="ALQ648" s="0"/>
      <c r="ALR648" s="0"/>
      <c r="ALS648" s="0"/>
      <c r="ALT648" s="0"/>
      <c r="ALU648" s="0"/>
      <c r="ALV648" s="0"/>
      <c r="ALW648" s="0"/>
      <c r="ALX648" s="0"/>
      <c r="ALY648" s="0"/>
      <c r="ALZ648" s="0"/>
      <c r="AMA648" s="0"/>
      <c r="AMB648" s="0"/>
      <c r="AMC648" s="0"/>
      <c r="AMD648" s="0"/>
      <c r="AME648" s="0"/>
      <c r="AMF648" s="0"/>
      <c r="AMG648" s="0"/>
      <c r="AMH648" s="0"/>
      <c r="AMI648" s="0"/>
      <c r="AMJ648" s="0"/>
    </row>
    <row r="649" s="98" customFormat="true" ht="17.35" hidden="false" customHeight="false" outlineLevel="0" collapsed="false">
      <c r="B649" s="113"/>
      <c r="C649" s="28" t="s">
        <v>144</v>
      </c>
      <c r="D649" s="28" t="n">
        <v>953</v>
      </c>
      <c r="E649" s="145" t="s">
        <v>39</v>
      </c>
      <c r="F649" s="145" t="s">
        <v>23</v>
      </c>
      <c r="G649" s="77" t="n">
        <v>5410069140</v>
      </c>
      <c r="H649" s="82" t="n">
        <v>300</v>
      </c>
      <c r="I649" s="142" t="n">
        <f aca="false">SUM(J649:L649)</f>
        <v>204700</v>
      </c>
      <c r="J649" s="142" t="n">
        <v>408000</v>
      </c>
      <c r="K649" s="72" t="n">
        <v>-203300</v>
      </c>
      <c r="L649" s="143"/>
      <c r="M649" s="144" t="n">
        <f aca="false">I649</f>
        <v>204700</v>
      </c>
      <c r="ALL649" s="1"/>
      <c r="ALM649" s="0"/>
      <c r="ALN649" s="0"/>
      <c r="ALO649" s="0"/>
      <c r="ALP649" s="0"/>
      <c r="ALQ649" s="0"/>
      <c r="ALR649" s="0"/>
      <c r="ALS649" s="0"/>
      <c r="ALT649" s="0"/>
      <c r="ALU649" s="0"/>
      <c r="ALV649" s="0"/>
      <c r="ALW649" s="0"/>
      <c r="ALX649" s="0"/>
      <c r="ALY649" s="0"/>
      <c r="ALZ649" s="0"/>
      <c r="AMA649" s="0"/>
      <c r="AMB649" s="0"/>
      <c r="AMC649" s="0"/>
      <c r="AMD649" s="0"/>
      <c r="AME649" s="0"/>
      <c r="AMF649" s="0"/>
      <c r="AMG649" s="0"/>
      <c r="AMH649" s="0"/>
      <c r="AMI649" s="0"/>
      <c r="AMJ649" s="0"/>
    </row>
    <row r="650" s="98" customFormat="true" ht="17.35" hidden="false" customHeight="false" outlineLevel="0" collapsed="false">
      <c r="B650" s="141"/>
      <c r="C650" s="28" t="s">
        <v>72</v>
      </c>
      <c r="D650" s="28" t="n">
        <v>953</v>
      </c>
      <c r="E650" s="145" t="s">
        <v>39</v>
      </c>
      <c r="F650" s="145" t="s">
        <v>27</v>
      </c>
      <c r="G650" s="77"/>
      <c r="H650" s="78"/>
      <c r="I650" s="142" t="n">
        <f aca="false">SUM(J650:L650)</f>
        <v>14329800</v>
      </c>
      <c r="J650" s="142" t="n">
        <f aca="false">J651</f>
        <v>14285600</v>
      </c>
      <c r="K650" s="72" t="n">
        <f aca="false">K651</f>
        <v>44200</v>
      </c>
      <c r="L650" s="143" t="n">
        <f aca="false">L651</f>
        <v>0</v>
      </c>
      <c r="M650" s="144" t="n">
        <f aca="false">I650</f>
        <v>14329800</v>
      </c>
      <c r="ALL650" s="1"/>
      <c r="ALM650" s="0"/>
      <c r="ALN650" s="0"/>
      <c r="ALO650" s="0"/>
      <c r="ALP650" s="0"/>
      <c r="ALQ650" s="0"/>
      <c r="ALR650" s="0"/>
      <c r="ALS650" s="0"/>
      <c r="ALT650" s="0"/>
      <c r="ALU650" s="0"/>
      <c r="ALV650" s="0"/>
      <c r="ALW650" s="0"/>
      <c r="ALX650" s="0"/>
      <c r="ALY650" s="0"/>
      <c r="ALZ650" s="0"/>
      <c r="AMA650" s="0"/>
      <c r="AMB650" s="0"/>
      <c r="AMC650" s="0"/>
      <c r="AMD650" s="0"/>
      <c r="AME650" s="0"/>
      <c r="AMF650" s="0"/>
      <c r="AMG650" s="0"/>
      <c r="AMH650" s="0"/>
      <c r="AMI650" s="0"/>
      <c r="AMJ650" s="0"/>
    </row>
    <row r="651" s="98" customFormat="true" ht="31.35" hidden="false" customHeight="false" outlineLevel="0" collapsed="false">
      <c r="B651" s="113"/>
      <c r="C651" s="28" t="s">
        <v>96</v>
      </c>
      <c r="D651" s="28" t="n">
        <v>953</v>
      </c>
      <c r="E651" s="145" t="s">
        <v>39</v>
      </c>
      <c r="F651" s="145" t="s">
        <v>27</v>
      </c>
      <c r="G651" s="77" t="n">
        <v>5000000000</v>
      </c>
      <c r="H651" s="82"/>
      <c r="I651" s="142" t="n">
        <f aca="false">SUM(J651:L651)</f>
        <v>14329800</v>
      </c>
      <c r="J651" s="142" t="n">
        <f aca="false">J652</f>
        <v>14285600</v>
      </c>
      <c r="K651" s="72" t="n">
        <f aca="false">K652</f>
        <v>44200</v>
      </c>
      <c r="L651" s="143" t="n">
        <f aca="false">L652</f>
        <v>0</v>
      </c>
      <c r="M651" s="144" t="n">
        <f aca="false">I651</f>
        <v>14329800</v>
      </c>
      <c r="ALL651" s="1"/>
      <c r="ALM651" s="0"/>
      <c r="ALN651" s="0"/>
      <c r="ALO651" s="0"/>
      <c r="ALP651" s="0"/>
      <c r="ALQ651" s="0"/>
      <c r="ALR651" s="0"/>
      <c r="ALS651" s="0"/>
      <c r="ALT651" s="0"/>
      <c r="ALU651" s="0"/>
      <c r="ALV651" s="0"/>
      <c r="ALW651" s="0"/>
      <c r="ALX651" s="0"/>
      <c r="ALY651" s="0"/>
      <c r="ALZ651" s="0"/>
      <c r="AMA651" s="0"/>
      <c r="AMB651" s="0"/>
      <c r="AMC651" s="0"/>
      <c r="AMD651" s="0"/>
      <c r="AME651" s="0"/>
      <c r="AMF651" s="0"/>
      <c r="AMG651" s="0"/>
      <c r="AMH651" s="0"/>
      <c r="AMI651" s="0"/>
      <c r="AMJ651" s="0"/>
    </row>
    <row r="652" s="98" customFormat="true" ht="31.35" hidden="false" customHeight="false" outlineLevel="0" collapsed="false">
      <c r="B652" s="113"/>
      <c r="C652" s="28" t="s">
        <v>104</v>
      </c>
      <c r="D652" s="28" t="n">
        <v>953</v>
      </c>
      <c r="E652" s="145" t="s">
        <v>39</v>
      </c>
      <c r="F652" s="145" t="s">
        <v>27</v>
      </c>
      <c r="G652" s="77" t="n">
        <v>5020000000</v>
      </c>
      <c r="H652" s="82"/>
      <c r="I652" s="142" t="n">
        <f aca="false">SUM(J652:L652)</f>
        <v>14329800</v>
      </c>
      <c r="J652" s="142" t="n">
        <f aca="false">J653+J659+J657</f>
        <v>14285600</v>
      </c>
      <c r="K652" s="72" t="n">
        <f aca="false">K653+K659+K657</f>
        <v>44200</v>
      </c>
      <c r="L652" s="143" t="n">
        <f aca="false">L653+L659+L657</f>
        <v>0</v>
      </c>
      <c r="M652" s="144" t="n">
        <f aca="false">I652</f>
        <v>14329800</v>
      </c>
      <c r="ALL652" s="1"/>
      <c r="ALM652" s="0"/>
      <c r="ALN652" s="0"/>
      <c r="ALO652" s="0"/>
      <c r="ALP652" s="0"/>
      <c r="ALQ652" s="0"/>
      <c r="ALR652" s="0"/>
      <c r="ALS652" s="0"/>
      <c r="ALT652" s="0"/>
      <c r="ALU652" s="0"/>
      <c r="ALV652" s="0"/>
      <c r="ALW652" s="0"/>
      <c r="ALX652" s="0"/>
      <c r="ALY652" s="0"/>
      <c r="ALZ652" s="0"/>
      <c r="AMA652" s="0"/>
      <c r="AMB652" s="0"/>
      <c r="AMC652" s="0"/>
      <c r="AMD652" s="0"/>
      <c r="AME652" s="0"/>
      <c r="AMF652" s="0"/>
      <c r="AMG652" s="0"/>
      <c r="AMH652" s="0"/>
      <c r="AMI652" s="0"/>
      <c r="AMJ652" s="0"/>
    </row>
    <row r="653" customFormat="false" ht="165.2" hidden="false" customHeight="true" outlineLevel="0" collapsed="false">
      <c r="A653" s="98"/>
      <c r="C653" s="28" t="s">
        <v>109</v>
      </c>
      <c r="D653" s="28" t="n">
        <v>953</v>
      </c>
      <c r="E653" s="145" t="s">
        <v>39</v>
      </c>
      <c r="F653" s="145" t="s">
        <v>27</v>
      </c>
      <c r="G653" s="77" t="n">
        <v>5020069170</v>
      </c>
      <c r="H653" s="24"/>
      <c r="I653" s="142" t="n">
        <f aca="false">SUM(J653:L653)</f>
        <v>1318400</v>
      </c>
      <c r="J653" s="142" t="n">
        <f aca="false">J654+J655+J656</f>
        <v>1314600</v>
      </c>
      <c r="K653" s="72" t="n">
        <f aca="false">K654+K655+K656</f>
        <v>3800</v>
      </c>
      <c r="L653" s="143" t="n">
        <f aca="false">L654+L655+L656</f>
        <v>0</v>
      </c>
      <c r="M653" s="144" t="n">
        <f aca="false">I653</f>
        <v>1318400</v>
      </c>
    </row>
    <row r="654" customFormat="false" ht="61.8" hidden="false" customHeight="false" outlineLevel="0" collapsed="false">
      <c r="A654" s="98"/>
      <c r="C654" s="28" t="s">
        <v>110</v>
      </c>
      <c r="D654" s="28" t="n">
        <v>953</v>
      </c>
      <c r="E654" s="145" t="s">
        <v>39</v>
      </c>
      <c r="F654" s="145" t="s">
        <v>27</v>
      </c>
      <c r="G654" s="77" t="n">
        <v>5020069170</v>
      </c>
      <c r="H654" s="24" t="n">
        <v>100</v>
      </c>
      <c r="I654" s="142" t="n">
        <f aca="false">SUM(J654:L654)</f>
        <v>1318400</v>
      </c>
      <c r="J654" s="142" t="n">
        <v>1314600</v>
      </c>
      <c r="K654" s="72" t="n">
        <v>3800</v>
      </c>
      <c r="L654" s="143"/>
      <c r="M654" s="144" t="n">
        <f aca="false">I654</f>
        <v>1318400</v>
      </c>
    </row>
    <row r="655" customFormat="false" ht="31.35" hidden="true" customHeight="false" outlineLevel="0" collapsed="false">
      <c r="A655" s="98"/>
      <c r="C655" s="28" t="s">
        <v>102</v>
      </c>
      <c r="D655" s="28" t="n">
        <v>953</v>
      </c>
      <c r="E655" s="145" t="s">
        <v>39</v>
      </c>
      <c r="F655" s="145" t="s">
        <v>27</v>
      </c>
      <c r="G655" s="77" t="n">
        <v>5020069170</v>
      </c>
      <c r="H655" s="24" t="n">
        <v>200</v>
      </c>
      <c r="I655" s="142" t="n">
        <f aca="false">SUM(J655:L655)</f>
        <v>0</v>
      </c>
      <c r="J655" s="142"/>
      <c r="K655" s="72"/>
      <c r="L655" s="143"/>
      <c r="M655" s="144" t="n">
        <f aca="false">I655</f>
        <v>0</v>
      </c>
    </row>
    <row r="656" customFormat="false" ht="17.35" hidden="true" customHeight="false" outlineLevel="0" collapsed="false">
      <c r="A656" s="98"/>
      <c r="C656" s="28" t="s">
        <v>105</v>
      </c>
      <c r="D656" s="28" t="n">
        <v>953</v>
      </c>
      <c r="E656" s="145" t="s">
        <v>39</v>
      </c>
      <c r="F656" s="145" t="s">
        <v>27</v>
      </c>
      <c r="G656" s="77" t="n">
        <v>5020069170</v>
      </c>
      <c r="H656" s="82" t="n">
        <v>800</v>
      </c>
      <c r="I656" s="142" t="n">
        <f aca="false">SUM(J656:L656)</f>
        <v>0</v>
      </c>
      <c r="J656" s="152"/>
      <c r="K656" s="153"/>
      <c r="L656" s="154"/>
      <c r="M656" s="144" t="n">
        <f aca="false">I656</f>
        <v>0</v>
      </c>
    </row>
    <row r="657" customFormat="false" ht="72.9" hidden="false" customHeight="true" outlineLevel="0" collapsed="false">
      <c r="A657" s="98"/>
      <c r="C657" s="28" t="s">
        <v>111</v>
      </c>
      <c r="D657" s="28" t="n">
        <v>953</v>
      </c>
      <c r="E657" s="145" t="s">
        <v>39</v>
      </c>
      <c r="F657" s="145" t="s">
        <v>27</v>
      </c>
      <c r="G657" s="77" t="n">
        <v>5020069180</v>
      </c>
      <c r="H657" s="82"/>
      <c r="I657" s="142" t="n">
        <f aca="false">SUM(J657:L657)</f>
        <v>982900</v>
      </c>
      <c r="J657" s="152" t="n">
        <f aca="false">J658</f>
        <v>979900</v>
      </c>
      <c r="K657" s="153" t="n">
        <f aca="false">K658</f>
        <v>3000</v>
      </c>
      <c r="L657" s="154" t="n">
        <f aca="false">L658</f>
        <v>0</v>
      </c>
      <c r="M657" s="144" t="n">
        <f aca="false">I657</f>
        <v>982900</v>
      </c>
    </row>
    <row r="658" customFormat="false" ht="61.8" hidden="false" customHeight="false" outlineLevel="0" collapsed="false">
      <c r="A658" s="98"/>
      <c r="C658" s="28" t="s">
        <v>110</v>
      </c>
      <c r="D658" s="28" t="n">
        <v>953</v>
      </c>
      <c r="E658" s="145" t="s">
        <v>39</v>
      </c>
      <c r="F658" s="145" t="s">
        <v>27</v>
      </c>
      <c r="G658" s="77" t="n">
        <v>5020069180</v>
      </c>
      <c r="H658" s="82" t="n">
        <v>100</v>
      </c>
      <c r="I658" s="142" t="n">
        <f aca="false">SUM(J658:L658)</f>
        <v>982900</v>
      </c>
      <c r="J658" s="152" t="n">
        <v>979900</v>
      </c>
      <c r="K658" s="153" t="n">
        <v>3000</v>
      </c>
      <c r="L658" s="154"/>
      <c r="M658" s="144" t="n">
        <f aca="false">I658</f>
        <v>982900</v>
      </c>
    </row>
    <row r="659" customFormat="false" ht="47.05" hidden="false" customHeight="false" outlineLevel="0" collapsed="false">
      <c r="A659" s="98"/>
      <c r="C659" s="28" t="s">
        <v>112</v>
      </c>
      <c r="D659" s="28" t="n">
        <v>953</v>
      </c>
      <c r="E659" s="145" t="s">
        <v>39</v>
      </c>
      <c r="F659" s="145" t="s">
        <v>27</v>
      </c>
      <c r="G659" s="77" t="n">
        <v>5020069190</v>
      </c>
      <c r="H659" s="82"/>
      <c r="I659" s="142" t="n">
        <f aca="false">SUM(J659:L659)</f>
        <v>12028500</v>
      </c>
      <c r="J659" s="152" t="n">
        <f aca="false">J660+J661+J662</f>
        <v>11991100</v>
      </c>
      <c r="K659" s="153" t="n">
        <f aca="false">K660+K661+K662</f>
        <v>37400</v>
      </c>
      <c r="L659" s="154" t="n">
        <f aca="false">L660+L661+L662</f>
        <v>0</v>
      </c>
      <c r="M659" s="144" t="n">
        <f aca="false">I659</f>
        <v>12028500</v>
      </c>
    </row>
    <row r="660" customFormat="false" ht="61.8" hidden="false" customHeight="false" outlineLevel="0" collapsed="false">
      <c r="A660" s="98"/>
      <c r="C660" s="28" t="s">
        <v>110</v>
      </c>
      <c r="D660" s="28" t="n">
        <v>953</v>
      </c>
      <c r="E660" s="145" t="s">
        <v>39</v>
      </c>
      <c r="F660" s="145" t="s">
        <v>27</v>
      </c>
      <c r="G660" s="77" t="n">
        <v>5020069190</v>
      </c>
      <c r="H660" s="82" t="n">
        <v>100</v>
      </c>
      <c r="I660" s="142" t="n">
        <f aca="false">SUM(J660:L660)</f>
        <v>11328000</v>
      </c>
      <c r="J660" s="152" t="n">
        <v>11290600</v>
      </c>
      <c r="K660" s="153" t="n">
        <v>37400</v>
      </c>
      <c r="L660" s="154"/>
      <c r="M660" s="144" t="n">
        <f aca="false">I660</f>
        <v>11328000</v>
      </c>
    </row>
    <row r="661" customFormat="false" ht="31.35" hidden="false" customHeight="false" outlineLevel="0" collapsed="false">
      <c r="A661" s="98"/>
      <c r="C661" s="28" t="s">
        <v>102</v>
      </c>
      <c r="D661" s="28" t="n">
        <v>953</v>
      </c>
      <c r="E661" s="145" t="s">
        <v>39</v>
      </c>
      <c r="F661" s="145" t="s">
        <v>27</v>
      </c>
      <c r="G661" s="77" t="n">
        <v>5020069190</v>
      </c>
      <c r="H661" s="82" t="n">
        <v>200</v>
      </c>
      <c r="I661" s="142" t="n">
        <f aca="false">SUM(J661:L661)</f>
        <v>700000</v>
      </c>
      <c r="J661" s="152" t="n">
        <v>700000</v>
      </c>
      <c r="K661" s="153" t="n">
        <v>0</v>
      </c>
      <c r="L661" s="154"/>
      <c r="M661" s="144" t="n">
        <f aca="false">I661</f>
        <v>700000</v>
      </c>
    </row>
    <row r="662" customFormat="false" ht="17.35" hidden="false" customHeight="false" outlineLevel="0" collapsed="false">
      <c r="A662" s="98"/>
      <c r="C662" s="28" t="s">
        <v>105</v>
      </c>
      <c r="D662" s="28" t="n">
        <v>953</v>
      </c>
      <c r="E662" s="145" t="s">
        <v>39</v>
      </c>
      <c r="F662" s="145" t="s">
        <v>27</v>
      </c>
      <c r="G662" s="77" t="n">
        <v>5020069190</v>
      </c>
      <c r="H662" s="82" t="n">
        <v>800</v>
      </c>
      <c r="I662" s="142" t="n">
        <f aca="false">SUM(J662:L662)</f>
        <v>500</v>
      </c>
      <c r="J662" s="152" t="n">
        <v>500</v>
      </c>
      <c r="K662" s="153" t="n">
        <v>0</v>
      </c>
      <c r="L662" s="154"/>
      <c r="M662" s="144" t="n">
        <f aca="false">I662</f>
        <v>500</v>
      </c>
    </row>
    <row r="663" customFormat="false" ht="17.35" hidden="false" customHeight="false" outlineLevel="0" collapsed="false">
      <c r="A663" s="98"/>
      <c r="D663" s="13"/>
      <c r="E663" s="26"/>
      <c r="F663" s="26"/>
      <c r="G663" s="115"/>
      <c r="H663" s="116"/>
      <c r="I663" s="155"/>
    </row>
    <row r="664" customFormat="false" ht="17.35" hidden="false" customHeight="false" outlineLevel="0" collapsed="false">
      <c r="C664" s="2" t="s">
        <v>84</v>
      </c>
      <c r="D664" s="25"/>
      <c r="E664" s="1"/>
      <c r="F664" s="1"/>
      <c r="G664" s="1"/>
      <c r="H664" s="1"/>
      <c r="I664" s="40"/>
    </row>
    <row r="665" customFormat="false" ht="17.6" hidden="false" customHeight="true" outlineLevel="0" collapsed="false">
      <c r="C665" s="39" t="s">
        <v>85</v>
      </c>
      <c r="D665" s="39"/>
      <c r="E665" s="1"/>
      <c r="F665" s="1"/>
      <c r="G665" s="1"/>
      <c r="H665" s="1"/>
      <c r="I665" s="40"/>
    </row>
    <row r="666" customFormat="false" ht="17.6" hidden="false" customHeight="true" outlineLevel="0" collapsed="false">
      <c r="C666" s="39" t="s">
        <v>86</v>
      </c>
      <c r="D666" s="39"/>
      <c r="E666" s="1"/>
      <c r="F666" s="1"/>
      <c r="G666" s="41"/>
      <c r="H666" s="40"/>
      <c r="I666" s="40"/>
    </row>
    <row r="667" customFormat="false" ht="17.35" hidden="false" customHeight="false" outlineLevel="0" collapsed="false">
      <c r="C667" s="28" t="s">
        <v>87</v>
      </c>
      <c r="G667" s="41" t="s">
        <v>88</v>
      </c>
    </row>
  </sheetData>
  <mergeCells count="12">
    <mergeCell ref="H2:M2"/>
    <mergeCell ref="C3:L3"/>
    <mergeCell ref="B5:B6"/>
    <mergeCell ref="C5:C6"/>
    <mergeCell ref="D5:H5"/>
    <mergeCell ref="I5:I6"/>
    <mergeCell ref="J5:J7"/>
    <mergeCell ref="K5:K7"/>
    <mergeCell ref="L5:L7"/>
    <mergeCell ref="M5:M6"/>
    <mergeCell ref="C665:D665"/>
    <mergeCell ref="C666:D666"/>
  </mergeCells>
  <printOptions headings="false" gridLines="false" gridLinesSet="true" horizontalCentered="false" verticalCentered="false"/>
  <pageMargins left="0.196527777777778" right="0.196527777777778" top="0.7875" bottom="0.196527777777778" header="0.511811023622047" footer="0.511811023622047"/>
  <pageSetup paperSize="9" scale="9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Normal.dotm</Template>
  <TotalTime>1235</TotalTime>
  <Application>LibreOffice/7.2.6.2$Windows_X86_64 LibreOffice_project/b0ec3a565991f7569a5a7f5d24fed7f52653d754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cp:lastPrinted>2025-11-14T11:21:55Z</cp:lastPrinted>
  <dcterms:modified xsi:type="dcterms:W3CDTF">2025-11-20T08:14:58Z</dcterms:modified>
  <cp:revision>491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0</vt:bool>
  </property>
</Properties>
</file>