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2 корретировка бюджета 2025\"/>
    </mc:Choice>
  </mc:AlternateContent>
  <xr:revisionPtr revIDLastSave="0" documentId="13_ncr:1_{4758F44D-BD1B-47EB-BDA2-C9716DA147B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-2027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1" i="1" l="1"/>
  <c r="C41" i="1"/>
  <c r="D40" i="1"/>
  <c r="C40" i="1"/>
  <c r="D39" i="1"/>
  <c r="C39" i="1"/>
  <c r="D38" i="1"/>
  <c r="C38" i="1"/>
  <c r="D37" i="1"/>
  <c r="C37" i="1"/>
  <c r="D36" i="1"/>
  <c r="C36" i="1"/>
  <c r="C35" i="1"/>
  <c r="D34" i="1"/>
  <c r="C34" i="1"/>
  <c r="D33" i="1"/>
  <c r="C33" i="1"/>
  <c r="D32" i="1"/>
  <c r="C32" i="1"/>
  <c r="D31" i="1"/>
  <c r="C31" i="1"/>
  <c r="D29" i="1"/>
  <c r="D28" i="1" s="1"/>
  <c r="C29" i="1"/>
  <c r="C28" i="1" s="1"/>
  <c r="D7" i="1"/>
  <c r="D43" i="1" s="1"/>
  <c r="C7" i="1"/>
  <c r="C43" i="1" s="1"/>
</calcChain>
</file>

<file path=xl/sharedStrings.xml><?xml version="1.0" encoding="utf-8"?>
<sst xmlns="http://schemas.openxmlformats.org/spreadsheetml/2006/main" count="85" uniqueCount="85">
  <si>
    <t>Приложение 2</t>
  </si>
  <si>
    <t xml:space="preserve">к  решению Совета муниципального образования Белореченский муниципальный район Краснодарского края от 18 декабря 2025 г. № 232 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</si>
  <si>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2026  и 2027 годы</t>
  </si>
  <si>
    <t>(рублей)</t>
  </si>
  <si>
    <t>Код</t>
  </si>
  <si>
    <t>Наименование дохода</t>
  </si>
  <si>
    <t>2026 год</t>
  </si>
  <si>
    <t>2027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</si>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</sst>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8"/>
  <sheetViews>
    <sheetView tabSelected="1" view="pageBreakPreview" zoomScaleNormal="60" workbookViewId="0">
      <selection activeCell="B2" sqref="B2"/>
    </sheetView>
  </sheetViews>
  <sheetFormatPr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3" customFormat="1" ht="93" customHeight="1" x14ac:dyDescent="0.3">
      <c r="A2" s="10"/>
      <c r="B2" s="11"/>
      <c r="C2" s="4" t="s">
        <v>1</v>
      </c>
      <c r="D2" s="4"/>
      <c r="E2" s="12"/>
      <c r="F2" s="12"/>
      <c r="G2" s="12"/>
    </row>
    <row r="3" spans="1:7" s="13" customFormat="1" ht="12.6" customHeight="1" x14ac:dyDescent="0.3">
      <c r="A3" s="5"/>
      <c r="B3" s="14"/>
      <c r="C3" s="15"/>
      <c r="D3" s="15"/>
    </row>
    <row r="4" spans="1:7" s="13" customFormat="1" ht="38.1" customHeight="1" x14ac:dyDescent="0.3">
      <c r="A4" s="3" t="s">
        <v>2</v>
      </c>
      <c r="B4" s="3"/>
      <c r="C4" s="3"/>
      <c r="D4" s="3"/>
    </row>
    <row r="5" spans="1:7" s="13" customFormat="1" ht="27" customHeight="1" x14ac:dyDescent="0.3">
      <c r="A5" s="16"/>
      <c r="B5" s="16"/>
      <c r="C5" s="17"/>
      <c r="D5" s="17" t="s">
        <v>3</v>
      </c>
    </row>
    <row r="6" spans="1:7" ht="35.450000000000003" customHeight="1" x14ac:dyDescent="0.3">
      <c r="A6" s="18" t="s">
        <v>4</v>
      </c>
      <c r="B6" s="18" t="s">
        <v>5</v>
      </c>
      <c r="C6" s="19" t="s">
        <v>6</v>
      </c>
      <c r="D6" s="19" t="s">
        <v>7</v>
      </c>
    </row>
    <row r="7" spans="1:7" ht="21" customHeight="1" x14ac:dyDescent="0.3">
      <c r="A7" s="20" t="s">
        <v>8</v>
      </c>
      <c r="B7" s="20" t="s">
        <v>9</v>
      </c>
      <c r="C7" s="21">
        <f>C8+C9+C10+C11+C12+C13+C14+C15+C16+C17+C18+C19+C20+C21+C22+C23+C24+C26+C25+C27</f>
        <v>1431182600</v>
      </c>
      <c r="D7" s="21">
        <f>D8+D9+D10+D11+D12+D13+D14+D15+D16+D17+D18+D19+D20+D21+D22+D23+D24+D26+D25+D27</f>
        <v>1443767200</v>
      </c>
    </row>
    <row r="8" spans="1:7" x14ac:dyDescent="0.3">
      <c r="A8" s="20" t="s">
        <v>10</v>
      </c>
      <c r="B8" s="20" t="s">
        <v>11</v>
      </c>
      <c r="C8" s="22">
        <v>28013000</v>
      </c>
      <c r="D8" s="22">
        <v>29974000</v>
      </c>
    </row>
    <row r="9" spans="1:7" x14ac:dyDescent="0.3">
      <c r="A9" s="20" t="s">
        <v>12</v>
      </c>
      <c r="B9" s="20" t="s">
        <v>13</v>
      </c>
      <c r="C9" s="22">
        <v>809598000</v>
      </c>
      <c r="D9" s="22">
        <v>764351000</v>
      </c>
    </row>
    <row r="10" spans="1:7" ht="56.25" x14ac:dyDescent="0.3">
      <c r="A10" s="20" t="s">
        <v>14</v>
      </c>
      <c r="B10" s="20" t="s">
        <v>15</v>
      </c>
      <c r="C10" s="22">
        <v>8466000</v>
      </c>
      <c r="D10" s="22">
        <v>11231600</v>
      </c>
    </row>
    <row r="11" spans="1:7" ht="37.5" x14ac:dyDescent="0.3">
      <c r="A11" s="20" t="s">
        <v>16</v>
      </c>
      <c r="B11" s="20" t="s">
        <v>17</v>
      </c>
      <c r="C11" s="22">
        <v>354125000</v>
      </c>
      <c r="D11" s="22">
        <v>401828000</v>
      </c>
    </row>
    <row r="12" spans="1:7" ht="37.5" x14ac:dyDescent="0.3">
      <c r="A12" s="20" t="s">
        <v>18</v>
      </c>
      <c r="B12" s="20" t="s">
        <v>19</v>
      </c>
      <c r="C12" s="22">
        <v>150000</v>
      </c>
      <c r="D12" s="22">
        <v>100000</v>
      </c>
    </row>
    <row r="13" spans="1:7" x14ac:dyDescent="0.3">
      <c r="A13" s="20" t="s">
        <v>20</v>
      </c>
      <c r="B13" s="20" t="s">
        <v>21</v>
      </c>
      <c r="C13" s="22">
        <v>19504000</v>
      </c>
      <c r="D13" s="22">
        <v>20702000</v>
      </c>
    </row>
    <row r="14" spans="1:7" ht="75" x14ac:dyDescent="0.3">
      <c r="A14" s="20" t="s">
        <v>22</v>
      </c>
      <c r="B14" s="20" t="s">
        <v>23</v>
      </c>
      <c r="C14" s="22">
        <v>39883000</v>
      </c>
      <c r="D14" s="22">
        <v>37034000</v>
      </c>
    </row>
    <row r="15" spans="1:7" x14ac:dyDescent="0.3">
      <c r="A15" s="20" t="s">
        <v>24</v>
      </c>
      <c r="B15" s="20" t="s">
        <v>25</v>
      </c>
      <c r="C15" s="21">
        <v>7773000</v>
      </c>
      <c r="D15" s="21">
        <v>7478000</v>
      </c>
    </row>
    <row r="16" spans="1:7" x14ac:dyDescent="0.3">
      <c r="A16" s="20" t="s">
        <v>26</v>
      </c>
      <c r="B16" s="20" t="s">
        <v>27</v>
      </c>
      <c r="C16" s="22">
        <v>30584000</v>
      </c>
      <c r="D16" s="22">
        <v>34373000</v>
      </c>
    </row>
    <row r="17" spans="1:4" ht="93.75" x14ac:dyDescent="0.3">
      <c r="A17" s="23" t="s">
        <v>28</v>
      </c>
      <c r="B17" s="20" t="s">
        <v>29</v>
      </c>
      <c r="C17" s="22">
        <v>77900</v>
      </c>
      <c r="D17" s="22">
        <v>77900</v>
      </c>
    </row>
    <row r="18" spans="1:4" ht="112.5" x14ac:dyDescent="0.3">
      <c r="A18" s="20" t="s">
        <v>30</v>
      </c>
      <c r="B18" s="24" t="s">
        <v>31</v>
      </c>
      <c r="C18" s="22">
        <v>80193000</v>
      </c>
      <c r="D18" s="22">
        <v>83401000</v>
      </c>
    </row>
    <row r="19" spans="1:4" ht="111.75" customHeight="1" x14ac:dyDescent="0.3">
      <c r="A19" s="20" t="s">
        <v>32</v>
      </c>
      <c r="B19" s="24" t="s">
        <v>33</v>
      </c>
      <c r="C19" s="22">
        <v>329000</v>
      </c>
      <c r="D19" s="22">
        <v>342000</v>
      </c>
    </row>
    <row r="20" spans="1:4" ht="112.5" x14ac:dyDescent="0.3">
      <c r="A20" s="20" t="s">
        <v>34</v>
      </c>
      <c r="B20" s="24" t="s">
        <v>35</v>
      </c>
      <c r="C20" s="22">
        <v>1417200</v>
      </c>
      <c r="D20" s="22">
        <v>1417200</v>
      </c>
    </row>
    <row r="21" spans="1:4" ht="93.75" hidden="1" x14ac:dyDescent="0.3">
      <c r="A21" s="20" t="s">
        <v>36</v>
      </c>
      <c r="B21" s="24" t="s">
        <v>37</v>
      </c>
      <c r="C21" s="22"/>
      <c r="D21" s="22"/>
    </row>
    <row r="22" spans="1:4" ht="116.25" customHeight="1" x14ac:dyDescent="0.3">
      <c r="A22" s="20" t="s">
        <v>38</v>
      </c>
      <c r="B22" s="24" t="s">
        <v>39</v>
      </c>
      <c r="C22" s="22">
        <v>2495900</v>
      </c>
      <c r="D22" s="22">
        <v>2495900</v>
      </c>
    </row>
    <row r="23" spans="1:4" ht="37.5" x14ac:dyDescent="0.3">
      <c r="A23" s="20" t="s">
        <v>40</v>
      </c>
      <c r="B23" s="20" t="s">
        <v>41</v>
      </c>
      <c r="C23" s="22">
        <v>26000000</v>
      </c>
      <c r="D23" s="22">
        <v>26000000</v>
      </c>
    </row>
    <row r="24" spans="1:4" ht="37.5" x14ac:dyDescent="0.3">
      <c r="A24" s="25" t="s">
        <v>42</v>
      </c>
      <c r="B24" s="24" t="s">
        <v>43</v>
      </c>
      <c r="C24" s="22">
        <v>2052400</v>
      </c>
      <c r="D24" s="22">
        <v>2085400</v>
      </c>
    </row>
    <row r="25" spans="1:4" ht="150" hidden="1" x14ac:dyDescent="0.3">
      <c r="A25" s="26" t="s">
        <v>44</v>
      </c>
      <c r="B25" s="24" t="s">
        <v>45</v>
      </c>
      <c r="C25" s="22"/>
      <c r="D25" s="22"/>
    </row>
    <row r="26" spans="1:4" ht="56.25" x14ac:dyDescent="0.3">
      <c r="A26" s="26" t="s">
        <v>46</v>
      </c>
      <c r="B26" s="24" t="s">
        <v>47</v>
      </c>
      <c r="C26" s="22">
        <v>16999000</v>
      </c>
      <c r="D26" s="22">
        <v>17318000</v>
      </c>
    </row>
    <row r="27" spans="1:4" x14ac:dyDescent="0.3">
      <c r="A27" s="20" t="s">
        <v>48</v>
      </c>
      <c r="B27" s="20" t="s">
        <v>49</v>
      </c>
      <c r="C27" s="22">
        <v>3522200</v>
      </c>
      <c r="D27" s="22">
        <v>3558200</v>
      </c>
    </row>
    <row r="28" spans="1:4" ht="20.85" customHeight="1" x14ac:dyDescent="0.3">
      <c r="A28" s="27" t="s">
        <v>50</v>
      </c>
      <c r="B28" s="27" t="s">
        <v>51</v>
      </c>
      <c r="C28" s="28">
        <f>C29</f>
        <v>3117318900</v>
      </c>
      <c r="D28" s="28">
        <f>D29</f>
        <v>2879143300</v>
      </c>
    </row>
    <row r="29" spans="1:4" ht="56.25" x14ac:dyDescent="0.3">
      <c r="A29" s="27" t="s">
        <v>52</v>
      </c>
      <c r="B29" s="27" t="s">
        <v>53</v>
      </c>
      <c r="C29" s="28">
        <f>SUM(C30:C42)</f>
        <v>3117318900</v>
      </c>
      <c r="D29" s="28">
        <f>SUM(D30:D42)</f>
        <v>2879143300</v>
      </c>
    </row>
    <row r="30" spans="1:4" ht="56.25" x14ac:dyDescent="0.3">
      <c r="A30" s="27" t="s">
        <v>54</v>
      </c>
      <c r="B30" s="27" t="s">
        <v>55</v>
      </c>
      <c r="C30" s="29">
        <v>238046400</v>
      </c>
      <c r="D30" s="29">
        <v>221289500</v>
      </c>
    </row>
    <row r="31" spans="1:4" ht="56.25" x14ac:dyDescent="0.3">
      <c r="A31" s="30" t="s">
        <v>56</v>
      </c>
      <c r="B31" s="30" t="s">
        <v>57</v>
      </c>
      <c r="C31" s="29">
        <f>56713500</f>
        <v>56713500</v>
      </c>
      <c r="D31" s="29">
        <f>103588600-103588600</f>
        <v>0</v>
      </c>
    </row>
    <row r="32" spans="1:4" ht="93.75" x14ac:dyDescent="0.3">
      <c r="A32" s="27" t="s">
        <v>58</v>
      </c>
      <c r="B32" s="24" t="s">
        <v>59</v>
      </c>
      <c r="C32" s="29">
        <f>95294300+29285500</f>
        <v>124579800</v>
      </c>
      <c r="D32" s="29">
        <f>107803900</f>
        <v>107803900</v>
      </c>
    </row>
    <row r="33" spans="1:4" ht="52.15" customHeight="1" x14ac:dyDescent="0.3">
      <c r="A33" s="27" t="s">
        <v>60</v>
      </c>
      <c r="B33" s="30" t="s">
        <v>61</v>
      </c>
      <c r="C33" s="29">
        <f>2832700+1222400</f>
        <v>4055100</v>
      </c>
      <c r="D33" s="29">
        <f>4541800</f>
        <v>4541800</v>
      </c>
    </row>
    <row r="34" spans="1:4" ht="37.5" x14ac:dyDescent="0.3">
      <c r="A34" s="27" t="s">
        <v>62</v>
      </c>
      <c r="B34" s="24" t="s">
        <v>63</v>
      </c>
      <c r="C34" s="29">
        <f>442400-2600</f>
        <v>439800</v>
      </c>
      <c r="D34" s="29">
        <f>462600</f>
        <v>462600</v>
      </c>
    </row>
    <row r="35" spans="1:4" ht="37.5" x14ac:dyDescent="0.3">
      <c r="A35" s="30" t="s">
        <v>64</v>
      </c>
      <c r="B35" s="27" t="s">
        <v>65</v>
      </c>
      <c r="C35" s="29">
        <f>5355700</f>
        <v>5355700</v>
      </c>
      <c r="D35" s="29">
        <v>0</v>
      </c>
    </row>
    <row r="36" spans="1:4" ht="37.5" x14ac:dyDescent="0.3">
      <c r="A36" s="27" t="s">
        <v>66</v>
      </c>
      <c r="B36" s="24" t="s">
        <v>67</v>
      </c>
      <c r="C36" s="29">
        <f>1402500+9366500+5000000+1834200+3100000+185923000</f>
        <v>206626200</v>
      </c>
      <c r="D36" s="29">
        <f>1402500+9741100+2937400</f>
        <v>14081000</v>
      </c>
    </row>
    <row r="37" spans="1:4" s="31" customFormat="1" ht="56.25" x14ac:dyDescent="0.3">
      <c r="A37" s="27" t="s">
        <v>68</v>
      </c>
      <c r="B37" s="24" t="s">
        <v>69</v>
      </c>
      <c r="C37" s="29">
        <f>19637200+979700+252000+72897900+686100+187500+49681300+2861900+1828352600+6838300+2929500+2401100-1722000+4793200-33300+18300800+98743800+1574100+38326700-83800-22500</f>
        <v>2147582100</v>
      </c>
      <c r="D37" s="29">
        <f>19637200+979700+252000+79236800+686100+187500+51663600+2976400+1909896700+6558700+3046100+2497100-4671600+4979700+98869400-34500+18300800+98743800+2432100-87200-23500</f>
        <v>2296126900</v>
      </c>
    </row>
    <row r="38" spans="1:4" s="31" customFormat="1" ht="131.25" x14ac:dyDescent="0.3">
      <c r="A38" s="27" t="s">
        <v>70</v>
      </c>
      <c r="B38" s="24" t="s">
        <v>71</v>
      </c>
      <c r="C38" s="29">
        <f>13979100+102680600-893200-100-700</f>
        <v>115765700</v>
      </c>
      <c r="D38" s="29">
        <f>13979100-893200-100-800</f>
        <v>13085000</v>
      </c>
    </row>
    <row r="39" spans="1:4" s="31" customFormat="1" ht="93.75" x14ac:dyDescent="0.3">
      <c r="A39" s="27" t="s">
        <v>72</v>
      </c>
      <c r="B39" s="24" t="s">
        <v>73</v>
      </c>
      <c r="C39" s="29">
        <f>85900-2600</f>
        <v>83300</v>
      </c>
      <c r="D39" s="29">
        <f>134600-125400</f>
        <v>9200</v>
      </c>
    </row>
    <row r="40" spans="1:4" s="31" customFormat="1" ht="187.5" x14ac:dyDescent="0.3">
      <c r="A40" s="27" t="s">
        <v>74</v>
      </c>
      <c r="B40" s="24" t="s">
        <v>75</v>
      </c>
      <c r="C40" s="29">
        <f>49840600+49512400</f>
        <v>99353000</v>
      </c>
      <c r="D40" s="29">
        <f>99353000</f>
        <v>99353000</v>
      </c>
    </row>
    <row r="41" spans="1:4" ht="56.25" x14ac:dyDescent="0.3">
      <c r="A41" s="27" t="s">
        <v>76</v>
      </c>
      <c r="B41" s="24" t="s">
        <v>77</v>
      </c>
      <c r="C41" s="28">
        <f>116704900+587700-682200-188600-203300</f>
        <v>116218500</v>
      </c>
      <c r="D41" s="28">
        <f>118882800+611000+788800-196100-195900</f>
        <v>119890600</v>
      </c>
    </row>
    <row r="42" spans="1:4" ht="195" customHeight="1" x14ac:dyDescent="0.3">
      <c r="A42" s="27" t="s">
        <v>78</v>
      </c>
      <c r="B42" s="27" t="s">
        <v>79</v>
      </c>
      <c r="C42" s="32">
        <v>2499800</v>
      </c>
      <c r="D42" s="32">
        <v>2499800</v>
      </c>
    </row>
    <row r="43" spans="1:4" x14ac:dyDescent="0.3">
      <c r="A43" s="33"/>
      <c r="B43" s="34"/>
      <c r="C43" s="35">
        <f>C7+C29</f>
        <v>4548501500</v>
      </c>
      <c r="D43" s="35">
        <f>D7+D29</f>
        <v>4322910500</v>
      </c>
    </row>
    <row r="44" spans="1:4" x14ac:dyDescent="0.3">
      <c r="A44" s="2"/>
      <c r="B44" s="2"/>
      <c r="C44" s="35"/>
      <c r="D44" s="35"/>
    </row>
    <row r="45" spans="1:4" ht="18.600000000000001" customHeight="1" x14ac:dyDescent="0.3">
      <c r="A45" s="7" t="s">
        <v>80</v>
      </c>
      <c r="B45" s="30"/>
      <c r="C45" s="35"/>
      <c r="D45" s="35"/>
    </row>
    <row r="46" spans="1:4" ht="18" customHeight="1" x14ac:dyDescent="0.3">
      <c r="A46" s="1" t="s">
        <v>81</v>
      </c>
      <c r="B46" s="1"/>
      <c r="C46" s="36"/>
      <c r="D46" s="36"/>
    </row>
    <row r="47" spans="1:4" ht="18" customHeight="1" x14ac:dyDescent="0.3">
      <c r="A47" s="1" t="s">
        <v>82</v>
      </c>
      <c r="B47" s="1"/>
      <c r="D47" s="37"/>
    </row>
    <row r="48" spans="1:4" x14ac:dyDescent="0.3">
      <c r="A48" s="5" t="s">
        <v>83</v>
      </c>
      <c r="D48" s="37" t="s">
        <v>84</v>
      </c>
    </row>
  </sheetData>
  <mergeCells count="5">
    <mergeCell ref="C2:D2"/>
    <mergeCell ref="A4:D4"/>
    <mergeCell ref="A44:B44"/>
    <mergeCell ref="A46:B46"/>
    <mergeCell ref="A47:B47"/>
  </mergeCells>
  <pageMargins left="0.43333333333333302" right="0.31527777777777799" top="0.78749999999999998" bottom="0.78749999999999998" header="0.51180555555555496" footer="0.51180555555555496"/>
  <pageSetup paperSize="9" scale="70" firstPageNumber="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2026-2027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109</cp:revision>
  <cp:lastPrinted>2025-11-26T13:06:07Z</cp:lastPrinted>
  <dcterms:modified xsi:type="dcterms:W3CDTF">2025-12-22T11:38:54Z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