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esktop\41 сессия 18.12.2025\Решение № 232 корретировка бюджета 2025\"/>
    </mc:Choice>
  </mc:AlternateContent>
  <xr:revisionPtr revIDLastSave="0" documentId="13_ncr:1_{BD1C254A-AA86-44A3-9E0F-941494D513E0}"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7" sheetId="1" r:id="rId1"/>
    <sheet name="приложение 9" sheetId="2" r:id="rId2"/>
    <sheet name="приложение 11" sheetId="3" r:id="rId3"/>
  </sheets>
  <definedNames>
    <definedName name="_xlnm._FilterDatabase" localSheetId="2">'приложение 11'!$G:$G</definedName>
    <definedName name="Excel_BuiltIn__FilterDatabase" localSheetId="1">'приложение 9'!$C$2:$C$349</definedName>
    <definedName name="Excel_BuiltIn_Print_Area" localSheetId="2">'приложение 11'!$B$1:$S$602</definedName>
    <definedName name="Excel_BuiltIn_Print_Area" localSheetId="0">'приложение 7'!$A$1:$H$57</definedName>
    <definedName name="Excel_BuiltIn_Print_Area" localSheetId="1">'приложение 9'!$A$2:$F$354</definedName>
    <definedName name="Print_Area_0" localSheetId="1">'приложение 9'!$A$2:$F$356</definedName>
    <definedName name="Print_Area_0_0" localSheetId="2">'приложение 11'!$B$1:$U$605</definedName>
    <definedName name="Print_Area_0_0" localSheetId="0">'приложение 7'!$A$1:$H$52</definedName>
    <definedName name="Print_Area_0_0_0" localSheetId="2">'приложение 11'!$A$1:$V$605</definedName>
    <definedName name="Print_Area_0_0_0_0" localSheetId="2">'приложение 11'!$A$1:$AD$605</definedName>
    <definedName name="Print_Area_0_0_0_0_0" localSheetId="2">'приложение 11'!$B$1:$T$605</definedName>
    <definedName name="Print_Area_0_0_0_0_0_0" localSheetId="2">'приложение 11'!$A$1:$U$605</definedName>
    <definedName name="Print_Area_0_0_0_0_0_0_0" localSheetId="2">'приложение 11'!$A$1:$U$605</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11'!$A$3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11'!$B$1:$U$606</definedName>
    <definedName name="_xlnm.Print_Area" localSheetId="0">'приложение 7'!$A$1:$H$54</definedName>
    <definedName name="_xlnm.Print_Area" localSheetId="1">'приложение 9'!$A$2:$F$358</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T601" i="3" l="1"/>
  <c r="I601" i="3"/>
  <c r="T600" i="3"/>
  <c r="I600" i="3"/>
  <c r="T599" i="3"/>
  <c r="I599" i="3"/>
  <c r="AD598" i="3"/>
  <c r="AC598" i="3"/>
  <c r="AB598" i="3"/>
  <c r="AA598" i="3"/>
  <c r="Z598" i="3"/>
  <c r="Y598" i="3"/>
  <c r="X598" i="3"/>
  <c r="W598" i="3"/>
  <c r="V598" i="3"/>
  <c r="U598" i="3"/>
  <c r="S598" i="3"/>
  <c r="R598" i="3"/>
  <c r="Q598" i="3"/>
  <c r="P598" i="3"/>
  <c r="O598" i="3"/>
  <c r="N598" i="3"/>
  <c r="N589" i="3" s="1"/>
  <c r="N588" i="3" s="1"/>
  <c r="N587" i="3" s="1"/>
  <c r="M598" i="3"/>
  <c r="L598" i="3"/>
  <c r="K598" i="3"/>
  <c r="J598" i="3"/>
  <c r="T597" i="3"/>
  <c r="I597" i="3"/>
  <c r="T596" i="3"/>
  <c r="I596" i="3"/>
  <c r="T595" i="3"/>
  <c r="I595" i="3"/>
  <c r="AD594" i="3"/>
  <c r="AC594" i="3"/>
  <c r="AB594" i="3"/>
  <c r="AA594" i="3"/>
  <c r="Z594" i="3"/>
  <c r="Z589" i="3" s="1"/>
  <c r="Y594" i="3"/>
  <c r="X594" i="3"/>
  <c r="W594" i="3"/>
  <c r="T594" i="3" s="1"/>
  <c r="V594" i="3"/>
  <c r="U594" i="3"/>
  <c r="S594" i="3"/>
  <c r="R594" i="3"/>
  <c r="R589" i="3" s="1"/>
  <c r="Q594" i="3"/>
  <c r="P594" i="3"/>
  <c r="O594" i="3"/>
  <c r="N594" i="3"/>
  <c r="M594" i="3"/>
  <c r="L594" i="3"/>
  <c r="K594" i="3"/>
  <c r="J594" i="3"/>
  <c r="T593" i="3"/>
  <c r="I593" i="3"/>
  <c r="T592" i="3"/>
  <c r="I592" i="3"/>
  <c r="T591" i="3"/>
  <c r="I591" i="3"/>
  <c r="AD590" i="3"/>
  <c r="AC590" i="3"/>
  <c r="AB590" i="3"/>
  <c r="AA590" i="3"/>
  <c r="AA589" i="3" s="1"/>
  <c r="Z590" i="3"/>
  <c r="Y590" i="3"/>
  <c r="X590" i="3"/>
  <c r="X589" i="3" s="1"/>
  <c r="X588" i="3" s="1"/>
  <c r="W590" i="3"/>
  <c r="V590" i="3"/>
  <c r="U590" i="3"/>
  <c r="S590" i="3"/>
  <c r="S589" i="3" s="1"/>
  <c r="S588" i="3" s="1"/>
  <c r="S587" i="3" s="1"/>
  <c r="R590" i="3"/>
  <c r="Q590" i="3"/>
  <c r="P590" i="3"/>
  <c r="P589" i="3" s="1"/>
  <c r="P588" i="3" s="1"/>
  <c r="O590" i="3"/>
  <c r="O589" i="3" s="1"/>
  <c r="N590" i="3"/>
  <c r="M590" i="3"/>
  <c r="L590" i="3"/>
  <c r="K590" i="3"/>
  <c r="J590" i="3"/>
  <c r="AD589" i="3"/>
  <c r="AD588" i="3" s="1"/>
  <c r="AD587" i="3" s="1"/>
  <c r="AC589" i="3"/>
  <c r="AC588" i="3" s="1"/>
  <c r="AB589" i="3"/>
  <c r="Y589" i="3"/>
  <c r="Y588" i="3" s="1"/>
  <c r="V589" i="3"/>
  <c r="V588" i="3" s="1"/>
  <c r="V587" i="3" s="1"/>
  <c r="U589" i="3"/>
  <c r="U588" i="3" s="1"/>
  <c r="Q589" i="3"/>
  <c r="Q588" i="3" s="1"/>
  <c r="M589" i="3"/>
  <c r="M588" i="3" s="1"/>
  <c r="L589" i="3"/>
  <c r="AB588" i="3"/>
  <c r="AB587" i="3" s="1"/>
  <c r="AA588" i="3"/>
  <c r="AA587" i="3" s="1"/>
  <c r="Z588" i="3"/>
  <c r="Z587" i="3" s="1"/>
  <c r="R588" i="3"/>
  <c r="O588" i="3"/>
  <c r="O587" i="3" s="1"/>
  <c r="L588" i="3"/>
  <c r="L587" i="3" s="1"/>
  <c r="AC587" i="3"/>
  <c r="Y587" i="3"/>
  <c r="X587" i="3"/>
  <c r="U587" i="3"/>
  <c r="R587" i="3"/>
  <c r="Q587" i="3"/>
  <c r="P587" i="3"/>
  <c r="M587" i="3"/>
  <c r="T586" i="3"/>
  <c r="I586" i="3"/>
  <c r="AD585" i="3"/>
  <c r="AC585" i="3"/>
  <c r="AB585" i="3"/>
  <c r="AA585" i="3"/>
  <c r="Z585" i="3"/>
  <c r="Y585" i="3"/>
  <c r="X585" i="3"/>
  <c r="W585" i="3"/>
  <c r="V585" i="3"/>
  <c r="U585" i="3"/>
  <c r="T585" i="3" s="1"/>
  <c r="S585" i="3"/>
  <c r="R585" i="3"/>
  <c r="Q585" i="3"/>
  <c r="P585" i="3"/>
  <c r="O585" i="3"/>
  <c r="N585" i="3"/>
  <c r="M585" i="3"/>
  <c r="L585" i="3"/>
  <c r="K585" i="3"/>
  <c r="J585" i="3"/>
  <c r="I585" i="3"/>
  <c r="T584" i="3"/>
  <c r="I584" i="3"/>
  <c r="AD583" i="3"/>
  <c r="AC583" i="3"/>
  <c r="AB583" i="3"/>
  <c r="AA583" i="3"/>
  <c r="Z583" i="3"/>
  <c r="Y583" i="3"/>
  <c r="X583" i="3"/>
  <c r="W583" i="3"/>
  <c r="V583" i="3"/>
  <c r="U583" i="3"/>
  <c r="S583" i="3"/>
  <c r="R583" i="3"/>
  <c r="Q583" i="3"/>
  <c r="P583" i="3"/>
  <c r="O583" i="3"/>
  <c r="N583" i="3"/>
  <c r="M583" i="3"/>
  <c r="L583" i="3"/>
  <c r="K583" i="3"/>
  <c r="J583" i="3"/>
  <c r="I583" i="3" s="1"/>
  <c r="T582" i="3"/>
  <c r="I582" i="3"/>
  <c r="AD581" i="3"/>
  <c r="AC581" i="3"/>
  <c r="AB581" i="3"/>
  <c r="AA581" i="3"/>
  <c r="Z581" i="3"/>
  <c r="Y581" i="3"/>
  <c r="X581" i="3"/>
  <c r="W581" i="3"/>
  <c r="V581" i="3"/>
  <c r="U581" i="3"/>
  <c r="S581" i="3"/>
  <c r="R581" i="3"/>
  <c r="Q581" i="3"/>
  <c r="P581" i="3"/>
  <c r="O581" i="3"/>
  <c r="N581" i="3"/>
  <c r="M581" i="3"/>
  <c r="L581" i="3"/>
  <c r="K581" i="3"/>
  <c r="J581" i="3"/>
  <c r="I581" i="3"/>
  <c r="T580" i="3"/>
  <c r="I580" i="3"/>
  <c r="AD579" i="3"/>
  <c r="AC579" i="3"/>
  <c r="AB579" i="3"/>
  <c r="AA579" i="3"/>
  <c r="Z579" i="3"/>
  <c r="Y579" i="3"/>
  <c r="Y578" i="3" s="1"/>
  <c r="Y577" i="3" s="1"/>
  <c r="Y576" i="3" s="1"/>
  <c r="Y575" i="3" s="1"/>
  <c r="X579" i="3"/>
  <c r="X578" i="3" s="1"/>
  <c r="X577" i="3" s="1"/>
  <c r="X576" i="3" s="1"/>
  <c r="X575" i="3" s="1"/>
  <c r="W579" i="3"/>
  <c r="V579" i="3"/>
  <c r="U579" i="3"/>
  <c r="S579" i="3"/>
  <c r="R579" i="3"/>
  <c r="Q579" i="3"/>
  <c r="P579" i="3"/>
  <c r="O579" i="3"/>
  <c r="N579" i="3"/>
  <c r="M579" i="3"/>
  <c r="M578" i="3" s="1"/>
  <c r="L579" i="3"/>
  <c r="K579" i="3"/>
  <c r="J579" i="3"/>
  <c r="AD578" i="3"/>
  <c r="AD577" i="3" s="1"/>
  <c r="AD576" i="3" s="1"/>
  <c r="AD575" i="3" s="1"/>
  <c r="AB578" i="3"/>
  <c r="AA578" i="3"/>
  <c r="AA577" i="3" s="1"/>
  <c r="W578" i="3"/>
  <c r="V578" i="3"/>
  <c r="V577" i="3" s="1"/>
  <c r="V576" i="3" s="1"/>
  <c r="V575" i="3" s="1"/>
  <c r="V568" i="3" s="1"/>
  <c r="S578" i="3"/>
  <c r="S577" i="3" s="1"/>
  <c r="S576" i="3" s="1"/>
  <c r="S575" i="3" s="1"/>
  <c r="S568" i="3" s="1"/>
  <c r="Q578" i="3"/>
  <c r="Q577" i="3" s="1"/>
  <c r="Q576" i="3" s="1"/>
  <c r="Q575" i="3" s="1"/>
  <c r="Q568" i="3" s="1"/>
  <c r="O578" i="3"/>
  <c r="N578" i="3"/>
  <c r="L578" i="3"/>
  <c r="K578" i="3"/>
  <c r="K577" i="3" s="1"/>
  <c r="AB577" i="3"/>
  <c r="W577" i="3"/>
  <c r="O577" i="3"/>
  <c r="O576" i="3" s="1"/>
  <c r="O575" i="3" s="1"/>
  <c r="O568" i="3" s="1"/>
  <c r="N577" i="3"/>
  <c r="N576" i="3" s="1"/>
  <c r="M577" i="3"/>
  <c r="L577" i="3"/>
  <c r="AB576" i="3"/>
  <c r="AB575" i="3" s="1"/>
  <c r="AA576" i="3"/>
  <c r="AA575" i="3" s="1"/>
  <c r="AA568" i="3" s="1"/>
  <c r="W576" i="3"/>
  <c r="M576" i="3"/>
  <c r="M575" i="3" s="1"/>
  <c r="M568" i="3" s="1"/>
  <c r="L576" i="3"/>
  <c r="L575" i="3" s="1"/>
  <c r="K576" i="3"/>
  <c r="T574" i="3"/>
  <c r="I574" i="3"/>
  <c r="AD573" i="3"/>
  <c r="AC573" i="3"/>
  <c r="AC572" i="3" s="1"/>
  <c r="AB573" i="3"/>
  <c r="AA573" i="3"/>
  <c r="AA572" i="3" s="1"/>
  <c r="AA571" i="3" s="1"/>
  <c r="AA570" i="3" s="1"/>
  <c r="AA569" i="3" s="1"/>
  <c r="Z573" i="3"/>
  <c r="Z572" i="3" s="1"/>
  <c r="Z571" i="3" s="1"/>
  <c r="Y573" i="3"/>
  <c r="Y572" i="3" s="1"/>
  <c r="Y571" i="3" s="1"/>
  <c r="Y570" i="3" s="1"/>
  <c r="Y569" i="3" s="1"/>
  <c r="X573" i="3"/>
  <c r="X572" i="3" s="1"/>
  <c r="X571" i="3" s="1"/>
  <c r="X570" i="3" s="1"/>
  <c r="X569" i="3" s="1"/>
  <c r="W573" i="3"/>
  <c r="V573" i="3"/>
  <c r="U573" i="3"/>
  <c r="S573" i="3"/>
  <c r="R573" i="3"/>
  <c r="R572" i="3" s="1"/>
  <c r="R571" i="3" s="1"/>
  <c r="R570" i="3" s="1"/>
  <c r="R569" i="3" s="1"/>
  <c r="Q573" i="3"/>
  <c r="P573" i="3"/>
  <c r="P572" i="3" s="1"/>
  <c r="O573" i="3"/>
  <c r="N573" i="3"/>
  <c r="M573" i="3"/>
  <c r="M572" i="3" s="1"/>
  <c r="L573" i="3"/>
  <c r="K573" i="3"/>
  <c r="J573" i="3"/>
  <c r="J572" i="3" s="1"/>
  <c r="J571" i="3" s="1"/>
  <c r="AD572" i="3"/>
  <c r="AD571" i="3" s="1"/>
  <c r="AD570" i="3" s="1"/>
  <c r="AD569" i="3" s="1"/>
  <c r="AB572" i="3"/>
  <c r="W572" i="3"/>
  <c r="V572" i="3"/>
  <c r="V571" i="3" s="1"/>
  <c r="V570" i="3" s="1"/>
  <c r="V569" i="3" s="1"/>
  <c r="S572" i="3"/>
  <c r="S571" i="3" s="1"/>
  <c r="S570" i="3" s="1"/>
  <c r="S569" i="3" s="1"/>
  <c r="Q572" i="3"/>
  <c r="Q571" i="3" s="1"/>
  <c r="Q570" i="3" s="1"/>
  <c r="Q569" i="3" s="1"/>
  <c r="O572" i="3"/>
  <c r="N572" i="3"/>
  <c r="L572" i="3"/>
  <c r="K572" i="3"/>
  <c r="K571" i="3" s="1"/>
  <c r="AC571" i="3"/>
  <c r="AC570" i="3" s="1"/>
  <c r="AC569" i="3" s="1"/>
  <c r="AB571" i="3"/>
  <c r="W571" i="3"/>
  <c r="O571" i="3"/>
  <c r="O570" i="3" s="1"/>
  <c r="O569" i="3" s="1"/>
  <c r="N571" i="3"/>
  <c r="N570" i="3" s="1"/>
  <c r="N569" i="3" s="1"/>
  <c r="M571" i="3"/>
  <c r="L571" i="3"/>
  <c r="AB570" i="3"/>
  <c r="AB569" i="3" s="1"/>
  <c r="Z570" i="3"/>
  <c r="Z569" i="3" s="1"/>
  <c r="W570" i="3"/>
  <c r="W569" i="3" s="1"/>
  <c r="M570" i="3"/>
  <c r="M569" i="3" s="1"/>
  <c r="L570" i="3"/>
  <c r="L569" i="3" s="1"/>
  <c r="K570" i="3"/>
  <c r="K569" i="3"/>
  <c r="T567" i="3"/>
  <c r="I567" i="3"/>
  <c r="T566" i="3"/>
  <c r="I566" i="3"/>
  <c r="AD565" i="3"/>
  <c r="AC565" i="3"/>
  <c r="AC564" i="3" s="1"/>
  <c r="AB565" i="3"/>
  <c r="AA565" i="3"/>
  <c r="AA564" i="3" s="1"/>
  <c r="AA563" i="3" s="1"/>
  <c r="AA562" i="3" s="1"/>
  <c r="Z565" i="3"/>
  <c r="Z564" i="3" s="1"/>
  <c r="Z563" i="3" s="1"/>
  <c r="Z562" i="3" s="1"/>
  <c r="Y565" i="3"/>
  <c r="Y564" i="3" s="1"/>
  <c r="Y563" i="3" s="1"/>
  <c r="Y562" i="3" s="1"/>
  <c r="X565" i="3"/>
  <c r="X564" i="3" s="1"/>
  <c r="X563" i="3" s="1"/>
  <c r="X562" i="3" s="1"/>
  <c r="W565" i="3"/>
  <c r="V565" i="3"/>
  <c r="U565" i="3"/>
  <c r="S565" i="3"/>
  <c r="R565" i="3"/>
  <c r="R564" i="3" s="1"/>
  <c r="Q565" i="3"/>
  <c r="Q564" i="3" s="1"/>
  <c r="P565" i="3"/>
  <c r="O565" i="3"/>
  <c r="N565" i="3"/>
  <c r="M565" i="3"/>
  <c r="M564" i="3" s="1"/>
  <c r="L565" i="3"/>
  <c r="K565" i="3"/>
  <c r="J565" i="3"/>
  <c r="J564" i="3" s="1"/>
  <c r="I565" i="3"/>
  <c r="AD564" i="3"/>
  <c r="AB564" i="3"/>
  <c r="W564" i="3"/>
  <c r="V564" i="3"/>
  <c r="V563" i="3" s="1"/>
  <c r="V562" i="3" s="1"/>
  <c r="S564" i="3"/>
  <c r="S563" i="3" s="1"/>
  <c r="S562" i="3" s="1"/>
  <c r="P564" i="3"/>
  <c r="O564" i="3"/>
  <c r="N564" i="3"/>
  <c r="L564" i="3"/>
  <c r="K564" i="3"/>
  <c r="K563" i="3" s="1"/>
  <c r="AD563" i="3"/>
  <c r="AD562" i="3" s="1"/>
  <c r="AC563" i="3"/>
  <c r="AB563" i="3"/>
  <c r="W563" i="3"/>
  <c r="W562" i="3" s="1"/>
  <c r="R563" i="3"/>
  <c r="Q563" i="3"/>
  <c r="Q562" i="3" s="1"/>
  <c r="O563" i="3"/>
  <c r="O562" i="3" s="1"/>
  <c r="N563" i="3"/>
  <c r="N562" i="3" s="1"/>
  <c r="M563" i="3"/>
  <c r="L563" i="3"/>
  <c r="J563" i="3"/>
  <c r="AC562" i="3"/>
  <c r="AB562" i="3"/>
  <c r="R562" i="3"/>
  <c r="M562" i="3"/>
  <c r="L562" i="3"/>
  <c r="K562" i="3"/>
  <c r="J562" i="3"/>
  <c r="T561" i="3"/>
  <c r="I561" i="3"/>
  <c r="AD560" i="3"/>
  <c r="AC560" i="3"/>
  <c r="AB560" i="3"/>
  <c r="AB559" i="3" s="1"/>
  <c r="AA560" i="3"/>
  <c r="Z560" i="3"/>
  <c r="Z559" i="3" s="1"/>
  <c r="Z558" i="3" s="1"/>
  <c r="Y560" i="3"/>
  <c r="X560" i="3"/>
  <c r="X559" i="3" s="1"/>
  <c r="X558" i="3" s="1"/>
  <c r="W560" i="3"/>
  <c r="V560" i="3"/>
  <c r="U560" i="3"/>
  <c r="S560" i="3"/>
  <c r="R560" i="3"/>
  <c r="Q560" i="3"/>
  <c r="P560" i="3"/>
  <c r="P559" i="3" s="1"/>
  <c r="P558" i="3" s="1"/>
  <c r="O560" i="3"/>
  <c r="O559" i="3" s="1"/>
  <c r="N560" i="3"/>
  <c r="M560" i="3"/>
  <c r="L560" i="3"/>
  <c r="L559" i="3" s="1"/>
  <c r="L558" i="3" s="1"/>
  <c r="K560" i="3"/>
  <c r="J560" i="3"/>
  <c r="AD559" i="3"/>
  <c r="AD558" i="3" s="1"/>
  <c r="AC559" i="3"/>
  <c r="AC558" i="3" s="1"/>
  <c r="AA559" i="3"/>
  <c r="AA558" i="3" s="1"/>
  <c r="Y559" i="3"/>
  <c r="V559" i="3"/>
  <c r="U559" i="3"/>
  <c r="S559" i="3"/>
  <c r="S558" i="3" s="1"/>
  <c r="R559" i="3"/>
  <c r="R558" i="3" s="1"/>
  <c r="Q559" i="3"/>
  <c r="N559" i="3"/>
  <c r="M559" i="3"/>
  <c r="M558" i="3" s="1"/>
  <c r="K559" i="3"/>
  <c r="J559" i="3"/>
  <c r="J558" i="3" s="1"/>
  <c r="AB558" i="3"/>
  <c r="Y558" i="3"/>
  <c r="V558" i="3"/>
  <c r="Q558" i="3"/>
  <c r="N558" i="3"/>
  <c r="K558" i="3"/>
  <c r="T557" i="3"/>
  <c r="I557" i="3"/>
  <c r="AD556" i="3"/>
  <c r="AC556" i="3"/>
  <c r="AB556" i="3"/>
  <c r="AB555" i="3" s="1"/>
  <c r="AB554" i="3" s="1"/>
  <c r="AA556" i="3"/>
  <c r="AA555" i="3" s="1"/>
  <c r="Z556" i="3"/>
  <c r="Y556" i="3"/>
  <c r="Y555" i="3" s="1"/>
  <c r="Y554" i="3" s="1"/>
  <c r="X556" i="3"/>
  <c r="X555" i="3" s="1"/>
  <c r="X554" i="3" s="1"/>
  <c r="W556" i="3"/>
  <c r="V556" i="3"/>
  <c r="U556" i="3"/>
  <c r="S556" i="3"/>
  <c r="S555" i="3" s="1"/>
  <c r="R556" i="3"/>
  <c r="Q556" i="3"/>
  <c r="Q555" i="3" s="1"/>
  <c r="Q554" i="3" s="1"/>
  <c r="P556" i="3"/>
  <c r="P555" i="3" s="1"/>
  <c r="P554" i="3" s="1"/>
  <c r="O556" i="3"/>
  <c r="N556" i="3"/>
  <c r="M556" i="3"/>
  <c r="L556" i="3"/>
  <c r="K556" i="3"/>
  <c r="K555" i="3" s="1"/>
  <c r="J556" i="3"/>
  <c r="AD555" i="3"/>
  <c r="AD554" i="3" s="1"/>
  <c r="AC555" i="3"/>
  <c r="Z555" i="3"/>
  <c r="V555" i="3"/>
  <c r="V554" i="3" s="1"/>
  <c r="U555" i="3"/>
  <c r="R555" i="3"/>
  <c r="R554" i="3" s="1"/>
  <c r="N555" i="3"/>
  <c r="N554" i="3" s="1"/>
  <c r="M555" i="3"/>
  <c r="L555" i="3"/>
  <c r="J555" i="3"/>
  <c r="AC554" i="3"/>
  <c r="AA554" i="3"/>
  <c r="Z554" i="3"/>
  <c r="U554" i="3"/>
  <c r="S554" i="3"/>
  <c r="M554" i="3"/>
  <c r="L554" i="3"/>
  <c r="K554" i="3"/>
  <c r="T553" i="3"/>
  <c r="I553" i="3"/>
  <c r="AD552" i="3"/>
  <c r="AC552" i="3"/>
  <c r="AB552" i="3"/>
  <c r="AB551" i="3" s="1"/>
  <c r="AA552" i="3"/>
  <c r="AA551" i="3" s="1"/>
  <c r="AA550" i="3" s="1"/>
  <c r="Z552" i="3"/>
  <c r="Z551" i="3" s="1"/>
  <c r="Z550" i="3" s="1"/>
  <c r="Y552" i="3"/>
  <c r="X552" i="3"/>
  <c r="X551" i="3" s="1"/>
  <c r="X550" i="3" s="1"/>
  <c r="W552" i="3"/>
  <c r="W551" i="3" s="1"/>
  <c r="V552" i="3"/>
  <c r="U552" i="3"/>
  <c r="T552" i="3" s="1"/>
  <c r="S552" i="3"/>
  <c r="R552" i="3"/>
  <c r="Q552" i="3"/>
  <c r="P552" i="3"/>
  <c r="P551" i="3" s="1"/>
  <c r="P550" i="3" s="1"/>
  <c r="O552" i="3"/>
  <c r="O551" i="3" s="1"/>
  <c r="N552" i="3"/>
  <c r="M552" i="3"/>
  <c r="M551" i="3" s="1"/>
  <c r="M550" i="3" s="1"/>
  <c r="L552" i="3"/>
  <c r="L551" i="3" s="1"/>
  <c r="K552" i="3"/>
  <c r="J552" i="3"/>
  <c r="AD551" i="3"/>
  <c r="AC551" i="3"/>
  <c r="AC550" i="3" s="1"/>
  <c r="Y551" i="3"/>
  <c r="V551" i="3"/>
  <c r="U551" i="3"/>
  <c r="S551" i="3"/>
  <c r="R551" i="3"/>
  <c r="R550" i="3" s="1"/>
  <c r="Q551" i="3"/>
  <c r="N551" i="3"/>
  <c r="N550" i="3" s="1"/>
  <c r="K551" i="3"/>
  <c r="J551" i="3"/>
  <c r="J550" i="3" s="1"/>
  <c r="AD550" i="3"/>
  <c r="AB550" i="3"/>
  <c r="Y550" i="3"/>
  <c r="W550" i="3"/>
  <c r="V550" i="3"/>
  <c r="S550" i="3"/>
  <c r="Q550" i="3"/>
  <c r="O550" i="3"/>
  <c r="L550" i="3"/>
  <c r="K550" i="3"/>
  <c r="T549" i="3"/>
  <c r="I549" i="3"/>
  <c r="T548" i="3"/>
  <c r="I548" i="3"/>
  <c r="AD547" i="3"/>
  <c r="AC547" i="3"/>
  <c r="AC546" i="3" s="1"/>
  <c r="AC545" i="3" s="1"/>
  <c r="AC533" i="3" s="1"/>
  <c r="AC532" i="3" s="1"/>
  <c r="AB547" i="3"/>
  <c r="AA547" i="3"/>
  <c r="AA546" i="3" s="1"/>
  <c r="AA545" i="3" s="1"/>
  <c r="Z547" i="3"/>
  <c r="Z546" i="3" s="1"/>
  <c r="Z545" i="3" s="1"/>
  <c r="Y547" i="3"/>
  <c r="Y546" i="3" s="1"/>
  <c r="Y545" i="3" s="1"/>
  <c r="X547" i="3"/>
  <c r="W547" i="3"/>
  <c r="V547" i="3"/>
  <c r="U547" i="3"/>
  <c r="S547" i="3"/>
  <c r="S546" i="3" s="1"/>
  <c r="S545" i="3" s="1"/>
  <c r="R547" i="3"/>
  <c r="R546" i="3" s="1"/>
  <c r="R545" i="3" s="1"/>
  <c r="Q547" i="3"/>
  <c r="Q546" i="3" s="1"/>
  <c r="P547" i="3"/>
  <c r="O547" i="3"/>
  <c r="N547" i="3"/>
  <c r="M547" i="3"/>
  <c r="M546" i="3" s="1"/>
  <c r="L547" i="3"/>
  <c r="K547" i="3"/>
  <c r="J547" i="3"/>
  <c r="J546" i="3" s="1"/>
  <c r="I547" i="3"/>
  <c r="AD546" i="3"/>
  <c r="AB546" i="3"/>
  <c r="X546" i="3"/>
  <c r="X545" i="3" s="1"/>
  <c r="W546" i="3"/>
  <c r="V546" i="3"/>
  <c r="P546" i="3"/>
  <c r="P545" i="3" s="1"/>
  <c r="O546" i="3"/>
  <c r="N546" i="3"/>
  <c r="L546" i="3"/>
  <c r="K546" i="3"/>
  <c r="K545" i="3" s="1"/>
  <c r="AD545" i="3"/>
  <c r="AB545" i="3"/>
  <c r="W545" i="3"/>
  <c r="V545" i="3"/>
  <c r="O545" i="3"/>
  <c r="N545" i="3"/>
  <c r="M545" i="3"/>
  <c r="L545" i="3"/>
  <c r="J545" i="3"/>
  <c r="T544" i="3"/>
  <c r="I544" i="3"/>
  <c r="T543" i="3"/>
  <c r="I543" i="3"/>
  <c r="T542" i="3"/>
  <c r="I542" i="3"/>
  <c r="AD541" i="3"/>
  <c r="AD540" i="3" s="1"/>
  <c r="AC541" i="3"/>
  <c r="AC540" i="3" s="1"/>
  <c r="AB541" i="3"/>
  <c r="AA541" i="3"/>
  <c r="Z541" i="3"/>
  <c r="Z540" i="3" s="1"/>
  <c r="Y541" i="3"/>
  <c r="X541" i="3"/>
  <c r="X540" i="3" s="1"/>
  <c r="W541" i="3"/>
  <c r="V541" i="3"/>
  <c r="V540" i="3" s="1"/>
  <c r="U541" i="3"/>
  <c r="S541" i="3"/>
  <c r="R541" i="3"/>
  <c r="R540" i="3" s="1"/>
  <c r="Q541" i="3"/>
  <c r="P541" i="3"/>
  <c r="O541" i="3"/>
  <c r="N541" i="3"/>
  <c r="N540" i="3" s="1"/>
  <c r="M541" i="3"/>
  <c r="M540" i="3" s="1"/>
  <c r="L541" i="3"/>
  <c r="K541" i="3"/>
  <c r="J541" i="3"/>
  <c r="J540" i="3" s="1"/>
  <c r="AB540" i="3"/>
  <c r="AA540" i="3"/>
  <c r="Y540" i="3"/>
  <c r="Y534" i="3" s="1"/>
  <c r="W540" i="3"/>
  <c r="S540" i="3"/>
  <c r="Q540" i="3"/>
  <c r="P540" i="3"/>
  <c r="O540" i="3"/>
  <c r="O534" i="3" s="1"/>
  <c r="L540" i="3"/>
  <c r="K540" i="3"/>
  <c r="T539" i="3"/>
  <c r="I539" i="3"/>
  <c r="T538" i="3"/>
  <c r="I538" i="3"/>
  <c r="T537" i="3"/>
  <c r="I537" i="3"/>
  <c r="AD536" i="3"/>
  <c r="AC536" i="3"/>
  <c r="AB536" i="3"/>
  <c r="AB535" i="3" s="1"/>
  <c r="AA536" i="3"/>
  <c r="AA535" i="3" s="1"/>
  <c r="AA534" i="3" s="1"/>
  <c r="Z536" i="3"/>
  <c r="Z535" i="3" s="1"/>
  <c r="Z534" i="3" s="1"/>
  <c r="Y536" i="3"/>
  <c r="X536" i="3"/>
  <c r="W536" i="3"/>
  <c r="V536" i="3"/>
  <c r="U536" i="3"/>
  <c r="S536" i="3"/>
  <c r="S535" i="3" s="1"/>
  <c r="S534" i="3" s="1"/>
  <c r="R536" i="3"/>
  <c r="R535" i="3" s="1"/>
  <c r="R534" i="3" s="1"/>
  <c r="Q536" i="3"/>
  <c r="P536" i="3"/>
  <c r="O536" i="3"/>
  <c r="N536" i="3"/>
  <c r="M536" i="3"/>
  <c r="L536" i="3"/>
  <c r="L535" i="3" s="1"/>
  <c r="K536" i="3"/>
  <c r="J536" i="3"/>
  <c r="I536" i="3" s="1"/>
  <c r="AD535" i="3"/>
  <c r="AD534" i="3" s="1"/>
  <c r="AD533" i="3" s="1"/>
  <c r="AD532" i="3" s="1"/>
  <c r="AC535" i="3"/>
  <c r="Y535" i="3"/>
  <c r="X535" i="3"/>
  <c r="W535" i="3"/>
  <c r="W534" i="3" s="1"/>
  <c r="V535" i="3"/>
  <c r="U535" i="3"/>
  <c r="Q535" i="3"/>
  <c r="P535" i="3"/>
  <c r="O535" i="3"/>
  <c r="N535" i="3"/>
  <c r="N534" i="3" s="1"/>
  <c r="N533" i="3" s="1"/>
  <c r="N532" i="3" s="1"/>
  <c r="N525" i="3" s="1"/>
  <c r="M535" i="3"/>
  <c r="M534" i="3" s="1"/>
  <c r="M533" i="3" s="1"/>
  <c r="M532" i="3" s="1"/>
  <c r="K535" i="3"/>
  <c r="K534" i="3" s="1"/>
  <c r="K533" i="3" s="1"/>
  <c r="K532" i="3" s="1"/>
  <c r="K525" i="3" s="1"/>
  <c r="AC534" i="3"/>
  <c r="AB534" i="3"/>
  <c r="X534" i="3"/>
  <c r="X533" i="3" s="1"/>
  <c r="Q534" i="3"/>
  <c r="P534" i="3"/>
  <c r="L534" i="3"/>
  <c r="AB533" i="3"/>
  <c r="AB532" i="3" s="1"/>
  <c r="AB525" i="3" s="1"/>
  <c r="T531" i="3"/>
  <c r="I531" i="3"/>
  <c r="AD530" i="3"/>
  <c r="AD529" i="3" s="1"/>
  <c r="AD528" i="3" s="1"/>
  <c r="AD527" i="3" s="1"/>
  <c r="AD526" i="3" s="1"/>
  <c r="AC530" i="3"/>
  <c r="AC529" i="3" s="1"/>
  <c r="AC528" i="3" s="1"/>
  <c r="AC527" i="3" s="1"/>
  <c r="AB530" i="3"/>
  <c r="AA530" i="3"/>
  <c r="Z530" i="3"/>
  <c r="Y530" i="3"/>
  <c r="Y529" i="3" s="1"/>
  <c r="Y528" i="3" s="1"/>
  <c r="Y527" i="3" s="1"/>
  <c r="Y526" i="3" s="1"/>
  <c r="X530" i="3"/>
  <c r="X529" i="3" s="1"/>
  <c r="X528" i="3" s="1"/>
  <c r="X527" i="3" s="1"/>
  <c r="X526" i="3" s="1"/>
  <c r="W530" i="3"/>
  <c r="W529" i="3" s="1"/>
  <c r="W528" i="3" s="1"/>
  <c r="W527" i="3" s="1"/>
  <c r="W526" i="3" s="1"/>
  <c r="V530" i="3"/>
  <c r="V529" i="3" s="1"/>
  <c r="V528" i="3" s="1"/>
  <c r="V527" i="3" s="1"/>
  <c r="V526" i="3" s="1"/>
  <c r="U530" i="3"/>
  <c r="S530" i="3"/>
  <c r="R530" i="3"/>
  <c r="Q530" i="3"/>
  <c r="Q529" i="3" s="1"/>
  <c r="P530" i="3"/>
  <c r="O530" i="3"/>
  <c r="O529" i="3" s="1"/>
  <c r="O528" i="3" s="1"/>
  <c r="N530" i="3"/>
  <c r="N529" i="3" s="1"/>
  <c r="N528" i="3" s="1"/>
  <c r="N527" i="3" s="1"/>
  <c r="N526" i="3" s="1"/>
  <c r="M530" i="3"/>
  <c r="L530" i="3"/>
  <c r="K530" i="3"/>
  <c r="J530" i="3"/>
  <c r="AB529" i="3"/>
  <c r="AB528" i="3" s="1"/>
  <c r="AB527" i="3" s="1"/>
  <c r="AB526" i="3" s="1"/>
  <c r="AA529" i="3"/>
  <c r="AA528" i="3" s="1"/>
  <c r="AA527" i="3" s="1"/>
  <c r="AA526" i="3" s="1"/>
  <c r="Z529" i="3"/>
  <c r="S529" i="3"/>
  <c r="S528" i="3" s="1"/>
  <c r="S527" i="3" s="1"/>
  <c r="S526" i="3" s="1"/>
  <c r="R529" i="3"/>
  <c r="P529" i="3"/>
  <c r="L529" i="3"/>
  <c r="L528" i="3" s="1"/>
  <c r="L527" i="3" s="1"/>
  <c r="L526" i="3" s="1"/>
  <c r="K529" i="3"/>
  <c r="K528" i="3" s="1"/>
  <c r="K527" i="3" s="1"/>
  <c r="K526" i="3" s="1"/>
  <c r="J529" i="3"/>
  <c r="Z528" i="3"/>
  <c r="Z527" i="3" s="1"/>
  <c r="Z526" i="3" s="1"/>
  <c r="R528" i="3"/>
  <c r="R527" i="3" s="1"/>
  <c r="R526" i="3" s="1"/>
  <c r="Q528" i="3"/>
  <c r="Q527" i="3" s="1"/>
  <c r="Q526" i="3" s="1"/>
  <c r="P528" i="3"/>
  <c r="J528" i="3"/>
  <c r="J527" i="3" s="1"/>
  <c r="P527" i="3"/>
  <c r="P526" i="3" s="1"/>
  <c r="O527" i="3"/>
  <c r="O526" i="3" s="1"/>
  <c r="AC526" i="3"/>
  <c r="T524" i="3"/>
  <c r="I524" i="3"/>
  <c r="T523" i="3"/>
  <c r="I523" i="3"/>
  <c r="AD522" i="3"/>
  <c r="AD521" i="3" s="1"/>
  <c r="AD520" i="3" s="1"/>
  <c r="AD519" i="3" s="1"/>
  <c r="AC522" i="3"/>
  <c r="AC521" i="3" s="1"/>
  <c r="AC520" i="3" s="1"/>
  <c r="AC519" i="3" s="1"/>
  <c r="AB522" i="3"/>
  <c r="AA522" i="3"/>
  <c r="Z522" i="3"/>
  <c r="Y522" i="3"/>
  <c r="Y521" i="3" s="1"/>
  <c r="X522" i="3"/>
  <c r="W522" i="3"/>
  <c r="W521" i="3" s="1"/>
  <c r="W520" i="3" s="1"/>
  <c r="W519" i="3" s="1"/>
  <c r="V522" i="3"/>
  <c r="V521" i="3" s="1"/>
  <c r="V520" i="3" s="1"/>
  <c r="V519" i="3" s="1"/>
  <c r="U522" i="3"/>
  <c r="S522" i="3"/>
  <c r="R522" i="3"/>
  <c r="Q522" i="3"/>
  <c r="Q521" i="3" s="1"/>
  <c r="P522" i="3"/>
  <c r="O522" i="3"/>
  <c r="O521" i="3" s="1"/>
  <c r="O520" i="3" s="1"/>
  <c r="O519" i="3" s="1"/>
  <c r="N522" i="3"/>
  <c r="N521" i="3" s="1"/>
  <c r="N520" i="3" s="1"/>
  <c r="N519" i="3" s="1"/>
  <c r="M522" i="3"/>
  <c r="M521" i="3" s="1"/>
  <c r="M520" i="3" s="1"/>
  <c r="M519" i="3" s="1"/>
  <c r="L522" i="3"/>
  <c r="K522" i="3"/>
  <c r="J522" i="3"/>
  <c r="AB521" i="3"/>
  <c r="AB520" i="3" s="1"/>
  <c r="AB519" i="3" s="1"/>
  <c r="AA521" i="3"/>
  <c r="AA520" i="3" s="1"/>
  <c r="AA519" i="3" s="1"/>
  <c r="Z521" i="3"/>
  <c r="X521" i="3"/>
  <c r="X520" i="3" s="1"/>
  <c r="X519" i="3" s="1"/>
  <c r="S521" i="3"/>
  <c r="S520" i="3" s="1"/>
  <c r="S519" i="3" s="1"/>
  <c r="R521" i="3"/>
  <c r="P521" i="3"/>
  <c r="P520" i="3" s="1"/>
  <c r="P519" i="3" s="1"/>
  <c r="L521" i="3"/>
  <c r="L520" i="3" s="1"/>
  <c r="L519" i="3" s="1"/>
  <c r="K521" i="3"/>
  <c r="K520" i="3" s="1"/>
  <c r="K519" i="3" s="1"/>
  <c r="Z520" i="3"/>
  <c r="Z519" i="3" s="1"/>
  <c r="Y520" i="3"/>
  <c r="Y519" i="3" s="1"/>
  <c r="R520" i="3"/>
  <c r="R519" i="3" s="1"/>
  <c r="Q520" i="3"/>
  <c r="Q519" i="3" s="1"/>
  <c r="T518" i="3"/>
  <c r="I518" i="3"/>
  <c r="AD517" i="3"/>
  <c r="AC517" i="3"/>
  <c r="AB517" i="3"/>
  <c r="AB516" i="3" s="1"/>
  <c r="AA517" i="3"/>
  <c r="AA516" i="3" s="1"/>
  <c r="Z517" i="3"/>
  <c r="Y517" i="3"/>
  <c r="Y516" i="3" s="1"/>
  <c r="Y509" i="3" s="1"/>
  <c r="Y508" i="3" s="1"/>
  <c r="Y507" i="3" s="1"/>
  <c r="X517" i="3"/>
  <c r="X516" i="3" s="1"/>
  <c r="X509" i="3" s="1"/>
  <c r="X508" i="3" s="1"/>
  <c r="X507" i="3" s="1"/>
  <c r="W517" i="3"/>
  <c r="V517" i="3"/>
  <c r="U517" i="3"/>
  <c r="S517" i="3"/>
  <c r="S516" i="3" s="1"/>
  <c r="R517" i="3"/>
  <c r="Q517" i="3"/>
  <c r="Q516" i="3" s="1"/>
  <c r="P517" i="3"/>
  <c r="P516" i="3" s="1"/>
  <c r="O517" i="3"/>
  <c r="N517" i="3"/>
  <c r="M517" i="3"/>
  <c r="L517" i="3"/>
  <c r="L516" i="3" s="1"/>
  <c r="K517" i="3"/>
  <c r="K516" i="3" s="1"/>
  <c r="J517" i="3"/>
  <c r="AD516" i="3"/>
  <c r="AC516" i="3"/>
  <c r="Z516" i="3"/>
  <c r="V516" i="3"/>
  <c r="U516" i="3"/>
  <c r="R516" i="3"/>
  <c r="N516" i="3"/>
  <c r="M516" i="3"/>
  <c r="J516" i="3"/>
  <c r="T515" i="3"/>
  <c r="I515" i="3"/>
  <c r="AD514" i="3"/>
  <c r="AC514" i="3"/>
  <c r="AC509" i="3" s="1"/>
  <c r="AC508" i="3" s="1"/>
  <c r="AC507" i="3" s="1"/>
  <c r="AB514" i="3"/>
  <c r="AA514" i="3"/>
  <c r="Z514" i="3"/>
  <c r="Y514" i="3"/>
  <c r="X514" i="3"/>
  <c r="W514" i="3"/>
  <c r="V514" i="3"/>
  <c r="U514" i="3"/>
  <c r="S514" i="3"/>
  <c r="R514" i="3"/>
  <c r="Q514" i="3"/>
  <c r="P514" i="3"/>
  <c r="O514" i="3"/>
  <c r="N514" i="3"/>
  <c r="M514" i="3"/>
  <c r="M509" i="3" s="1"/>
  <c r="M508" i="3" s="1"/>
  <c r="M507" i="3" s="1"/>
  <c r="L514" i="3"/>
  <c r="K514" i="3"/>
  <c r="J514" i="3"/>
  <c r="I514" i="3" s="1"/>
  <c r="T513" i="3"/>
  <c r="I513" i="3"/>
  <c r="T512" i="3"/>
  <c r="Q512" i="3"/>
  <c r="I512" i="3" s="1"/>
  <c r="T511" i="3"/>
  <c r="I511" i="3"/>
  <c r="AD510" i="3"/>
  <c r="AD509" i="3" s="1"/>
  <c r="AD508" i="3" s="1"/>
  <c r="AD507" i="3" s="1"/>
  <c r="AC510" i="3"/>
  <c r="AB510" i="3"/>
  <c r="AA510" i="3"/>
  <c r="AA509" i="3" s="1"/>
  <c r="AA508" i="3" s="1"/>
  <c r="AA507" i="3" s="1"/>
  <c r="Z510" i="3"/>
  <c r="Y510" i="3"/>
  <c r="X510" i="3"/>
  <c r="W510" i="3"/>
  <c r="V510" i="3"/>
  <c r="V509" i="3" s="1"/>
  <c r="U510" i="3"/>
  <c r="S510" i="3"/>
  <c r="R510" i="3"/>
  <c r="R509" i="3" s="1"/>
  <c r="R508" i="3" s="1"/>
  <c r="R507" i="3" s="1"/>
  <c r="Q510" i="3"/>
  <c r="P510" i="3"/>
  <c r="O510" i="3"/>
  <c r="N510" i="3"/>
  <c r="N509" i="3" s="1"/>
  <c r="N508" i="3" s="1"/>
  <c r="N507" i="3" s="1"/>
  <c r="M510" i="3"/>
  <c r="L510" i="3"/>
  <c r="K510" i="3"/>
  <c r="J510" i="3"/>
  <c r="P509" i="3"/>
  <c r="P508" i="3" s="1"/>
  <c r="P507" i="3" s="1"/>
  <c r="V508" i="3"/>
  <c r="V507" i="3" s="1"/>
  <c r="T506" i="3"/>
  <c r="I506" i="3"/>
  <c r="AD505" i="3"/>
  <c r="AD504" i="3" s="1"/>
  <c r="AD503" i="3" s="1"/>
  <c r="AC505" i="3"/>
  <c r="AC504" i="3" s="1"/>
  <c r="AC503" i="3" s="1"/>
  <c r="AC502" i="3" s="1"/>
  <c r="AB505" i="3"/>
  <c r="AB504" i="3" s="1"/>
  <c r="AB503" i="3" s="1"/>
  <c r="AB502" i="3" s="1"/>
  <c r="AA505" i="3"/>
  <c r="Z505" i="3"/>
  <c r="Y505" i="3"/>
  <c r="Y504" i="3" s="1"/>
  <c r="Y503" i="3" s="1"/>
  <c r="Y502" i="3" s="1"/>
  <c r="X505" i="3"/>
  <c r="X504" i="3" s="1"/>
  <c r="X503" i="3" s="1"/>
  <c r="X502" i="3" s="1"/>
  <c r="W505" i="3"/>
  <c r="V505" i="3"/>
  <c r="V504" i="3" s="1"/>
  <c r="V503" i="3" s="1"/>
  <c r="U505" i="3"/>
  <c r="U504" i="3" s="1"/>
  <c r="T505" i="3"/>
  <c r="S505" i="3"/>
  <c r="R505" i="3"/>
  <c r="Q505" i="3"/>
  <c r="Q504" i="3" s="1"/>
  <c r="P505" i="3"/>
  <c r="P504" i="3" s="1"/>
  <c r="O505" i="3"/>
  <c r="N505" i="3"/>
  <c r="N504" i="3" s="1"/>
  <c r="N503" i="3" s="1"/>
  <c r="N502" i="3" s="1"/>
  <c r="M505" i="3"/>
  <c r="M504" i="3" s="1"/>
  <c r="M503" i="3" s="1"/>
  <c r="M502" i="3" s="1"/>
  <c r="L505" i="3"/>
  <c r="K505" i="3"/>
  <c r="J505" i="3"/>
  <c r="AA504" i="3"/>
  <c r="AA503" i="3" s="1"/>
  <c r="AA502" i="3" s="1"/>
  <c r="Z504" i="3"/>
  <c r="Z503" i="3" s="1"/>
  <c r="Z502" i="3" s="1"/>
  <c r="W504" i="3"/>
  <c r="W503" i="3" s="1"/>
  <c r="S504" i="3"/>
  <c r="S503" i="3" s="1"/>
  <c r="S502" i="3" s="1"/>
  <c r="R504" i="3"/>
  <c r="R503" i="3" s="1"/>
  <c r="R502" i="3" s="1"/>
  <c r="O504" i="3"/>
  <c r="O503" i="3" s="1"/>
  <c r="O502" i="3" s="1"/>
  <c r="K504" i="3"/>
  <c r="K503" i="3" s="1"/>
  <c r="K502" i="3" s="1"/>
  <c r="J504" i="3"/>
  <c r="Q503" i="3"/>
  <c r="Q502" i="3" s="1"/>
  <c r="P503" i="3"/>
  <c r="P502" i="3" s="1"/>
  <c r="AD502" i="3"/>
  <c r="W502" i="3"/>
  <c r="V502" i="3"/>
  <c r="T501" i="3"/>
  <c r="I501" i="3"/>
  <c r="T500" i="3"/>
  <c r="I500" i="3"/>
  <c r="AD499" i="3"/>
  <c r="AC499" i="3"/>
  <c r="AC498" i="3" s="1"/>
  <c r="AC497" i="3" s="1"/>
  <c r="AB499" i="3"/>
  <c r="AA499" i="3"/>
  <c r="Z499" i="3"/>
  <c r="Z498" i="3" s="1"/>
  <c r="Y499" i="3"/>
  <c r="Y498" i="3" s="1"/>
  <c r="X499" i="3"/>
  <c r="W499" i="3"/>
  <c r="V499" i="3"/>
  <c r="U499" i="3"/>
  <c r="T499" i="3" s="1"/>
  <c r="S499" i="3"/>
  <c r="R499" i="3"/>
  <c r="Q499" i="3"/>
  <c r="Q498" i="3" s="1"/>
  <c r="P499" i="3"/>
  <c r="I499" i="3" s="1"/>
  <c r="O499" i="3"/>
  <c r="N499" i="3"/>
  <c r="M499" i="3"/>
  <c r="M498" i="3" s="1"/>
  <c r="M497" i="3" s="1"/>
  <c r="L499" i="3"/>
  <c r="K499" i="3"/>
  <c r="J499" i="3"/>
  <c r="J498" i="3" s="1"/>
  <c r="AD498" i="3"/>
  <c r="AD497" i="3" s="1"/>
  <c r="AB498" i="3"/>
  <c r="AA498" i="3"/>
  <c r="AA497" i="3" s="1"/>
  <c r="AA496" i="3" s="1"/>
  <c r="AA495" i="3" s="1"/>
  <c r="AA494" i="3" s="1"/>
  <c r="X498" i="3"/>
  <c r="X497" i="3" s="1"/>
  <c r="X496" i="3" s="1"/>
  <c r="X495" i="3" s="1"/>
  <c r="X494" i="3" s="1"/>
  <c r="X487" i="3" s="1"/>
  <c r="W498" i="3"/>
  <c r="V498" i="3"/>
  <c r="S498" i="3"/>
  <c r="R498" i="3"/>
  <c r="P498" i="3"/>
  <c r="O498" i="3"/>
  <c r="N498" i="3"/>
  <c r="N497" i="3" s="1"/>
  <c r="L498" i="3"/>
  <c r="L497" i="3" s="1"/>
  <c r="L496" i="3" s="1"/>
  <c r="L495" i="3" s="1"/>
  <c r="K498" i="3"/>
  <c r="K497" i="3" s="1"/>
  <c r="K496" i="3" s="1"/>
  <c r="AB497" i="3"/>
  <c r="AB496" i="3" s="1"/>
  <c r="Z497" i="3"/>
  <c r="Y497" i="3"/>
  <c r="Y496" i="3" s="1"/>
  <c r="Y495" i="3" s="1"/>
  <c r="Y494" i="3" s="1"/>
  <c r="Y487" i="3" s="1"/>
  <c r="W497" i="3"/>
  <c r="W496" i="3" s="1"/>
  <c r="W495" i="3" s="1"/>
  <c r="V497" i="3"/>
  <c r="S497" i="3"/>
  <c r="S496" i="3" s="1"/>
  <c r="S495" i="3" s="1"/>
  <c r="R497" i="3"/>
  <c r="Q497" i="3"/>
  <c r="Q496" i="3" s="1"/>
  <c r="Q495" i="3" s="1"/>
  <c r="P497" i="3"/>
  <c r="P496" i="3" s="1"/>
  <c r="P495" i="3" s="1"/>
  <c r="P494" i="3" s="1"/>
  <c r="O497" i="3"/>
  <c r="AD496" i="3"/>
  <c r="AD495" i="3" s="1"/>
  <c r="AD494" i="3" s="1"/>
  <c r="AD487" i="3" s="1"/>
  <c r="AC496" i="3"/>
  <c r="Z496" i="3"/>
  <c r="Z495" i="3" s="1"/>
  <c r="V496" i="3"/>
  <c r="V495" i="3" s="1"/>
  <c r="R496" i="3"/>
  <c r="R495" i="3" s="1"/>
  <c r="O496" i="3"/>
  <c r="O495" i="3" s="1"/>
  <c r="N496" i="3"/>
  <c r="N495" i="3" s="1"/>
  <c r="M496" i="3"/>
  <c r="AC495" i="3"/>
  <c r="AC494" i="3" s="1"/>
  <c r="AC487" i="3" s="1"/>
  <c r="AB495" i="3"/>
  <c r="M495" i="3"/>
  <c r="M494" i="3" s="1"/>
  <c r="M487" i="3" s="1"/>
  <c r="K495" i="3"/>
  <c r="R494" i="3"/>
  <c r="T493" i="3"/>
  <c r="I493" i="3"/>
  <c r="AD492" i="3"/>
  <c r="AD491" i="3" s="1"/>
  <c r="AC492" i="3"/>
  <c r="AC491" i="3" s="1"/>
  <c r="AC490" i="3" s="1"/>
  <c r="AC489" i="3" s="1"/>
  <c r="AC488" i="3" s="1"/>
  <c r="AB492" i="3"/>
  <c r="AA492" i="3"/>
  <c r="AA491" i="3" s="1"/>
  <c r="AA490" i="3" s="1"/>
  <c r="AA489" i="3" s="1"/>
  <c r="AA488" i="3" s="1"/>
  <c r="Z492" i="3"/>
  <c r="Z491" i="3" s="1"/>
  <c r="Z490" i="3" s="1"/>
  <c r="Z489" i="3" s="1"/>
  <c r="Z488" i="3" s="1"/>
  <c r="Y492" i="3"/>
  <c r="Y491" i="3" s="1"/>
  <c r="Y490" i="3" s="1"/>
  <c r="Y489" i="3" s="1"/>
  <c r="Y488" i="3" s="1"/>
  <c r="X492" i="3"/>
  <c r="W492" i="3"/>
  <c r="V492" i="3"/>
  <c r="V491" i="3" s="1"/>
  <c r="U492" i="3"/>
  <c r="U491" i="3" s="1"/>
  <c r="S492" i="3"/>
  <c r="S491" i="3" s="1"/>
  <c r="S490" i="3" s="1"/>
  <c r="S489" i="3" s="1"/>
  <c r="R492" i="3"/>
  <c r="R491" i="3" s="1"/>
  <c r="R490" i="3" s="1"/>
  <c r="R489" i="3" s="1"/>
  <c r="Q492" i="3"/>
  <c r="Q491" i="3" s="1"/>
  <c r="Q490" i="3" s="1"/>
  <c r="Q489" i="3" s="1"/>
  <c r="Q488" i="3" s="1"/>
  <c r="P492" i="3"/>
  <c r="O492" i="3"/>
  <c r="N492" i="3"/>
  <c r="N491" i="3" s="1"/>
  <c r="M492" i="3"/>
  <c r="M491" i="3" s="1"/>
  <c r="L492" i="3"/>
  <c r="K492" i="3"/>
  <c r="K491" i="3" s="1"/>
  <c r="K490" i="3" s="1"/>
  <c r="K489" i="3" s="1"/>
  <c r="K488" i="3" s="1"/>
  <c r="J492" i="3"/>
  <c r="J491" i="3" s="1"/>
  <c r="J490" i="3" s="1"/>
  <c r="I492" i="3"/>
  <c r="AB491" i="3"/>
  <c r="AB490" i="3" s="1"/>
  <c r="AB489" i="3" s="1"/>
  <c r="AB488" i="3" s="1"/>
  <c r="X491" i="3"/>
  <c r="X490" i="3" s="1"/>
  <c r="X489" i="3" s="1"/>
  <c r="X488" i="3" s="1"/>
  <c r="W491" i="3"/>
  <c r="P491" i="3"/>
  <c r="P490" i="3" s="1"/>
  <c r="P489" i="3" s="1"/>
  <c r="P488" i="3" s="1"/>
  <c r="P487" i="3" s="1"/>
  <c r="O491" i="3"/>
  <c r="L491" i="3"/>
  <c r="L490" i="3" s="1"/>
  <c r="L489" i="3" s="1"/>
  <c r="L488" i="3" s="1"/>
  <c r="AD490" i="3"/>
  <c r="AD489" i="3" s="1"/>
  <c r="AD488" i="3" s="1"/>
  <c r="W490" i="3"/>
  <c r="W489" i="3" s="1"/>
  <c r="W488" i="3" s="1"/>
  <c r="V490" i="3"/>
  <c r="V489" i="3" s="1"/>
  <c r="V488" i="3" s="1"/>
  <c r="U490" i="3"/>
  <c r="O490" i="3"/>
  <c r="O489" i="3" s="1"/>
  <c r="O488" i="3" s="1"/>
  <c r="N490" i="3"/>
  <c r="N489" i="3" s="1"/>
  <c r="N488" i="3" s="1"/>
  <c r="M490" i="3"/>
  <c r="M489" i="3"/>
  <c r="M488" i="3" s="1"/>
  <c r="S488" i="3"/>
  <c r="R488" i="3"/>
  <c r="T486" i="3"/>
  <c r="I486" i="3"/>
  <c r="AD485" i="3"/>
  <c r="AC485" i="3"/>
  <c r="AB485" i="3"/>
  <c r="AB484" i="3" s="1"/>
  <c r="AA485" i="3"/>
  <c r="AA484" i="3" s="1"/>
  <c r="AA483" i="3" s="1"/>
  <c r="Z485" i="3"/>
  <c r="Y485" i="3"/>
  <c r="Y484" i="3" s="1"/>
  <c r="Y483" i="3" s="1"/>
  <c r="X485" i="3"/>
  <c r="X484" i="3" s="1"/>
  <c r="X483" i="3" s="1"/>
  <c r="W485" i="3"/>
  <c r="V485" i="3"/>
  <c r="U485" i="3"/>
  <c r="S485" i="3"/>
  <c r="S484" i="3" s="1"/>
  <c r="S483" i="3" s="1"/>
  <c r="R485" i="3"/>
  <c r="Q485" i="3"/>
  <c r="Q484" i="3" s="1"/>
  <c r="Q483" i="3" s="1"/>
  <c r="P485" i="3"/>
  <c r="P484" i="3" s="1"/>
  <c r="P483" i="3" s="1"/>
  <c r="O485" i="3"/>
  <c r="N485" i="3"/>
  <c r="M485" i="3"/>
  <c r="L485" i="3"/>
  <c r="L484" i="3" s="1"/>
  <c r="L483" i="3" s="1"/>
  <c r="K485" i="3"/>
  <c r="K484" i="3" s="1"/>
  <c r="J485" i="3"/>
  <c r="I485" i="3"/>
  <c r="AD484" i="3"/>
  <c r="AD483" i="3" s="1"/>
  <c r="AC484" i="3"/>
  <c r="Z484" i="3"/>
  <c r="Z483" i="3" s="1"/>
  <c r="W484" i="3"/>
  <c r="W483" i="3" s="1"/>
  <c r="V484" i="3"/>
  <c r="V483" i="3" s="1"/>
  <c r="U484" i="3"/>
  <c r="R484" i="3"/>
  <c r="R483" i="3" s="1"/>
  <c r="O484" i="3"/>
  <c r="O483" i="3" s="1"/>
  <c r="N484" i="3"/>
  <c r="N483" i="3" s="1"/>
  <c r="M484" i="3"/>
  <c r="J484" i="3"/>
  <c r="J483" i="3" s="1"/>
  <c r="AC483" i="3"/>
  <c r="AB483" i="3"/>
  <c r="U483" i="3"/>
  <c r="M483" i="3"/>
  <c r="K483" i="3"/>
  <c r="T482" i="3"/>
  <c r="I482" i="3"/>
  <c r="AD481" i="3"/>
  <c r="AC481" i="3"/>
  <c r="AC480" i="3" s="1"/>
  <c r="AC479" i="3" s="1"/>
  <c r="AB481" i="3"/>
  <c r="AB480" i="3" s="1"/>
  <c r="AB479" i="3" s="1"/>
  <c r="AA481" i="3"/>
  <c r="Z481" i="3"/>
  <c r="Y481" i="3"/>
  <c r="X481" i="3"/>
  <c r="X480" i="3" s="1"/>
  <c r="X479" i="3" s="1"/>
  <c r="W481" i="3"/>
  <c r="W480" i="3" s="1"/>
  <c r="W479" i="3" s="1"/>
  <c r="V481" i="3"/>
  <c r="U481" i="3"/>
  <c r="U480" i="3" s="1"/>
  <c r="S481" i="3"/>
  <c r="R481" i="3"/>
  <c r="Q481" i="3"/>
  <c r="P481" i="3"/>
  <c r="P480" i="3" s="1"/>
  <c r="P479" i="3" s="1"/>
  <c r="O481" i="3"/>
  <c r="O480" i="3" s="1"/>
  <c r="N481" i="3"/>
  <c r="M481" i="3"/>
  <c r="M480" i="3" s="1"/>
  <c r="M479" i="3" s="1"/>
  <c r="L481" i="3"/>
  <c r="L480" i="3" s="1"/>
  <c r="L479" i="3" s="1"/>
  <c r="K481" i="3"/>
  <c r="J481" i="3"/>
  <c r="AD480" i="3"/>
  <c r="AD479" i="3" s="1"/>
  <c r="AA480" i="3"/>
  <c r="AA479" i="3" s="1"/>
  <c r="Z480" i="3"/>
  <c r="Z479" i="3" s="1"/>
  <c r="Y480" i="3"/>
  <c r="Y479" i="3" s="1"/>
  <c r="V480" i="3"/>
  <c r="V479" i="3" s="1"/>
  <c r="S480" i="3"/>
  <c r="S479" i="3" s="1"/>
  <c r="R480" i="3"/>
  <c r="R479" i="3" s="1"/>
  <c r="Q480" i="3"/>
  <c r="N480" i="3"/>
  <c r="N479" i="3" s="1"/>
  <c r="K480" i="3"/>
  <c r="J480" i="3"/>
  <c r="J479" i="3" s="1"/>
  <c r="Q479" i="3"/>
  <c r="O479" i="3"/>
  <c r="T478" i="3"/>
  <c r="I478" i="3"/>
  <c r="T477" i="3"/>
  <c r="I477" i="3"/>
  <c r="T476" i="3"/>
  <c r="I476" i="3"/>
  <c r="AD475" i="3"/>
  <c r="AC475" i="3"/>
  <c r="AC474" i="3" s="1"/>
  <c r="AC473" i="3" s="1"/>
  <c r="AB475" i="3"/>
  <c r="AB474" i="3" s="1"/>
  <c r="AB473" i="3" s="1"/>
  <c r="AA475" i="3"/>
  <c r="AA474" i="3" s="1"/>
  <c r="AA473" i="3" s="1"/>
  <c r="Z475" i="3"/>
  <c r="Y475" i="3"/>
  <c r="X475" i="3"/>
  <c r="X474" i="3" s="1"/>
  <c r="W475" i="3"/>
  <c r="W474" i="3" s="1"/>
  <c r="V475" i="3"/>
  <c r="U475" i="3"/>
  <c r="U474" i="3" s="1"/>
  <c r="T475" i="3"/>
  <c r="S475" i="3"/>
  <c r="R475" i="3"/>
  <c r="Q475" i="3"/>
  <c r="P475" i="3"/>
  <c r="P474" i="3" s="1"/>
  <c r="P473" i="3" s="1"/>
  <c r="O475" i="3"/>
  <c r="O474" i="3" s="1"/>
  <c r="O473" i="3" s="1"/>
  <c r="N475" i="3"/>
  <c r="M475" i="3"/>
  <c r="M474" i="3" s="1"/>
  <c r="M473" i="3" s="1"/>
  <c r="L475" i="3"/>
  <c r="L474" i="3" s="1"/>
  <c r="L473" i="3" s="1"/>
  <c r="K475" i="3"/>
  <c r="K474" i="3" s="1"/>
  <c r="K473" i="3" s="1"/>
  <c r="J475" i="3"/>
  <c r="AD474" i="3"/>
  <c r="AD473" i="3" s="1"/>
  <c r="Z474" i="3"/>
  <c r="Z473" i="3" s="1"/>
  <c r="Y474" i="3"/>
  <c r="Y473" i="3" s="1"/>
  <c r="V474" i="3"/>
  <c r="V473" i="3" s="1"/>
  <c r="S474" i="3"/>
  <c r="S473" i="3" s="1"/>
  <c r="S467" i="3" s="1"/>
  <c r="R474" i="3"/>
  <c r="R473" i="3" s="1"/>
  <c r="Q474" i="3"/>
  <c r="N474" i="3"/>
  <c r="N473" i="3" s="1"/>
  <c r="J474" i="3"/>
  <c r="J473" i="3" s="1"/>
  <c r="I474" i="3"/>
  <c r="X473" i="3"/>
  <c r="W473" i="3"/>
  <c r="Q473" i="3"/>
  <c r="T472" i="3"/>
  <c r="I472" i="3"/>
  <c r="T471" i="3"/>
  <c r="I471" i="3"/>
  <c r="AD470" i="3"/>
  <c r="AD469" i="3" s="1"/>
  <c r="AC470" i="3"/>
  <c r="AC469" i="3" s="1"/>
  <c r="AB470" i="3"/>
  <c r="AA470" i="3"/>
  <c r="AA469" i="3" s="1"/>
  <c r="AA468" i="3" s="1"/>
  <c r="Z470" i="3"/>
  <c r="Z469" i="3" s="1"/>
  <c r="Z468" i="3" s="1"/>
  <c r="Z467" i="3" s="1"/>
  <c r="Z456" i="3" s="1"/>
  <c r="Y470" i="3"/>
  <c r="X470" i="3"/>
  <c r="W470" i="3"/>
  <c r="V470" i="3"/>
  <c r="V469" i="3" s="1"/>
  <c r="V468" i="3" s="1"/>
  <c r="V467" i="3" s="1"/>
  <c r="U470" i="3"/>
  <c r="U469" i="3" s="1"/>
  <c r="S470" i="3"/>
  <c r="S469" i="3" s="1"/>
  <c r="S468" i="3" s="1"/>
  <c r="R470" i="3"/>
  <c r="R469" i="3" s="1"/>
  <c r="R468" i="3" s="1"/>
  <c r="Q470" i="3"/>
  <c r="Q469" i="3" s="1"/>
  <c r="Q468" i="3" s="1"/>
  <c r="Q467" i="3" s="1"/>
  <c r="P470" i="3"/>
  <c r="O470" i="3"/>
  <c r="N470" i="3"/>
  <c r="N469" i="3" s="1"/>
  <c r="M470" i="3"/>
  <c r="M469" i="3" s="1"/>
  <c r="L470" i="3"/>
  <c r="K470" i="3"/>
  <c r="K469" i="3" s="1"/>
  <c r="K468" i="3" s="1"/>
  <c r="J470" i="3"/>
  <c r="J469" i="3" s="1"/>
  <c r="J468" i="3" s="1"/>
  <c r="I470" i="3"/>
  <c r="AB469" i="3"/>
  <c r="AB468" i="3" s="1"/>
  <c r="Y469" i="3"/>
  <c r="Y468" i="3" s="1"/>
  <c r="X469" i="3"/>
  <c r="X468" i="3" s="1"/>
  <c r="W469" i="3"/>
  <c r="P469" i="3"/>
  <c r="P468" i="3" s="1"/>
  <c r="O469" i="3"/>
  <c r="L469" i="3"/>
  <c r="L468" i="3" s="1"/>
  <c r="AD468" i="3"/>
  <c r="AD467" i="3" s="1"/>
  <c r="AC468" i="3"/>
  <c r="W468" i="3"/>
  <c r="U468" i="3"/>
  <c r="O468" i="3"/>
  <c r="N468" i="3"/>
  <c r="N467" i="3" s="1"/>
  <c r="M468" i="3"/>
  <c r="AC467" i="3"/>
  <c r="M467" i="3"/>
  <c r="T466" i="3"/>
  <c r="I466" i="3"/>
  <c r="AD465" i="3"/>
  <c r="AC465" i="3"/>
  <c r="AB465" i="3"/>
  <c r="AA465" i="3"/>
  <c r="T465" i="3" s="1"/>
  <c r="Z465" i="3"/>
  <c r="Y465" i="3"/>
  <c r="X465" i="3"/>
  <c r="W465" i="3"/>
  <c r="V465" i="3"/>
  <c r="U465" i="3"/>
  <c r="S465" i="3"/>
  <c r="R465" i="3"/>
  <c r="Q465" i="3"/>
  <c r="P465" i="3"/>
  <c r="O465" i="3"/>
  <c r="N465" i="3"/>
  <c r="M465" i="3"/>
  <c r="L465" i="3"/>
  <c r="K465" i="3"/>
  <c r="I465" i="3" s="1"/>
  <c r="J465" i="3"/>
  <c r="T464" i="3"/>
  <c r="I464" i="3"/>
  <c r="AD463" i="3"/>
  <c r="AC463" i="3"/>
  <c r="AB463" i="3"/>
  <c r="AA463" i="3"/>
  <c r="T463" i="3" s="1"/>
  <c r="Z463" i="3"/>
  <c r="Y463" i="3"/>
  <c r="X463" i="3"/>
  <c r="X462" i="3" s="1"/>
  <c r="W463" i="3"/>
  <c r="W462" i="3" s="1"/>
  <c r="V463" i="3"/>
  <c r="U463" i="3"/>
  <c r="S463" i="3"/>
  <c r="S462" i="3" s="1"/>
  <c r="R463" i="3"/>
  <c r="Q463" i="3"/>
  <c r="P463" i="3"/>
  <c r="P462" i="3" s="1"/>
  <c r="O463" i="3"/>
  <c r="O462" i="3" s="1"/>
  <c r="N463" i="3"/>
  <c r="M463" i="3"/>
  <c r="L463" i="3"/>
  <c r="K463" i="3"/>
  <c r="I463" i="3" s="1"/>
  <c r="J463" i="3"/>
  <c r="AD462" i="3"/>
  <c r="AA462" i="3"/>
  <c r="Z462" i="3"/>
  <c r="Y462" i="3"/>
  <c r="V462" i="3"/>
  <c r="R462" i="3"/>
  <c r="Q462" i="3"/>
  <c r="N462" i="3"/>
  <c r="K462" i="3"/>
  <c r="J462" i="3"/>
  <c r="T461" i="3"/>
  <c r="I461" i="3"/>
  <c r="AD460" i="3"/>
  <c r="AD459" i="3" s="1"/>
  <c r="AD458" i="3" s="1"/>
  <c r="AD457" i="3" s="1"/>
  <c r="AC460" i="3"/>
  <c r="AC459" i="3" s="1"/>
  <c r="AB460" i="3"/>
  <c r="AA460" i="3"/>
  <c r="AA459" i="3" s="1"/>
  <c r="AA458" i="3" s="1"/>
  <c r="AA457" i="3" s="1"/>
  <c r="Z460" i="3"/>
  <c r="Z459" i="3" s="1"/>
  <c r="Z458" i="3" s="1"/>
  <c r="Z457" i="3" s="1"/>
  <c r="Y460" i="3"/>
  <c r="Y459" i="3" s="1"/>
  <c r="Y458" i="3" s="1"/>
  <c r="Y457" i="3" s="1"/>
  <c r="X460" i="3"/>
  <c r="W460" i="3"/>
  <c r="V460" i="3"/>
  <c r="V459" i="3" s="1"/>
  <c r="U460" i="3"/>
  <c r="U459" i="3" s="1"/>
  <c r="S460" i="3"/>
  <c r="S459" i="3" s="1"/>
  <c r="R460" i="3"/>
  <c r="R459" i="3" s="1"/>
  <c r="R458" i="3" s="1"/>
  <c r="R457" i="3" s="1"/>
  <c r="Q460" i="3"/>
  <c r="P460" i="3"/>
  <c r="O460" i="3"/>
  <c r="N460" i="3"/>
  <c r="N459" i="3" s="1"/>
  <c r="M460" i="3"/>
  <c r="M459" i="3" s="1"/>
  <c r="L460" i="3"/>
  <c r="K460" i="3"/>
  <c r="K459" i="3" s="1"/>
  <c r="J460" i="3"/>
  <c r="AB459" i="3"/>
  <c r="X459" i="3"/>
  <c r="W459" i="3"/>
  <c r="Q459" i="3"/>
  <c r="P459" i="3"/>
  <c r="O459" i="3"/>
  <c r="O458" i="3" s="1"/>
  <c r="O457" i="3" s="1"/>
  <c r="L459" i="3"/>
  <c r="W458" i="3"/>
  <c r="W457" i="3" s="1"/>
  <c r="V458" i="3"/>
  <c r="V457" i="3" s="1"/>
  <c r="N458" i="3"/>
  <c r="N457" i="3" s="1"/>
  <c r="T455" i="3"/>
  <c r="I455" i="3"/>
  <c r="AD454" i="3"/>
  <c r="AD453" i="3" s="1"/>
  <c r="AC454" i="3"/>
  <c r="AB454" i="3"/>
  <c r="AA454" i="3"/>
  <c r="AA453" i="3" s="1"/>
  <c r="AA452" i="3" s="1"/>
  <c r="Z454" i="3"/>
  <c r="Z453" i="3" s="1"/>
  <c r="Z452" i="3" s="1"/>
  <c r="Z451" i="3" s="1"/>
  <c r="Y454" i="3"/>
  <c r="X454" i="3"/>
  <c r="W454" i="3"/>
  <c r="V454" i="3"/>
  <c r="V453" i="3" s="1"/>
  <c r="U454" i="3"/>
  <c r="S454" i="3"/>
  <c r="S453" i="3" s="1"/>
  <c r="S452" i="3" s="1"/>
  <c r="R454" i="3"/>
  <c r="R453" i="3" s="1"/>
  <c r="R452" i="3" s="1"/>
  <c r="R451" i="3" s="1"/>
  <c r="Q454" i="3"/>
  <c r="P454" i="3"/>
  <c r="O454" i="3"/>
  <c r="N454" i="3"/>
  <c r="N453" i="3" s="1"/>
  <c r="I453" i="3" s="1"/>
  <c r="M454" i="3"/>
  <c r="L454" i="3"/>
  <c r="K454" i="3"/>
  <c r="K453" i="3" s="1"/>
  <c r="K452" i="3" s="1"/>
  <c r="K451" i="3" s="1"/>
  <c r="J454" i="3"/>
  <c r="J453" i="3" s="1"/>
  <c r="J452" i="3" s="1"/>
  <c r="AC453" i="3"/>
  <c r="AB453" i="3"/>
  <c r="AB452" i="3" s="1"/>
  <c r="AB451" i="3" s="1"/>
  <c r="AB441" i="3" s="1"/>
  <c r="Y453" i="3"/>
  <c r="Y452" i="3" s="1"/>
  <c r="Y451" i="3" s="1"/>
  <c r="X453" i="3"/>
  <c r="X452" i="3" s="1"/>
  <c r="X451" i="3" s="1"/>
  <c r="W453" i="3"/>
  <c r="W452" i="3" s="1"/>
  <c r="W451" i="3" s="1"/>
  <c r="U453" i="3"/>
  <c r="Q453" i="3"/>
  <c r="Q452" i="3" s="1"/>
  <c r="Q451" i="3" s="1"/>
  <c r="P453" i="3"/>
  <c r="P452" i="3" s="1"/>
  <c r="O453" i="3"/>
  <c r="M453" i="3"/>
  <c r="L453" i="3"/>
  <c r="L452" i="3" s="1"/>
  <c r="L451" i="3" s="1"/>
  <c r="L441" i="3" s="1"/>
  <c r="AD452" i="3"/>
  <c r="AD451" i="3" s="1"/>
  <c r="AC452" i="3"/>
  <c r="U452" i="3"/>
  <c r="O452" i="3"/>
  <c r="O451" i="3" s="1"/>
  <c r="N452" i="3"/>
  <c r="N451" i="3" s="1"/>
  <c r="M452" i="3"/>
  <c r="AC451" i="3"/>
  <c r="AA451" i="3"/>
  <c r="U451" i="3"/>
  <c r="S451" i="3"/>
  <c r="P451" i="3"/>
  <c r="M451" i="3"/>
  <c r="T450" i="3"/>
  <c r="I450" i="3"/>
  <c r="T449" i="3"/>
  <c r="Q449" i="3"/>
  <c r="I449" i="3"/>
  <c r="T448" i="3"/>
  <c r="I448" i="3"/>
  <c r="AD447" i="3"/>
  <c r="AC447" i="3"/>
  <c r="AB447" i="3"/>
  <c r="AA447" i="3"/>
  <c r="Z447" i="3"/>
  <c r="Y447" i="3"/>
  <c r="X447" i="3"/>
  <c r="W447" i="3"/>
  <c r="V447" i="3"/>
  <c r="U447" i="3"/>
  <c r="S447" i="3"/>
  <c r="R447" i="3"/>
  <c r="Q447" i="3"/>
  <c r="P447" i="3"/>
  <c r="O447" i="3"/>
  <c r="N447" i="3"/>
  <c r="M447" i="3"/>
  <c r="L447" i="3"/>
  <c r="K447" i="3"/>
  <c r="K444" i="3" s="1"/>
  <c r="K443" i="3" s="1"/>
  <c r="K442" i="3" s="1"/>
  <c r="K441" i="3" s="1"/>
  <c r="J447" i="3"/>
  <c r="T446" i="3"/>
  <c r="I446" i="3"/>
  <c r="AD445" i="3"/>
  <c r="AC445" i="3"/>
  <c r="AB445" i="3"/>
  <c r="AA445" i="3"/>
  <c r="AA444" i="3" s="1"/>
  <c r="AA443" i="3" s="1"/>
  <c r="Z445" i="3"/>
  <c r="Z444" i="3" s="1"/>
  <c r="Z443" i="3" s="1"/>
  <c r="Z442" i="3" s="1"/>
  <c r="Z441" i="3" s="1"/>
  <c r="Y445" i="3"/>
  <c r="Y444" i="3" s="1"/>
  <c r="Y443" i="3" s="1"/>
  <c r="Y442" i="3" s="1"/>
  <c r="X445" i="3"/>
  <c r="X444" i="3" s="1"/>
  <c r="X443" i="3" s="1"/>
  <c r="X442" i="3" s="1"/>
  <c r="X441" i="3" s="1"/>
  <c r="W445" i="3"/>
  <c r="V445" i="3"/>
  <c r="U445" i="3"/>
  <c r="S445" i="3"/>
  <c r="R445" i="3"/>
  <c r="Q445" i="3"/>
  <c r="Q444" i="3" s="1"/>
  <c r="Q443" i="3" s="1"/>
  <c r="Q442" i="3" s="1"/>
  <c r="Q441" i="3" s="1"/>
  <c r="P445" i="3"/>
  <c r="O445" i="3"/>
  <c r="N445" i="3"/>
  <c r="M445" i="3"/>
  <c r="M444" i="3" s="1"/>
  <c r="L445" i="3"/>
  <c r="K445" i="3"/>
  <c r="J445" i="3"/>
  <c r="I445" i="3"/>
  <c r="AD444" i="3"/>
  <c r="AB444" i="3"/>
  <c r="W444" i="3"/>
  <c r="V444" i="3"/>
  <c r="V443" i="3" s="1"/>
  <c r="V442" i="3" s="1"/>
  <c r="S444" i="3"/>
  <c r="S443" i="3" s="1"/>
  <c r="P444" i="3"/>
  <c r="P443" i="3" s="1"/>
  <c r="P442" i="3" s="1"/>
  <c r="P441" i="3" s="1"/>
  <c r="O444" i="3"/>
  <c r="N444" i="3"/>
  <c r="L444" i="3"/>
  <c r="AD443" i="3"/>
  <c r="AB443" i="3"/>
  <c r="W443" i="3"/>
  <c r="W442" i="3" s="1"/>
  <c r="W441" i="3" s="1"/>
  <c r="O443" i="3"/>
  <c r="O442" i="3" s="1"/>
  <c r="O441" i="3" s="1"/>
  <c r="N443" i="3"/>
  <c r="M443" i="3"/>
  <c r="L443" i="3"/>
  <c r="AD442" i="3"/>
  <c r="AD441" i="3" s="1"/>
  <c r="AB442" i="3"/>
  <c r="AA442" i="3"/>
  <c r="AA441" i="3" s="1"/>
  <c r="S442" i="3"/>
  <c r="N442" i="3"/>
  <c r="M442" i="3"/>
  <c r="M441" i="3" s="1"/>
  <c r="L442" i="3"/>
  <c r="Y441" i="3"/>
  <c r="S441" i="3"/>
  <c r="T440" i="3"/>
  <c r="I440" i="3"/>
  <c r="AD439" i="3"/>
  <c r="AC439" i="3"/>
  <c r="AB439" i="3"/>
  <c r="AB438" i="3" s="1"/>
  <c r="AB437" i="3" s="1"/>
  <c r="AB436" i="3" s="1"/>
  <c r="AB435" i="3" s="1"/>
  <c r="AA439" i="3"/>
  <c r="AA438" i="3" s="1"/>
  <c r="AA437" i="3" s="1"/>
  <c r="Z439" i="3"/>
  <c r="Y439" i="3"/>
  <c r="X439" i="3"/>
  <c r="W439" i="3"/>
  <c r="V439" i="3"/>
  <c r="U439" i="3"/>
  <c r="S439" i="3"/>
  <c r="S438" i="3" s="1"/>
  <c r="S437" i="3" s="1"/>
  <c r="S436" i="3" s="1"/>
  <c r="S435" i="3" s="1"/>
  <c r="R439" i="3"/>
  <c r="Q439" i="3"/>
  <c r="P439" i="3"/>
  <c r="O439" i="3"/>
  <c r="N439" i="3"/>
  <c r="M439" i="3"/>
  <c r="L439" i="3"/>
  <c r="L438" i="3" s="1"/>
  <c r="L437" i="3" s="1"/>
  <c r="L436" i="3" s="1"/>
  <c r="L435" i="3" s="1"/>
  <c r="K439" i="3"/>
  <c r="J439" i="3"/>
  <c r="AD438" i="3"/>
  <c r="AC438" i="3"/>
  <c r="Z438" i="3"/>
  <c r="Z437" i="3" s="1"/>
  <c r="Z436" i="3" s="1"/>
  <c r="Z435" i="3" s="1"/>
  <c r="Y438" i="3"/>
  <c r="Y437" i="3" s="1"/>
  <c r="Y436" i="3" s="1"/>
  <c r="X438" i="3"/>
  <c r="W438" i="3"/>
  <c r="W437" i="3" s="1"/>
  <c r="W436" i="3" s="1"/>
  <c r="W435" i="3" s="1"/>
  <c r="V438" i="3"/>
  <c r="U438" i="3"/>
  <c r="R438" i="3"/>
  <c r="R437" i="3" s="1"/>
  <c r="R436" i="3" s="1"/>
  <c r="R435" i="3" s="1"/>
  <c r="Q438" i="3"/>
  <c r="Q437" i="3" s="1"/>
  <c r="Q436" i="3" s="1"/>
  <c r="Q435" i="3" s="1"/>
  <c r="P438" i="3"/>
  <c r="O438" i="3"/>
  <c r="O437" i="3" s="1"/>
  <c r="O436" i="3" s="1"/>
  <c r="O435" i="3" s="1"/>
  <c r="N438" i="3"/>
  <c r="M438" i="3"/>
  <c r="J438" i="3"/>
  <c r="J437" i="3" s="1"/>
  <c r="AD437" i="3"/>
  <c r="AC437" i="3"/>
  <c r="AC436" i="3" s="1"/>
  <c r="AC435" i="3" s="1"/>
  <c r="X437" i="3"/>
  <c r="X436" i="3" s="1"/>
  <c r="X435" i="3" s="1"/>
  <c r="V437" i="3"/>
  <c r="U437" i="3"/>
  <c r="P437" i="3"/>
  <c r="P436" i="3" s="1"/>
  <c r="P435" i="3" s="1"/>
  <c r="N437" i="3"/>
  <c r="M437" i="3"/>
  <c r="M436" i="3" s="1"/>
  <c r="M435" i="3" s="1"/>
  <c r="AD436" i="3"/>
  <c r="AD435" i="3" s="1"/>
  <c r="AA436" i="3"/>
  <c r="AA435" i="3" s="1"/>
  <c r="V436" i="3"/>
  <c r="V435" i="3" s="1"/>
  <c r="N436" i="3"/>
  <c r="N435" i="3" s="1"/>
  <c r="Y435" i="3"/>
  <c r="T433" i="3"/>
  <c r="I433" i="3"/>
  <c r="T432" i="3"/>
  <c r="I432" i="3"/>
  <c r="AD431" i="3"/>
  <c r="AC431" i="3"/>
  <c r="AB431" i="3"/>
  <c r="AB430" i="3" s="1"/>
  <c r="AB429" i="3" s="1"/>
  <c r="AB428" i="3" s="1"/>
  <c r="AA431" i="3"/>
  <c r="AA430" i="3" s="1"/>
  <c r="AA429" i="3" s="1"/>
  <c r="AA428" i="3" s="1"/>
  <c r="Z431" i="3"/>
  <c r="Y431" i="3"/>
  <c r="Y430" i="3" s="1"/>
  <c r="Y429" i="3" s="1"/>
  <c r="Y428" i="3" s="1"/>
  <c r="X431" i="3"/>
  <c r="W431" i="3"/>
  <c r="V431" i="3"/>
  <c r="U431" i="3"/>
  <c r="S431" i="3"/>
  <c r="S430" i="3" s="1"/>
  <c r="S429" i="3" s="1"/>
  <c r="S428" i="3" s="1"/>
  <c r="R431" i="3"/>
  <c r="Q431" i="3"/>
  <c r="Q430" i="3" s="1"/>
  <c r="Q429" i="3" s="1"/>
  <c r="Q428" i="3" s="1"/>
  <c r="P431" i="3"/>
  <c r="O431" i="3"/>
  <c r="N431" i="3"/>
  <c r="M431" i="3"/>
  <c r="L431" i="3"/>
  <c r="L430" i="3" s="1"/>
  <c r="L429" i="3" s="1"/>
  <c r="L428" i="3" s="1"/>
  <c r="K431" i="3"/>
  <c r="J431" i="3"/>
  <c r="AD430" i="3"/>
  <c r="AC430" i="3"/>
  <c r="Z430" i="3"/>
  <c r="Z429" i="3" s="1"/>
  <c r="Z428" i="3" s="1"/>
  <c r="X430" i="3"/>
  <c r="W430" i="3"/>
  <c r="W429" i="3" s="1"/>
  <c r="W428" i="3" s="1"/>
  <c r="V430" i="3"/>
  <c r="U430" i="3"/>
  <c r="R430" i="3"/>
  <c r="R429" i="3" s="1"/>
  <c r="R428" i="3" s="1"/>
  <c r="P430" i="3"/>
  <c r="O430" i="3"/>
  <c r="N430" i="3"/>
  <c r="M430" i="3"/>
  <c r="J430" i="3"/>
  <c r="J429" i="3" s="1"/>
  <c r="AD429" i="3"/>
  <c r="AC429" i="3"/>
  <c r="AC428" i="3" s="1"/>
  <c r="X429" i="3"/>
  <c r="X428" i="3" s="1"/>
  <c r="V429" i="3"/>
  <c r="U429" i="3"/>
  <c r="P429" i="3"/>
  <c r="P428" i="3" s="1"/>
  <c r="O429" i="3"/>
  <c r="O428" i="3" s="1"/>
  <c r="N429" i="3"/>
  <c r="M429" i="3"/>
  <c r="AD428" i="3"/>
  <c r="V428" i="3"/>
  <c r="N428" i="3"/>
  <c r="M428" i="3"/>
  <c r="T427" i="3"/>
  <c r="I427" i="3"/>
  <c r="AD426" i="3"/>
  <c r="AD421" i="3" s="1"/>
  <c r="AD420" i="3" s="1"/>
  <c r="AC426" i="3"/>
  <c r="AB426" i="3"/>
  <c r="AA426" i="3"/>
  <c r="Z426" i="3"/>
  <c r="Y426" i="3"/>
  <c r="X426" i="3"/>
  <c r="W426" i="3"/>
  <c r="V426" i="3"/>
  <c r="V421" i="3" s="1"/>
  <c r="V420" i="3" s="1"/>
  <c r="U426" i="3"/>
  <c r="T426" i="3" s="1"/>
  <c r="S426" i="3"/>
  <c r="S421" i="3" s="1"/>
  <c r="S420" i="3" s="1"/>
  <c r="R426" i="3"/>
  <c r="Q426" i="3"/>
  <c r="P426" i="3"/>
  <c r="O426" i="3"/>
  <c r="N426" i="3"/>
  <c r="N421" i="3" s="1"/>
  <c r="M426" i="3"/>
  <c r="L426" i="3"/>
  <c r="K426" i="3"/>
  <c r="K421" i="3" s="1"/>
  <c r="K420" i="3" s="1"/>
  <c r="J426" i="3"/>
  <c r="T425" i="3"/>
  <c r="I425" i="3"/>
  <c r="AD424" i="3"/>
  <c r="AC424" i="3"/>
  <c r="AB424" i="3"/>
  <c r="AA424" i="3"/>
  <c r="T424" i="3" s="1"/>
  <c r="Z424" i="3"/>
  <c r="Y424" i="3"/>
  <c r="X424" i="3"/>
  <c r="W424" i="3"/>
  <c r="V424" i="3"/>
  <c r="S424" i="3"/>
  <c r="R424" i="3"/>
  <c r="Q424" i="3"/>
  <c r="P424" i="3"/>
  <c r="O424" i="3"/>
  <c r="N424" i="3"/>
  <c r="M424" i="3"/>
  <c r="L424" i="3"/>
  <c r="K424" i="3"/>
  <c r="J424" i="3"/>
  <c r="I424" i="3" s="1"/>
  <c r="T423" i="3"/>
  <c r="I423" i="3"/>
  <c r="AD422" i="3"/>
  <c r="AC422" i="3"/>
  <c r="AB422" i="3"/>
  <c r="AB421" i="3" s="1"/>
  <c r="AB420" i="3" s="1"/>
  <c r="AA422" i="3"/>
  <c r="Z422" i="3"/>
  <c r="T422" i="3" s="1"/>
  <c r="Y422" i="3"/>
  <c r="X422" i="3"/>
  <c r="W422" i="3"/>
  <c r="V422" i="3"/>
  <c r="U422" i="3"/>
  <c r="S422" i="3"/>
  <c r="R422" i="3"/>
  <c r="Q422" i="3"/>
  <c r="P422" i="3"/>
  <c r="O422" i="3"/>
  <c r="N422" i="3"/>
  <c r="M422" i="3"/>
  <c r="M421" i="3" s="1"/>
  <c r="M420" i="3" s="1"/>
  <c r="L422" i="3"/>
  <c r="K422" i="3"/>
  <c r="J422" i="3"/>
  <c r="I422" i="3" s="1"/>
  <c r="Z421" i="3"/>
  <c r="Z420" i="3" s="1"/>
  <c r="Y421" i="3"/>
  <c r="X421" i="3"/>
  <c r="W421" i="3"/>
  <c r="R421" i="3"/>
  <c r="R420" i="3" s="1"/>
  <c r="Q421" i="3"/>
  <c r="P421" i="3"/>
  <c r="O421" i="3"/>
  <c r="J421" i="3"/>
  <c r="Y420" i="3"/>
  <c r="X420" i="3"/>
  <c r="W420" i="3"/>
  <c r="Q420" i="3"/>
  <c r="P420" i="3"/>
  <c r="O420" i="3"/>
  <c r="N420" i="3"/>
  <c r="T419" i="3"/>
  <c r="I419" i="3"/>
  <c r="AD418" i="3"/>
  <c r="AD417" i="3" s="1"/>
  <c r="AD416" i="3" s="1"/>
  <c r="AC418" i="3"/>
  <c r="AB418" i="3"/>
  <c r="AA418" i="3"/>
  <c r="Z418" i="3"/>
  <c r="Y418" i="3"/>
  <c r="Y417" i="3" s="1"/>
  <c r="Y416" i="3" s="1"/>
  <c r="X418" i="3"/>
  <c r="X417" i="3" s="1"/>
  <c r="X416" i="3" s="1"/>
  <c r="W418" i="3"/>
  <c r="V418" i="3"/>
  <c r="V417" i="3" s="1"/>
  <c r="U418" i="3"/>
  <c r="S418" i="3"/>
  <c r="R418" i="3"/>
  <c r="Q418" i="3"/>
  <c r="Q417" i="3" s="1"/>
  <c r="Q416" i="3" s="1"/>
  <c r="P418" i="3"/>
  <c r="P417" i="3" s="1"/>
  <c r="P416" i="3" s="1"/>
  <c r="O418" i="3"/>
  <c r="N418" i="3"/>
  <c r="M418" i="3"/>
  <c r="L418" i="3"/>
  <c r="K418" i="3"/>
  <c r="J418" i="3"/>
  <c r="AC417" i="3"/>
  <c r="AB417" i="3"/>
  <c r="AA417" i="3"/>
  <c r="Z417" i="3"/>
  <c r="W417" i="3"/>
  <c r="W416" i="3" s="1"/>
  <c r="W390" i="3" s="1"/>
  <c r="U417" i="3"/>
  <c r="S417" i="3"/>
  <c r="R417" i="3"/>
  <c r="O417" i="3"/>
  <c r="O416" i="3" s="1"/>
  <c r="N417" i="3"/>
  <c r="N416" i="3" s="1"/>
  <c r="M417" i="3"/>
  <c r="L417" i="3"/>
  <c r="L416" i="3" s="1"/>
  <c r="K417" i="3"/>
  <c r="J417" i="3"/>
  <c r="AC416" i="3"/>
  <c r="AB416" i="3"/>
  <c r="AA416" i="3"/>
  <c r="Z416" i="3"/>
  <c r="U416" i="3"/>
  <c r="S416" i="3"/>
  <c r="R416" i="3"/>
  <c r="M416" i="3"/>
  <c r="K416" i="3"/>
  <c r="J416" i="3"/>
  <c r="T415" i="3"/>
  <c r="I415" i="3"/>
  <c r="AD414" i="3"/>
  <c r="AC414" i="3"/>
  <c r="AC413" i="3" s="1"/>
  <c r="AC408" i="3" s="1"/>
  <c r="AC403" i="3" s="1"/>
  <c r="AB414" i="3"/>
  <c r="AB413" i="3" s="1"/>
  <c r="AB408" i="3" s="1"/>
  <c r="AB403" i="3" s="1"/>
  <c r="AA414" i="3"/>
  <c r="Z414" i="3"/>
  <c r="Y414" i="3"/>
  <c r="Y413" i="3" s="1"/>
  <c r="Y408" i="3" s="1"/>
  <c r="Y403" i="3" s="1"/>
  <c r="X414" i="3"/>
  <c r="W414" i="3"/>
  <c r="V414" i="3"/>
  <c r="U414" i="3"/>
  <c r="U413" i="3" s="1"/>
  <c r="T414" i="3"/>
  <c r="S414" i="3"/>
  <c r="R414" i="3"/>
  <c r="Q414" i="3"/>
  <c r="Q413" i="3" s="1"/>
  <c r="Q408" i="3" s="1"/>
  <c r="Q403" i="3" s="1"/>
  <c r="P414" i="3"/>
  <c r="O414" i="3"/>
  <c r="N414" i="3"/>
  <c r="M414" i="3"/>
  <c r="M413" i="3" s="1"/>
  <c r="M408" i="3" s="1"/>
  <c r="M403" i="3" s="1"/>
  <c r="L414" i="3"/>
  <c r="L413" i="3" s="1"/>
  <c r="L408" i="3" s="1"/>
  <c r="L403" i="3" s="1"/>
  <c r="K414" i="3"/>
  <c r="J414" i="3"/>
  <c r="AD413" i="3"/>
  <c r="AA413" i="3"/>
  <c r="Z413" i="3"/>
  <c r="X413" i="3"/>
  <c r="W413" i="3"/>
  <c r="V413" i="3"/>
  <c r="S413" i="3"/>
  <c r="R413" i="3"/>
  <c r="P413" i="3"/>
  <c r="O413" i="3"/>
  <c r="N413" i="3"/>
  <c r="K413" i="3"/>
  <c r="J413" i="3"/>
  <c r="T412" i="3"/>
  <c r="I412" i="3"/>
  <c r="AD411" i="3"/>
  <c r="AC411" i="3"/>
  <c r="AB411" i="3"/>
  <c r="AA411" i="3"/>
  <c r="Z411" i="3"/>
  <c r="T411" i="3" s="1"/>
  <c r="V411" i="3"/>
  <c r="S411" i="3"/>
  <c r="R411" i="3"/>
  <c r="Q411" i="3"/>
  <c r="P411" i="3"/>
  <c r="O411" i="3"/>
  <c r="O408" i="3" s="1"/>
  <c r="O403" i="3" s="1"/>
  <c r="O390" i="3" s="1"/>
  <c r="K411" i="3"/>
  <c r="I411" i="3" s="1"/>
  <c r="T410" i="3"/>
  <c r="I410" i="3"/>
  <c r="AD409" i="3"/>
  <c r="AC409" i="3"/>
  <c r="AB409" i="3"/>
  <c r="AA409" i="3"/>
  <c r="AA408" i="3" s="1"/>
  <c r="AA403" i="3" s="1"/>
  <c r="Z409" i="3"/>
  <c r="Y409" i="3"/>
  <c r="X409" i="3"/>
  <c r="X408" i="3" s="1"/>
  <c r="W409" i="3"/>
  <c r="V409" i="3"/>
  <c r="U409" i="3"/>
  <c r="S409" i="3"/>
  <c r="S408" i="3" s="1"/>
  <c r="S403" i="3" s="1"/>
  <c r="R409" i="3"/>
  <c r="Q409" i="3"/>
  <c r="P409" i="3"/>
  <c r="O409" i="3"/>
  <c r="N409" i="3"/>
  <c r="M409" i="3"/>
  <c r="L409" i="3"/>
  <c r="K409" i="3"/>
  <c r="J409" i="3"/>
  <c r="AD408" i="3"/>
  <c r="W408" i="3"/>
  <c r="V408" i="3"/>
  <c r="V403" i="3" s="1"/>
  <c r="N408" i="3"/>
  <c r="N403" i="3" s="1"/>
  <c r="T407" i="3"/>
  <c r="I407" i="3"/>
  <c r="AD406" i="3"/>
  <c r="AC406" i="3"/>
  <c r="AB406" i="3"/>
  <c r="AA406" i="3"/>
  <c r="Z406" i="3"/>
  <c r="Y406" i="3"/>
  <c r="X406" i="3"/>
  <c r="S406" i="3"/>
  <c r="R406" i="3"/>
  <c r="Q406" i="3"/>
  <c r="P406" i="3"/>
  <c r="O406" i="3"/>
  <c r="N406" i="3"/>
  <c r="M406" i="3"/>
  <c r="I406" i="3" s="1"/>
  <c r="AD405" i="3"/>
  <c r="AD404" i="3" s="1"/>
  <c r="AC405" i="3"/>
  <c r="AB405" i="3"/>
  <c r="AA405" i="3"/>
  <c r="Z405" i="3"/>
  <c r="Y405" i="3"/>
  <c r="S405" i="3"/>
  <c r="R405" i="3"/>
  <c r="Q405" i="3"/>
  <c r="P405" i="3"/>
  <c r="O405" i="3"/>
  <c r="N405" i="3"/>
  <c r="M405" i="3"/>
  <c r="I405" i="3" s="1"/>
  <c r="AC404" i="3"/>
  <c r="AB404" i="3"/>
  <c r="AA404" i="3"/>
  <c r="Z404" i="3"/>
  <c r="Y404" i="3"/>
  <c r="S404" i="3"/>
  <c r="R404" i="3"/>
  <c r="Q404" i="3"/>
  <c r="P404" i="3"/>
  <c r="O404" i="3"/>
  <c r="N404" i="3"/>
  <c r="M404" i="3"/>
  <c r="I404" i="3" s="1"/>
  <c r="AD403" i="3"/>
  <c r="W403" i="3"/>
  <c r="T402" i="3"/>
  <c r="I402" i="3"/>
  <c r="T401" i="3"/>
  <c r="I401" i="3"/>
  <c r="T400" i="3"/>
  <c r="I400" i="3"/>
  <c r="AD399" i="3"/>
  <c r="AC399" i="3"/>
  <c r="AC398" i="3" s="1"/>
  <c r="AC397" i="3" s="1"/>
  <c r="AB399" i="3"/>
  <c r="AB398" i="3" s="1"/>
  <c r="AB397" i="3" s="1"/>
  <c r="AA399" i="3"/>
  <c r="Z399" i="3"/>
  <c r="Y399" i="3"/>
  <c r="X399" i="3"/>
  <c r="W399" i="3"/>
  <c r="V399" i="3"/>
  <c r="U399" i="3"/>
  <c r="U398" i="3" s="1"/>
  <c r="S399" i="3"/>
  <c r="R399" i="3"/>
  <c r="R398" i="3" s="1"/>
  <c r="R397" i="3" s="1"/>
  <c r="Q399" i="3"/>
  <c r="P399" i="3"/>
  <c r="O399" i="3"/>
  <c r="N399" i="3"/>
  <c r="M399" i="3"/>
  <c r="M398" i="3" s="1"/>
  <c r="M397" i="3" s="1"/>
  <c r="L399" i="3"/>
  <c r="L398" i="3" s="1"/>
  <c r="L397" i="3" s="1"/>
  <c r="K399" i="3"/>
  <c r="J399" i="3"/>
  <c r="I399" i="3" s="1"/>
  <c r="AD398" i="3"/>
  <c r="AA398" i="3"/>
  <c r="AA397" i="3" s="1"/>
  <c r="Y398" i="3"/>
  <c r="X398" i="3"/>
  <c r="X397" i="3" s="1"/>
  <c r="W398" i="3"/>
  <c r="V398" i="3"/>
  <c r="S398" i="3"/>
  <c r="S397" i="3" s="1"/>
  <c r="Q398" i="3"/>
  <c r="P398" i="3"/>
  <c r="O398" i="3"/>
  <c r="N398" i="3"/>
  <c r="K398" i="3"/>
  <c r="K397" i="3" s="1"/>
  <c r="J398" i="3"/>
  <c r="AD397" i="3"/>
  <c r="Y397" i="3"/>
  <c r="W397" i="3"/>
  <c r="V397" i="3"/>
  <c r="Q397" i="3"/>
  <c r="P397" i="3"/>
  <c r="O397" i="3"/>
  <c r="N397" i="3"/>
  <c r="T396" i="3"/>
  <c r="I396" i="3"/>
  <c r="T395" i="3"/>
  <c r="I395" i="3"/>
  <c r="T394" i="3"/>
  <c r="I394" i="3"/>
  <c r="AD393" i="3"/>
  <c r="AC393" i="3"/>
  <c r="AC392" i="3" s="1"/>
  <c r="AC391" i="3" s="1"/>
  <c r="AB393" i="3"/>
  <c r="AB392" i="3" s="1"/>
  <c r="AB391" i="3" s="1"/>
  <c r="AB390" i="3" s="1"/>
  <c r="AA393" i="3"/>
  <c r="Z393" i="3"/>
  <c r="Y393" i="3"/>
  <c r="X393" i="3"/>
  <c r="W393" i="3"/>
  <c r="V393" i="3"/>
  <c r="U393" i="3"/>
  <c r="U392" i="3" s="1"/>
  <c r="T393" i="3"/>
  <c r="S393" i="3"/>
  <c r="R393" i="3"/>
  <c r="Q393" i="3"/>
  <c r="P393" i="3"/>
  <c r="O393" i="3"/>
  <c r="N393" i="3"/>
  <c r="M393" i="3"/>
  <c r="M392" i="3" s="1"/>
  <c r="M391" i="3" s="1"/>
  <c r="L393" i="3"/>
  <c r="L392" i="3" s="1"/>
  <c r="L391" i="3" s="1"/>
  <c r="K393" i="3"/>
  <c r="J393" i="3"/>
  <c r="AD392" i="3"/>
  <c r="AA392" i="3"/>
  <c r="AA391" i="3" s="1"/>
  <c r="Z392" i="3"/>
  <c r="Z391" i="3" s="1"/>
  <c r="Y392" i="3"/>
  <c r="X392" i="3"/>
  <c r="X391" i="3" s="1"/>
  <c r="W392" i="3"/>
  <c r="V392" i="3"/>
  <c r="S392" i="3"/>
  <c r="S391" i="3" s="1"/>
  <c r="R392" i="3"/>
  <c r="R391" i="3" s="1"/>
  <c r="Q392" i="3"/>
  <c r="P392" i="3"/>
  <c r="O392" i="3"/>
  <c r="N392" i="3"/>
  <c r="K392" i="3"/>
  <c r="K391" i="3" s="1"/>
  <c r="AD391" i="3"/>
  <c r="Y391" i="3"/>
  <c r="Y390" i="3" s="1"/>
  <c r="W391" i="3"/>
  <c r="V391" i="3"/>
  <c r="Q391" i="3"/>
  <c r="P391" i="3"/>
  <c r="O391" i="3"/>
  <c r="N391" i="3"/>
  <c r="AD390" i="3"/>
  <c r="N390" i="3"/>
  <c r="T389" i="3"/>
  <c r="I389" i="3"/>
  <c r="T388" i="3"/>
  <c r="I388" i="3"/>
  <c r="T387" i="3"/>
  <c r="J387" i="3"/>
  <c r="I387" i="3" s="1"/>
  <c r="T386" i="3"/>
  <c r="T385" i="3"/>
  <c r="I385" i="3"/>
  <c r="AD384" i="3"/>
  <c r="AC384" i="3"/>
  <c r="AB384" i="3"/>
  <c r="AA384" i="3"/>
  <c r="Z384" i="3"/>
  <c r="Y384" i="3"/>
  <c r="Y383" i="3" s="1"/>
  <c r="X384" i="3"/>
  <c r="X383" i="3" s="1"/>
  <c r="X374" i="3" s="1"/>
  <c r="X373" i="3" s="1"/>
  <c r="X372" i="3" s="1"/>
  <c r="W384" i="3"/>
  <c r="V384" i="3"/>
  <c r="V383" i="3" s="1"/>
  <c r="U384" i="3"/>
  <c r="T384" i="3" s="1"/>
  <c r="S384" i="3"/>
  <c r="R384" i="3"/>
  <c r="Q384" i="3"/>
  <c r="Q383" i="3" s="1"/>
  <c r="Q374" i="3" s="1"/>
  <c r="Q373" i="3" s="1"/>
  <c r="Q372" i="3" s="1"/>
  <c r="P384" i="3"/>
  <c r="P383" i="3" s="1"/>
  <c r="P374" i="3" s="1"/>
  <c r="P373" i="3" s="1"/>
  <c r="P372" i="3" s="1"/>
  <c r="O384" i="3"/>
  <c r="N384" i="3"/>
  <c r="M384" i="3"/>
  <c r="L384" i="3"/>
  <c r="K384" i="3"/>
  <c r="J384" i="3"/>
  <c r="AD383" i="3"/>
  <c r="AC383" i="3"/>
  <c r="AB383" i="3"/>
  <c r="AA383" i="3"/>
  <c r="Z383" i="3"/>
  <c r="W383" i="3"/>
  <c r="U383" i="3"/>
  <c r="S383" i="3"/>
  <c r="R383" i="3"/>
  <c r="O383" i="3"/>
  <c r="N383" i="3"/>
  <c r="M383" i="3"/>
  <c r="L383" i="3"/>
  <c r="K383" i="3"/>
  <c r="J383" i="3"/>
  <c r="T382" i="3"/>
  <c r="I382" i="3"/>
  <c r="AD381" i="3"/>
  <c r="AC381" i="3"/>
  <c r="AB381" i="3"/>
  <c r="AB374" i="3" s="1"/>
  <c r="AB373" i="3" s="1"/>
  <c r="AB372" i="3" s="1"/>
  <c r="AA381" i="3"/>
  <c r="Z381" i="3"/>
  <c r="Y381" i="3"/>
  <c r="X381" i="3"/>
  <c r="W381" i="3"/>
  <c r="W374" i="3" s="1"/>
  <c r="W373" i="3" s="1"/>
  <c r="W372" i="3" s="1"/>
  <c r="V381" i="3"/>
  <c r="U381" i="3"/>
  <c r="T381" i="3"/>
  <c r="S381" i="3"/>
  <c r="R381" i="3"/>
  <c r="Q381" i="3"/>
  <c r="P381" i="3"/>
  <c r="O381" i="3"/>
  <c r="O374" i="3" s="1"/>
  <c r="O373" i="3" s="1"/>
  <c r="O372" i="3" s="1"/>
  <c r="N381" i="3"/>
  <c r="M381" i="3"/>
  <c r="L381" i="3"/>
  <c r="L374" i="3" s="1"/>
  <c r="K381" i="3"/>
  <c r="J381" i="3"/>
  <c r="T380" i="3"/>
  <c r="I380" i="3"/>
  <c r="T379" i="3"/>
  <c r="I379" i="3"/>
  <c r="AD378" i="3"/>
  <c r="AC378" i="3"/>
  <c r="AB378" i="3"/>
  <c r="AA378" i="3"/>
  <c r="Z378" i="3"/>
  <c r="Y378" i="3"/>
  <c r="X378" i="3"/>
  <c r="W378" i="3"/>
  <c r="V378" i="3"/>
  <c r="U378" i="3"/>
  <c r="S378" i="3"/>
  <c r="R378" i="3"/>
  <c r="Q378" i="3"/>
  <c r="P378" i="3"/>
  <c r="I378" i="3" s="1"/>
  <c r="O378" i="3"/>
  <c r="N378" i="3"/>
  <c r="M378" i="3"/>
  <c r="L378" i="3"/>
  <c r="K378" i="3"/>
  <c r="J378" i="3"/>
  <c r="T377" i="3"/>
  <c r="I377" i="3"/>
  <c r="T376" i="3"/>
  <c r="I376" i="3"/>
  <c r="AD375" i="3"/>
  <c r="AC375" i="3"/>
  <c r="AB375" i="3"/>
  <c r="AA375" i="3"/>
  <c r="AA374" i="3" s="1"/>
  <c r="AA373" i="3" s="1"/>
  <c r="AA372" i="3" s="1"/>
  <c r="Z375" i="3"/>
  <c r="Z374" i="3" s="1"/>
  <c r="Z373" i="3" s="1"/>
  <c r="Z372" i="3" s="1"/>
  <c r="Y375" i="3"/>
  <c r="X375" i="3"/>
  <c r="W375" i="3"/>
  <c r="V375" i="3"/>
  <c r="U375" i="3"/>
  <c r="S375" i="3"/>
  <c r="S374" i="3" s="1"/>
  <c r="S373" i="3" s="1"/>
  <c r="S372" i="3" s="1"/>
  <c r="R375" i="3"/>
  <c r="R374" i="3" s="1"/>
  <c r="R373" i="3" s="1"/>
  <c r="R372" i="3" s="1"/>
  <c r="Q375" i="3"/>
  <c r="P375" i="3"/>
  <c r="O375" i="3"/>
  <c r="N375" i="3"/>
  <c r="M375" i="3"/>
  <c r="L375" i="3"/>
  <c r="K375" i="3"/>
  <c r="K374" i="3" s="1"/>
  <c r="K373" i="3" s="1"/>
  <c r="K372" i="3" s="1"/>
  <c r="J375" i="3"/>
  <c r="AD374" i="3"/>
  <c r="AD373" i="3" s="1"/>
  <c r="AD372" i="3" s="1"/>
  <c r="AC374" i="3"/>
  <c r="V374" i="3"/>
  <c r="V373" i="3" s="1"/>
  <c r="U374" i="3"/>
  <c r="N374" i="3"/>
  <c r="N373" i="3" s="1"/>
  <c r="N372" i="3" s="1"/>
  <c r="M374" i="3"/>
  <c r="M373" i="3" s="1"/>
  <c r="M372" i="3" s="1"/>
  <c r="AC373" i="3"/>
  <c r="U373" i="3"/>
  <c r="L373" i="3"/>
  <c r="L372" i="3" s="1"/>
  <c r="AC372" i="3"/>
  <c r="U372" i="3"/>
  <c r="T371" i="3"/>
  <c r="I371" i="3"/>
  <c r="AD370" i="3"/>
  <c r="AC370" i="3"/>
  <c r="AC369" i="3" s="1"/>
  <c r="AB370" i="3"/>
  <c r="AB369" i="3" s="1"/>
  <c r="AA370" i="3"/>
  <c r="Z370" i="3"/>
  <c r="Z369" i="3" s="1"/>
  <c r="Y370" i="3"/>
  <c r="Y369" i="3" s="1"/>
  <c r="X370" i="3"/>
  <c r="W370" i="3"/>
  <c r="V370" i="3"/>
  <c r="U370" i="3"/>
  <c r="U369" i="3" s="1"/>
  <c r="S370" i="3"/>
  <c r="R370" i="3"/>
  <c r="Q370" i="3"/>
  <c r="Q369" i="3" s="1"/>
  <c r="P370" i="3"/>
  <c r="O370" i="3"/>
  <c r="N370" i="3"/>
  <c r="M370" i="3"/>
  <c r="M369" i="3" s="1"/>
  <c r="L370" i="3"/>
  <c r="L369" i="3" s="1"/>
  <c r="K370" i="3"/>
  <c r="J370" i="3"/>
  <c r="AD369" i="3"/>
  <c r="AA369" i="3"/>
  <c r="X369" i="3"/>
  <c r="W369" i="3"/>
  <c r="V369" i="3"/>
  <c r="S369" i="3"/>
  <c r="R369" i="3"/>
  <c r="P369" i="3"/>
  <c r="O369" i="3"/>
  <c r="N369" i="3"/>
  <c r="K369" i="3"/>
  <c r="T368" i="3"/>
  <c r="I368" i="3"/>
  <c r="AD367" i="3"/>
  <c r="AC367" i="3"/>
  <c r="AB367" i="3"/>
  <c r="AA367" i="3"/>
  <c r="AA366" i="3" s="1"/>
  <c r="AA365" i="3" s="1"/>
  <c r="Z367" i="3"/>
  <c r="S367" i="3"/>
  <c r="S366" i="3" s="1"/>
  <c r="S365" i="3" s="1"/>
  <c r="S364" i="3" s="1"/>
  <c r="S363" i="3" s="1"/>
  <c r="R367" i="3"/>
  <c r="Q367" i="3"/>
  <c r="P367" i="3"/>
  <c r="O367" i="3"/>
  <c r="AD366" i="3"/>
  <c r="AD365" i="3" s="1"/>
  <c r="AD364" i="3" s="1"/>
  <c r="AD363" i="3" s="1"/>
  <c r="AC366" i="3"/>
  <c r="AC365" i="3" s="1"/>
  <c r="AC364" i="3" s="1"/>
  <c r="AC363" i="3" s="1"/>
  <c r="AB366" i="3"/>
  <c r="AB365" i="3" s="1"/>
  <c r="AB364" i="3" s="1"/>
  <c r="AB363" i="3" s="1"/>
  <c r="R366" i="3"/>
  <c r="Q366" i="3"/>
  <c r="Q365" i="3" s="1"/>
  <c r="Q364" i="3" s="1"/>
  <c r="Q363" i="3" s="1"/>
  <c r="P366" i="3"/>
  <c r="P365" i="3" s="1"/>
  <c r="P364" i="3" s="1"/>
  <c r="P363" i="3" s="1"/>
  <c r="R365" i="3"/>
  <c r="R364" i="3" s="1"/>
  <c r="R363" i="3" s="1"/>
  <c r="O365" i="3"/>
  <c r="AA364" i="3"/>
  <c r="AA363" i="3" s="1"/>
  <c r="O364" i="3"/>
  <c r="O363" i="3" s="1"/>
  <c r="I364" i="3"/>
  <c r="T362" i="3"/>
  <c r="I362" i="3"/>
  <c r="X361" i="3"/>
  <c r="W361" i="3"/>
  <c r="T361" i="3" s="1"/>
  <c r="S361" i="3"/>
  <c r="R361" i="3"/>
  <c r="Q361" i="3"/>
  <c r="P361" i="3"/>
  <c r="P358" i="3" s="1"/>
  <c r="O361" i="3"/>
  <c r="O358" i="3" s="1"/>
  <c r="N361" i="3"/>
  <c r="M361" i="3"/>
  <c r="L361" i="3"/>
  <c r="T360" i="3"/>
  <c r="I360" i="3"/>
  <c r="X359" i="3"/>
  <c r="X358" i="3" s="1"/>
  <c r="W359" i="3"/>
  <c r="S359" i="3"/>
  <c r="S358" i="3" s="1"/>
  <c r="R359" i="3"/>
  <c r="Q359" i="3"/>
  <c r="P359" i="3"/>
  <c r="O359" i="3"/>
  <c r="N359" i="3"/>
  <c r="M359" i="3"/>
  <c r="L359" i="3"/>
  <c r="L358" i="3" s="1"/>
  <c r="I359" i="3"/>
  <c r="R358" i="3"/>
  <c r="Q358" i="3"/>
  <c r="N358" i="3"/>
  <c r="T357" i="3"/>
  <c r="I357" i="3"/>
  <c r="AD356" i="3"/>
  <c r="AC356" i="3"/>
  <c r="AC355" i="3" s="1"/>
  <c r="AB356" i="3"/>
  <c r="AA356" i="3"/>
  <c r="Z356" i="3"/>
  <c r="Y356" i="3"/>
  <c r="X356" i="3"/>
  <c r="X355" i="3" s="1"/>
  <c r="W356" i="3"/>
  <c r="W355" i="3" s="1"/>
  <c r="V356" i="3"/>
  <c r="U356" i="3"/>
  <c r="T356" i="3" s="1"/>
  <c r="S356" i="3"/>
  <c r="R356" i="3"/>
  <c r="Q356" i="3"/>
  <c r="P356" i="3"/>
  <c r="P355" i="3" s="1"/>
  <c r="O356" i="3"/>
  <c r="O355" i="3" s="1"/>
  <c r="N356" i="3"/>
  <c r="M356" i="3"/>
  <c r="M355" i="3" s="1"/>
  <c r="L356" i="3"/>
  <c r="K356" i="3"/>
  <c r="J356" i="3"/>
  <c r="AD355" i="3"/>
  <c r="AB355" i="3"/>
  <c r="AA355" i="3"/>
  <c r="Z355" i="3"/>
  <c r="Y355" i="3"/>
  <c r="V355" i="3"/>
  <c r="U355" i="3"/>
  <c r="T355" i="3" s="1"/>
  <c r="S355" i="3"/>
  <c r="R355" i="3"/>
  <c r="Q355" i="3"/>
  <c r="N355" i="3"/>
  <c r="L355" i="3"/>
  <c r="K355" i="3"/>
  <c r="J355" i="3"/>
  <c r="I355" i="3" s="1"/>
  <c r="T354" i="3"/>
  <c r="I354" i="3"/>
  <c r="AD353" i="3"/>
  <c r="AD344" i="3" s="1"/>
  <c r="AD327" i="3" s="1"/>
  <c r="AD326" i="3" s="1"/>
  <c r="AD325" i="3" s="1"/>
  <c r="AC353" i="3"/>
  <c r="AB353" i="3"/>
  <c r="AA353" i="3"/>
  <c r="AA344" i="3" s="1"/>
  <c r="Z353" i="3"/>
  <c r="Y353" i="3"/>
  <c r="X353" i="3"/>
  <c r="W353" i="3"/>
  <c r="V353" i="3"/>
  <c r="U353" i="3"/>
  <c r="S353" i="3"/>
  <c r="R353" i="3"/>
  <c r="Q353" i="3"/>
  <c r="P353" i="3"/>
  <c r="O353" i="3"/>
  <c r="N353" i="3"/>
  <c r="M353" i="3"/>
  <c r="L353" i="3"/>
  <c r="K353" i="3"/>
  <c r="J353" i="3"/>
  <c r="T352" i="3"/>
  <c r="I352" i="3"/>
  <c r="AD351" i="3"/>
  <c r="AC351" i="3"/>
  <c r="AB351" i="3"/>
  <c r="AA351" i="3"/>
  <c r="Z351" i="3"/>
  <c r="Y351" i="3"/>
  <c r="X351" i="3"/>
  <c r="W351" i="3"/>
  <c r="V351" i="3"/>
  <c r="U351" i="3"/>
  <c r="S351" i="3"/>
  <c r="R351" i="3"/>
  <c r="Q351" i="3"/>
  <c r="P351" i="3"/>
  <c r="O351" i="3"/>
  <c r="N351" i="3"/>
  <c r="N344" i="3" s="1"/>
  <c r="M351" i="3"/>
  <c r="L351" i="3"/>
  <c r="K351" i="3"/>
  <c r="J351" i="3"/>
  <c r="T350" i="3"/>
  <c r="I350" i="3"/>
  <c r="X349" i="3"/>
  <c r="T349" i="3" s="1"/>
  <c r="W349" i="3"/>
  <c r="S349" i="3"/>
  <c r="R349" i="3"/>
  <c r="Q349" i="3"/>
  <c r="P349" i="3"/>
  <c r="O349" i="3"/>
  <c r="N349" i="3"/>
  <c r="I349" i="3" s="1"/>
  <c r="M349" i="3"/>
  <c r="L349" i="3"/>
  <c r="T348" i="3"/>
  <c r="I348" i="3"/>
  <c r="AD347" i="3"/>
  <c r="AC347" i="3"/>
  <c r="AB347" i="3"/>
  <c r="AB344" i="3" s="1"/>
  <c r="AA347" i="3"/>
  <c r="Z347" i="3"/>
  <c r="Y347" i="3"/>
  <c r="X347" i="3"/>
  <c r="W347" i="3"/>
  <c r="W344" i="3" s="1"/>
  <c r="V347" i="3"/>
  <c r="U347" i="3"/>
  <c r="T347" i="3"/>
  <c r="S347" i="3"/>
  <c r="R347" i="3"/>
  <c r="Q347" i="3"/>
  <c r="P347" i="3"/>
  <c r="O347" i="3"/>
  <c r="O344" i="3" s="1"/>
  <c r="N347" i="3"/>
  <c r="M347" i="3"/>
  <c r="L347" i="3"/>
  <c r="K347" i="3"/>
  <c r="J347" i="3"/>
  <c r="T346" i="3"/>
  <c r="I346" i="3"/>
  <c r="AD345" i="3"/>
  <c r="AC345" i="3"/>
  <c r="AB345" i="3"/>
  <c r="AA345" i="3"/>
  <c r="Z345" i="3"/>
  <c r="Y345" i="3"/>
  <c r="X345" i="3"/>
  <c r="W345" i="3"/>
  <c r="V345" i="3"/>
  <c r="U345" i="3"/>
  <c r="T345" i="3"/>
  <c r="S345" i="3"/>
  <c r="R345" i="3"/>
  <c r="Q345" i="3"/>
  <c r="P345" i="3"/>
  <c r="O345" i="3"/>
  <c r="N345" i="3"/>
  <c r="M345" i="3"/>
  <c r="L345" i="3"/>
  <c r="I345" i="3" s="1"/>
  <c r="K345" i="3"/>
  <c r="J345" i="3"/>
  <c r="AC344" i="3"/>
  <c r="AC327" i="3" s="1"/>
  <c r="AC326" i="3" s="1"/>
  <c r="Z344" i="3"/>
  <c r="V344" i="3"/>
  <c r="V327" i="3" s="1"/>
  <c r="V326" i="3" s="1"/>
  <c r="V325" i="3" s="1"/>
  <c r="U344" i="3"/>
  <c r="R344" i="3"/>
  <c r="M344" i="3"/>
  <c r="T343" i="3"/>
  <c r="I343" i="3"/>
  <c r="T342" i="3"/>
  <c r="N342" i="3"/>
  <c r="I342" i="3" s="1"/>
  <c r="T341" i="3"/>
  <c r="I341" i="3"/>
  <c r="AD340" i="3"/>
  <c r="AC340" i="3"/>
  <c r="AB340" i="3"/>
  <c r="AA340" i="3"/>
  <c r="Z340" i="3"/>
  <c r="T340" i="3" s="1"/>
  <c r="Y340" i="3"/>
  <c r="X340" i="3"/>
  <c r="W340" i="3"/>
  <c r="V340" i="3"/>
  <c r="U340" i="3"/>
  <c r="S340" i="3"/>
  <c r="R340" i="3"/>
  <c r="Q340" i="3"/>
  <c r="P340" i="3"/>
  <c r="O340" i="3"/>
  <c r="N340" i="3"/>
  <c r="M340" i="3"/>
  <c r="L340" i="3"/>
  <c r="K340" i="3"/>
  <c r="J340" i="3"/>
  <c r="T339" i="3"/>
  <c r="I339" i="3"/>
  <c r="AD338" i="3"/>
  <c r="AC338" i="3"/>
  <c r="AB338" i="3"/>
  <c r="AA338" i="3"/>
  <c r="Z338" i="3"/>
  <c r="Y338" i="3"/>
  <c r="X338" i="3"/>
  <c r="W338" i="3"/>
  <c r="V338" i="3"/>
  <c r="U338" i="3"/>
  <c r="S338" i="3"/>
  <c r="R338" i="3"/>
  <c r="Q338" i="3"/>
  <c r="P338" i="3"/>
  <c r="O338" i="3"/>
  <c r="N338" i="3"/>
  <c r="M338" i="3"/>
  <c r="L338" i="3"/>
  <c r="K338" i="3"/>
  <c r="J338" i="3"/>
  <c r="I338" i="3" s="1"/>
  <c r="T337" i="3"/>
  <c r="I337" i="3"/>
  <c r="AD336" i="3"/>
  <c r="AC336" i="3"/>
  <c r="AB336" i="3"/>
  <c r="AA336" i="3"/>
  <c r="Z336" i="3"/>
  <c r="Y336" i="3"/>
  <c r="X336" i="3"/>
  <c r="W336" i="3"/>
  <c r="T336" i="3" s="1"/>
  <c r="V336" i="3"/>
  <c r="U336" i="3"/>
  <c r="S336" i="3"/>
  <c r="R336" i="3"/>
  <c r="Q336" i="3"/>
  <c r="P336" i="3"/>
  <c r="O336" i="3"/>
  <c r="N336" i="3"/>
  <c r="M336" i="3"/>
  <c r="L336" i="3"/>
  <c r="K336" i="3"/>
  <c r="J336" i="3"/>
  <c r="T335" i="3"/>
  <c r="I335" i="3"/>
  <c r="AD334" i="3"/>
  <c r="AC334" i="3"/>
  <c r="AB334" i="3"/>
  <c r="AA334" i="3"/>
  <c r="Z334" i="3"/>
  <c r="Y334" i="3"/>
  <c r="X334" i="3"/>
  <c r="W334" i="3"/>
  <c r="T334" i="3" s="1"/>
  <c r="V334" i="3"/>
  <c r="U334" i="3"/>
  <c r="S334" i="3"/>
  <c r="R334" i="3"/>
  <c r="Q334" i="3"/>
  <c r="P334" i="3"/>
  <c r="O334" i="3"/>
  <c r="N334" i="3"/>
  <c r="M334" i="3"/>
  <c r="L334" i="3"/>
  <c r="K334" i="3"/>
  <c r="J334" i="3"/>
  <c r="I334" i="3" s="1"/>
  <c r="T333" i="3"/>
  <c r="I333" i="3"/>
  <c r="AD332" i="3"/>
  <c r="AC332" i="3"/>
  <c r="AB332" i="3"/>
  <c r="AA332" i="3"/>
  <c r="Z332" i="3"/>
  <c r="Y332" i="3"/>
  <c r="X332" i="3"/>
  <c r="W332" i="3"/>
  <c r="V332" i="3"/>
  <c r="U332" i="3"/>
  <c r="S332" i="3"/>
  <c r="R332" i="3"/>
  <c r="Q332" i="3"/>
  <c r="P332" i="3"/>
  <c r="O332" i="3"/>
  <c r="N332" i="3"/>
  <c r="M332" i="3"/>
  <c r="L332" i="3"/>
  <c r="K332" i="3"/>
  <c r="J332" i="3"/>
  <c r="T331" i="3"/>
  <c r="I331" i="3"/>
  <c r="AD330" i="3"/>
  <c r="AC330" i="3"/>
  <c r="AB330" i="3"/>
  <c r="AA330" i="3"/>
  <c r="Z330" i="3"/>
  <c r="Y330" i="3"/>
  <c r="X330" i="3"/>
  <c r="W330" i="3"/>
  <c r="V330" i="3"/>
  <c r="U330" i="3"/>
  <c r="T330" i="3"/>
  <c r="S330" i="3"/>
  <c r="R330" i="3"/>
  <c r="Q330" i="3"/>
  <c r="P330" i="3"/>
  <c r="O330" i="3"/>
  <c r="N330" i="3"/>
  <c r="M330" i="3"/>
  <c r="L330" i="3"/>
  <c r="K330" i="3"/>
  <c r="J330" i="3"/>
  <c r="T329" i="3"/>
  <c r="I329" i="3"/>
  <c r="AD328" i="3"/>
  <c r="AC328" i="3"/>
  <c r="AB328" i="3"/>
  <c r="AA328" i="3"/>
  <c r="Z328" i="3"/>
  <c r="Y328" i="3"/>
  <c r="X328" i="3"/>
  <c r="W328" i="3"/>
  <c r="T328" i="3" s="1"/>
  <c r="V328" i="3"/>
  <c r="U328" i="3"/>
  <c r="S328" i="3"/>
  <c r="R328" i="3"/>
  <c r="Q328" i="3"/>
  <c r="P328" i="3"/>
  <c r="O328" i="3"/>
  <c r="N328" i="3"/>
  <c r="M328" i="3"/>
  <c r="L328" i="3"/>
  <c r="K328" i="3"/>
  <c r="J328" i="3"/>
  <c r="AC325" i="3"/>
  <c r="T324" i="3"/>
  <c r="I324" i="3"/>
  <c r="AD323" i="3"/>
  <c r="AD322" i="3" s="1"/>
  <c r="AC323" i="3"/>
  <c r="AC322" i="3" s="1"/>
  <c r="AB323" i="3"/>
  <c r="AB322" i="3" s="1"/>
  <c r="AA323" i="3"/>
  <c r="Z323" i="3"/>
  <c r="Y323" i="3"/>
  <c r="Y322" i="3" s="1"/>
  <c r="X323" i="3"/>
  <c r="W323" i="3"/>
  <c r="V323" i="3"/>
  <c r="V322" i="3" s="1"/>
  <c r="U323" i="3"/>
  <c r="S323" i="3"/>
  <c r="R323" i="3"/>
  <c r="Q323" i="3"/>
  <c r="Q322" i="3" s="1"/>
  <c r="P323" i="3"/>
  <c r="O323" i="3"/>
  <c r="N323" i="3"/>
  <c r="N322" i="3" s="1"/>
  <c r="M323" i="3"/>
  <c r="M322" i="3" s="1"/>
  <c r="L323" i="3"/>
  <c r="I323" i="3" s="1"/>
  <c r="K323" i="3"/>
  <c r="J323" i="3"/>
  <c r="AA322" i="3"/>
  <c r="Z322" i="3"/>
  <c r="X322" i="3"/>
  <c r="W322" i="3"/>
  <c r="S322" i="3"/>
  <c r="R322" i="3"/>
  <c r="P322" i="3"/>
  <c r="O322" i="3"/>
  <c r="K322" i="3"/>
  <c r="J322" i="3"/>
  <c r="T321" i="3"/>
  <c r="I321" i="3"/>
  <c r="AD320" i="3"/>
  <c r="AC320" i="3"/>
  <c r="AC319" i="3" s="1"/>
  <c r="AC318" i="3" s="1"/>
  <c r="AB320" i="3"/>
  <c r="AB319" i="3" s="1"/>
  <c r="AB318" i="3" s="1"/>
  <c r="AA320" i="3"/>
  <c r="Z320" i="3"/>
  <c r="S320" i="3"/>
  <c r="R320" i="3"/>
  <c r="I320" i="3" s="1"/>
  <c r="Q320" i="3"/>
  <c r="P320" i="3"/>
  <c r="P319" i="3" s="1"/>
  <c r="P318" i="3" s="1"/>
  <c r="O320" i="3"/>
  <c r="O319" i="3" s="1"/>
  <c r="AD319" i="3"/>
  <c r="AD318" i="3" s="1"/>
  <c r="AA319" i="3"/>
  <c r="AA318" i="3" s="1"/>
  <c r="S319" i="3"/>
  <c r="S318" i="3" s="1"/>
  <c r="Q319" i="3"/>
  <c r="Q318" i="3" s="1"/>
  <c r="O318" i="3"/>
  <c r="T317" i="3"/>
  <c r="I317" i="3"/>
  <c r="AD316" i="3"/>
  <c r="AC316" i="3"/>
  <c r="AC315" i="3" s="1"/>
  <c r="AC306" i="3" s="1"/>
  <c r="AB316" i="3"/>
  <c r="AA316" i="3"/>
  <c r="Z316" i="3"/>
  <c r="Z315" i="3" s="1"/>
  <c r="Z306" i="3" s="1"/>
  <c r="Z305" i="3" s="1"/>
  <c r="Y316" i="3"/>
  <c r="Y315" i="3" s="1"/>
  <c r="X316" i="3"/>
  <c r="W316" i="3"/>
  <c r="V316" i="3"/>
  <c r="U316" i="3"/>
  <c r="S316" i="3"/>
  <c r="R316" i="3"/>
  <c r="R315" i="3" s="1"/>
  <c r="R306" i="3" s="1"/>
  <c r="Q316" i="3"/>
  <c r="Q315" i="3" s="1"/>
  <c r="P316" i="3"/>
  <c r="P315" i="3" s="1"/>
  <c r="O316" i="3"/>
  <c r="N316" i="3"/>
  <c r="M316" i="3"/>
  <c r="M315" i="3" s="1"/>
  <c r="L316" i="3"/>
  <c r="K316" i="3"/>
  <c r="J316" i="3"/>
  <c r="AD315" i="3"/>
  <c r="AD306" i="3" s="1"/>
  <c r="AD305" i="3" s="1"/>
  <c r="AD304" i="3" s="1"/>
  <c r="AD303" i="3" s="1"/>
  <c r="AD295" i="3" s="1"/>
  <c r="AB315" i="3"/>
  <c r="AA315" i="3"/>
  <c r="X315" i="3"/>
  <c r="W315" i="3"/>
  <c r="V315" i="3"/>
  <c r="S315" i="3"/>
  <c r="O315" i="3"/>
  <c r="N315" i="3"/>
  <c r="L315" i="3"/>
  <c r="K315" i="3"/>
  <c r="T314" i="3"/>
  <c r="I314" i="3"/>
  <c r="AD313" i="3"/>
  <c r="AC313" i="3"/>
  <c r="AB313" i="3"/>
  <c r="AA313" i="3"/>
  <c r="Z313" i="3"/>
  <c r="Y313" i="3"/>
  <c r="X313" i="3"/>
  <c r="W313" i="3"/>
  <c r="V313" i="3"/>
  <c r="U313" i="3"/>
  <c r="S313" i="3"/>
  <c r="R313" i="3"/>
  <c r="Q313" i="3"/>
  <c r="P313" i="3"/>
  <c r="O313" i="3"/>
  <c r="N313" i="3"/>
  <c r="M313" i="3"/>
  <c r="L313" i="3"/>
  <c r="K313" i="3"/>
  <c r="I313" i="3" s="1"/>
  <c r="J313" i="3"/>
  <c r="T312" i="3"/>
  <c r="I312" i="3"/>
  <c r="AD311" i="3"/>
  <c r="AC311" i="3"/>
  <c r="AB311" i="3"/>
  <c r="AA311" i="3"/>
  <c r="Z311" i="3"/>
  <c r="Y311" i="3"/>
  <c r="X311" i="3"/>
  <c r="W311" i="3"/>
  <c r="V311" i="3"/>
  <c r="U311" i="3"/>
  <c r="S311" i="3"/>
  <c r="R311" i="3"/>
  <c r="Q311" i="3"/>
  <c r="P311" i="3"/>
  <c r="O311" i="3"/>
  <c r="O306" i="3" s="1"/>
  <c r="O305" i="3" s="1"/>
  <c r="O304" i="3" s="1"/>
  <c r="N311" i="3"/>
  <c r="N306" i="3" s="1"/>
  <c r="N305" i="3" s="1"/>
  <c r="N304" i="3" s="1"/>
  <c r="M311" i="3"/>
  <c r="L311" i="3"/>
  <c r="K311" i="3"/>
  <c r="J311" i="3"/>
  <c r="T310" i="3"/>
  <c r="I310" i="3"/>
  <c r="AD309" i="3"/>
  <c r="AC309" i="3"/>
  <c r="AB309" i="3"/>
  <c r="AA309" i="3"/>
  <c r="Z309" i="3"/>
  <c r="Y309" i="3"/>
  <c r="X309" i="3"/>
  <c r="W309" i="3"/>
  <c r="V309" i="3"/>
  <c r="U309" i="3"/>
  <c r="S309" i="3"/>
  <c r="R309" i="3"/>
  <c r="Q309" i="3"/>
  <c r="P309" i="3"/>
  <c r="O309" i="3"/>
  <c r="N309" i="3"/>
  <c r="M309" i="3"/>
  <c r="L309" i="3"/>
  <c r="K309" i="3"/>
  <c r="I309" i="3" s="1"/>
  <c r="J309" i="3"/>
  <c r="T308" i="3"/>
  <c r="I308" i="3"/>
  <c r="AD307" i="3"/>
  <c r="AC307" i="3"/>
  <c r="AB307" i="3"/>
  <c r="AA307" i="3"/>
  <c r="Z307" i="3"/>
  <c r="Y307" i="3"/>
  <c r="X307" i="3"/>
  <c r="W307" i="3"/>
  <c r="V307" i="3"/>
  <c r="U307" i="3"/>
  <c r="S307" i="3"/>
  <c r="R307" i="3"/>
  <c r="Q307" i="3"/>
  <c r="P307" i="3"/>
  <c r="I307" i="3" s="1"/>
  <c r="O307" i="3"/>
  <c r="N307" i="3"/>
  <c r="M307" i="3"/>
  <c r="L307" i="3"/>
  <c r="K307" i="3"/>
  <c r="J307" i="3"/>
  <c r="AB306" i="3"/>
  <c r="W306" i="3"/>
  <c r="W305" i="3" s="1"/>
  <c r="W304" i="3" s="1"/>
  <c r="Q306" i="3"/>
  <c r="Q305" i="3" s="1"/>
  <c r="Q304" i="3" s="1"/>
  <c r="M306" i="3"/>
  <c r="L306" i="3"/>
  <c r="L305" i="3" s="1"/>
  <c r="AC305" i="3"/>
  <c r="AC304" i="3" s="1"/>
  <c r="AB305" i="3"/>
  <c r="R305" i="3"/>
  <c r="R304" i="3" s="1"/>
  <c r="M305" i="3"/>
  <c r="Z304" i="3"/>
  <c r="M304" i="3"/>
  <c r="T302" i="3"/>
  <c r="I302" i="3"/>
  <c r="T301" i="3"/>
  <c r="I301" i="3"/>
  <c r="AD300" i="3"/>
  <c r="AC300" i="3"/>
  <c r="AC299" i="3" s="1"/>
  <c r="AB300" i="3"/>
  <c r="AA300" i="3"/>
  <c r="AA299" i="3" s="1"/>
  <c r="AA298" i="3" s="1"/>
  <c r="AA297" i="3" s="1"/>
  <c r="AA296" i="3" s="1"/>
  <c r="Z300" i="3"/>
  <c r="Z299" i="3" s="1"/>
  <c r="Z298" i="3" s="1"/>
  <c r="Z297" i="3" s="1"/>
  <c r="Z296" i="3" s="1"/>
  <c r="Y300" i="3"/>
  <c r="Y299" i="3" s="1"/>
  <c r="Y298" i="3" s="1"/>
  <c r="Y297" i="3" s="1"/>
  <c r="Y296" i="3" s="1"/>
  <c r="X300" i="3"/>
  <c r="W300" i="3"/>
  <c r="V300" i="3"/>
  <c r="U300" i="3"/>
  <c r="S300" i="3"/>
  <c r="R300" i="3"/>
  <c r="R299" i="3" s="1"/>
  <c r="Q300" i="3"/>
  <c r="P300" i="3"/>
  <c r="P299" i="3" s="1"/>
  <c r="P298" i="3" s="1"/>
  <c r="P297" i="3" s="1"/>
  <c r="P296" i="3" s="1"/>
  <c r="O300" i="3"/>
  <c r="N300" i="3"/>
  <c r="M300" i="3"/>
  <c r="M299" i="3" s="1"/>
  <c r="L300" i="3"/>
  <c r="K300" i="3"/>
  <c r="J300" i="3"/>
  <c r="AD299" i="3"/>
  <c r="AD298" i="3" s="1"/>
  <c r="AD297" i="3" s="1"/>
  <c r="AB299" i="3"/>
  <c r="X299" i="3"/>
  <c r="X298" i="3" s="1"/>
  <c r="W299" i="3"/>
  <c r="V299" i="3"/>
  <c r="V298" i="3" s="1"/>
  <c r="V297" i="3" s="1"/>
  <c r="V296" i="3" s="1"/>
  <c r="S299" i="3"/>
  <c r="S298" i="3" s="1"/>
  <c r="Q299" i="3"/>
  <c r="Q298" i="3" s="1"/>
  <c r="Q297" i="3" s="1"/>
  <c r="Q296" i="3" s="1"/>
  <c r="O299" i="3"/>
  <c r="N299" i="3"/>
  <c r="L299" i="3"/>
  <c r="K299" i="3"/>
  <c r="K298" i="3" s="1"/>
  <c r="AC298" i="3"/>
  <c r="AC297" i="3" s="1"/>
  <c r="AC296" i="3" s="1"/>
  <c r="AB298" i="3"/>
  <c r="W298" i="3"/>
  <c r="W297" i="3" s="1"/>
  <c r="W296" i="3" s="1"/>
  <c r="R298" i="3"/>
  <c r="R297" i="3" s="1"/>
  <c r="R296" i="3" s="1"/>
  <c r="O298" i="3"/>
  <c r="N298" i="3"/>
  <c r="N297" i="3" s="1"/>
  <c r="M298" i="3"/>
  <c r="L298" i="3"/>
  <c r="AB297" i="3"/>
  <c r="AB296" i="3" s="1"/>
  <c r="X297" i="3"/>
  <c r="X296" i="3" s="1"/>
  <c r="S297" i="3"/>
  <c r="S296" i="3" s="1"/>
  <c r="O297" i="3"/>
  <c r="O296" i="3" s="1"/>
  <c r="M297" i="3"/>
  <c r="M296" i="3" s="1"/>
  <c r="L297" i="3"/>
  <c r="L296" i="3" s="1"/>
  <c r="K297" i="3"/>
  <c r="AD296" i="3"/>
  <c r="N296" i="3"/>
  <c r="K296" i="3"/>
  <c r="I294" i="3"/>
  <c r="AD293" i="3"/>
  <c r="AC293" i="3"/>
  <c r="AC292" i="3" s="1"/>
  <c r="AB293" i="3"/>
  <c r="AA293" i="3"/>
  <c r="Z293" i="3"/>
  <c r="Z292" i="3" s="1"/>
  <c r="Y293" i="3"/>
  <c r="X293" i="3"/>
  <c r="W293" i="3"/>
  <c r="V293" i="3"/>
  <c r="S293" i="3"/>
  <c r="R293" i="3"/>
  <c r="Q293" i="3"/>
  <c r="Q292" i="3" s="1"/>
  <c r="Q291" i="3" s="1"/>
  <c r="Q290" i="3" s="1"/>
  <c r="P293" i="3"/>
  <c r="O293" i="3"/>
  <c r="O292" i="3" s="1"/>
  <c r="N293" i="3"/>
  <c r="M293" i="3"/>
  <c r="L293" i="3"/>
  <c r="L292" i="3" s="1"/>
  <c r="K293" i="3"/>
  <c r="AD292" i="3"/>
  <c r="AD291" i="3" s="1"/>
  <c r="AD290" i="3" s="1"/>
  <c r="AD289" i="3" s="1"/>
  <c r="AB292" i="3"/>
  <c r="AB291" i="3" s="1"/>
  <c r="AA292" i="3"/>
  <c r="AA291" i="3" s="1"/>
  <c r="AA290" i="3" s="1"/>
  <c r="AA289" i="3" s="1"/>
  <c r="Y292" i="3"/>
  <c r="Y291" i="3" s="1"/>
  <c r="Y290" i="3" s="1"/>
  <c r="Y289" i="3" s="1"/>
  <c r="W292" i="3"/>
  <c r="V292" i="3"/>
  <c r="S292" i="3"/>
  <c r="S291" i="3" s="1"/>
  <c r="R292" i="3"/>
  <c r="P292" i="3"/>
  <c r="P291" i="3" s="1"/>
  <c r="P290" i="3" s="1"/>
  <c r="P289" i="3" s="1"/>
  <c r="N292" i="3"/>
  <c r="M292" i="3"/>
  <c r="K292" i="3"/>
  <c r="K291" i="3" s="1"/>
  <c r="AC291" i="3"/>
  <c r="AC290" i="3" s="1"/>
  <c r="AC289" i="3" s="1"/>
  <c r="Z291" i="3"/>
  <c r="Z290" i="3" s="1"/>
  <c r="W291" i="3"/>
  <c r="W290" i="3" s="1"/>
  <c r="W289" i="3" s="1"/>
  <c r="V291" i="3"/>
  <c r="R291" i="3"/>
  <c r="R290" i="3" s="1"/>
  <c r="R289" i="3" s="1"/>
  <c r="N291" i="3"/>
  <c r="M291" i="3"/>
  <c r="L291" i="3"/>
  <c r="AB290" i="3"/>
  <c r="AB289" i="3" s="1"/>
  <c r="V290" i="3"/>
  <c r="S290" i="3"/>
  <c r="S289" i="3" s="1"/>
  <c r="N290" i="3"/>
  <c r="N289" i="3" s="1"/>
  <c r="M290" i="3"/>
  <c r="M289" i="3" s="1"/>
  <c r="L290" i="3"/>
  <c r="L289" i="3" s="1"/>
  <c r="K290" i="3"/>
  <c r="Z289" i="3"/>
  <c r="Q289" i="3"/>
  <c r="T288" i="3"/>
  <c r="I288" i="3"/>
  <c r="AD287" i="3"/>
  <c r="AD286" i="3" s="1"/>
  <c r="AC287" i="3"/>
  <c r="AB287" i="3"/>
  <c r="AA287" i="3"/>
  <c r="AA286" i="3" s="1"/>
  <c r="T286" i="3" s="1"/>
  <c r="Z287" i="3"/>
  <c r="Z286" i="3" s="1"/>
  <c r="Y287" i="3"/>
  <c r="X287" i="3"/>
  <c r="X286" i="3" s="1"/>
  <c r="W287" i="3"/>
  <c r="W286" i="3" s="1"/>
  <c r="V287" i="3"/>
  <c r="T287" i="3" s="1"/>
  <c r="U287" i="3"/>
  <c r="S287" i="3"/>
  <c r="S286" i="3" s="1"/>
  <c r="R287" i="3"/>
  <c r="R286" i="3" s="1"/>
  <c r="Q287" i="3"/>
  <c r="P287" i="3"/>
  <c r="P286" i="3" s="1"/>
  <c r="O287" i="3"/>
  <c r="O286" i="3" s="1"/>
  <c r="N287" i="3"/>
  <c r="M287" i="3"/>
  <c r="L287" i="3"/>
  <c r="K287" i="3"/>
  <c r="K286" i="3" s="1"/>
  <c r="J287" i="3"/>
  <c r="J286" i="3" s="1"/>
  <c r="I286" i="3" s="1"/>
  <c r="AC286" i="3"/>
  <c r="AB286" i="3"/>
  <c r="Y286" i="3"/>
  <c r="V286" i="3"/>
  <c r="U286" i="3"/>
  <c r="Q286" i="3"/>
  <c r="N286" i="3"/>
  <c r="M286" i="3"/>
  <c r="L286" i="3"/>
  <c r="T285" i="3"/>
  <c r="I285" i="3"/>
  <c r="AD284" i="3"/>
  <c r="AD283" i="3" s="1"/>
  <c r="AC284" i="3"/>
  <c r="AC283" i="3" s="1"/>
  <c r="AB284" i="3"/>
  <c r="AB283" i="3" s="1"/>
  <c r="T283" i="3" s="1"/>
  <c r="AA284" i="3"/>
  <c r="Z284" i="3"/>
  <c r="Y284" i="3"/>
  <c r="Y283" i="3" s="1"/>
  <c r="X284" i="3"/>
  <c r="X283" i="3" s="1"/>
  <c r="W284" i="3"/>
  <c r="V284" i="3"/>
  <c r="V283" i="3" s="1"/>
  <c r="U284" i="3"/>
  <c r="U283" i="3" s="1"/>
  <c r="T284" i="3"/>
  <c r="S284" i="3"/>
  <c r="R284" i="3"/>
  <c r="Q284" i="3"/>
  <c r="Q283" i="3" s="1"/>
  <c r="P284" i="3"/>
  <c r="P283" i="3" s="1"/>
  <c r="O284" i="3"/>
  <c r="N284" i="3"/>
  <c r="N283" i="3" s="1"/>
  <c r="M284" i="3"/>
  <c r="M283" i="3" s="1"/>
  <c r="L284" i="3"/>
  <c r="K284" i="3"/>
  <c r="J284" i="3"/>
  <c r="AA283" i="3"/>
  <c r="Z283" i="3"/>
  <c r="W283" i="3"/>
  <c r="S283" i="3"/>
  <c r="R283" i="3"/>
  <c r="O283" i="3"/>
  <c r="K283" i="3"/>
  <c r="J283" i="3"/>
  <c r="T282" i="3"/>
  <c r="I282" i="3"/>
  <c r="T281" i="3"/>
  <c r="I281" i="3"/>
  <c r="T280" i="3"/>
  <c r="I280" i="3"/>
  <c r="AD279" i="3"/>
  <c r="AC279" i="3"/>
  <c r="AB279" i="3"/>
  <c r="AA279" i="3"/>
  <c r="AA278" i="3" s="1"/>
  <c r="AA277" i="3" s="1"/>
  <c r="Z279" i="3"/>
  <c r="Z278" i="3" s="1"/>
  <c r="Z277" i="3" s="1"/>
  <c r="Z276" i="3" s="1"/>
  <c r="Z275" i="3" s="1"/>
  <c r="Z274" i="3" s="1"/>
  <c r="Y279" i="3"/>
  <c r="X279" i="3"/>
  <c r="X278" i="3" s="1"/>
  <c r="W279" i="3"/>
  <c r="W278" i="3" s="1"/>
  <c r="W277" i="3" s="1"/>
  <c r="V279" i="3"/>
  <c r="U279" i="3"/>
  <c r="S279" i="3"/>
  <c r="S278" i="3" s="1"/>
  <c r="S277" i="3" s="1"/>
  <c r="S276" i="3" s="1"/>
  <c r="S275" i="3" s="1"/>
  <c r="R279" i="3"/>
  <c r="R278" i="3" s="1"/>
  <c r="Q279" i="3"/>
  <c r="P279" i="3"/>
  <c r="P278" i="3" s="1"/>
  <c r="P277" i="3" s="1"/>
  <c r="P276" i="3" s="1"/>
  <c r="P275" i="3" s="1"/>
  <c r="P274" i="3" s="1"/>
  <c r="O279" i="3"/>
  <c r="O278" i="3" s="1"/>
  <c r="O277" i="3" s="1"/>
  <c r="O276" i="3" s="1"/>
  <c r="O275" i="3" s="1"/>
  <c r="N279" i="3"/>
  <c r="M279" i="3"/>
  <c r="L279" i="3"/>
  <c r="K279" i="3"/>
  <c r="K278" i="3" s="1"/>
  <c r="K277" i="3" s="1"/>
  <c r="K276" i="3" s="1"/>
  <c r="K275" i="3" s="1"/>
  <c r="J279" i="3"/>
  <c r="J278" i="3" s="1"/>
  <c r="AD278" i="3"/>
  <c r="AD277" i="3" s="1"/>
  <c r="AD276" i="3" s="1"/>
  <c r="AD275" i="3" s="1"/>
  <c r="AC278" i="3"/>
  <c r="AC277" i="3" s="1"/>
  <c r="AC276" i="3" s="1"/>
  <c r="AC275" i="3" s="1"/>
  <c r="AC274" i="3" s="1"/>
  <c r="AB278" i="3"/>
  <c r="Y278" i="3"/>
  <c r="Y277" i="3" s="1"/>
  <c r="Y276" i="3" s="1"/>
  <c r="Y275" i="3" s="1"/>
  <c r="Y274" i="3" s="1"/>
  <c r="V278" i="3"/>
  <c r="U278" i="3"/>
  <c r="U277" i="3" s="1"/>
  <c r="U276" i="3" s="1"/>
  <c r="Q278" i="3"/>
  <c r="Q277" i="3" s="1"/>
  <c r="Q276" i="3" s="1"/>
  <c r="Q275" i="3" s="1"/>
  <c r="Q274" i="3" s="1"/>
  <c r="N278" i="3"/>
  <c r="N277" i="3" s="1"/>
  <c r="N276" i="3" s="1"/>
  <c r="M278" i="3"/>
  <c r="M277" i="3" s="1"/>
  <c r="M276" i="3" s="1"/>
  <c r="M275" i="3" s="1"/>
  <c r="M274" i="3" s="1"/>
  <c r="L278" i="3"/>
  <c r="R277" i="3"/>
  <c r="R276" i="3" s="1"/>
  <c r="R275" i="3" s="1"/>
  <c r="J277" i="3"/>
  <c r="N275" i="3"/>
  <c r="N274" i="3" s="1"/>
  <c r="T273" i="3"/>
  <c r="I273" i="3"/>
  <c r="AD272" i="3"/>
  <c r="AD271" i="3" s="1"/>
  <c r="AC272" i="3"/>
  <c r="AC271" i="3" s="1"/>
  <c r="AB272" i="3"/>
  <c r="AA272" i="3"/>
  <c r="Z272" i="3"/>
  <c r="Y272" i="3"/>
  <c r="Y271" i="3" s="1"/>
  <c r="X272" i="3"/>
  <c r="X271" i="3" s="1"/>
  <c r="W272" i="3"/>
  <c r="V272" i="3"/>
  <c r="V271" i="3" s="1"/>
  <c r="U272" i="3"/>
  <c r="U271" i="3" s="1"/>
  <c r="T272" i="3"/>
  <c r="S272" i="3"/>
  <c r="R272" i="3"/>
  <c r="Q272" i="3"/>
  <c r="Q271" i="3" s="1"/>
  <c r="P272" i="3"/>
  <c r="P271" i="3" s="1"/>
  <c r="O272" i="3"/>
  <c r="N272" i="3"/>
  <c r="N271" i="3" s="1"/>
  <c r="M272" i="3"/>
  <c r="M271" i="3" s="1"/>
  <c r="L272" i="3"/>
  <c r="I272" i="3" s="1"/>
  <c r="K272" i="3"/>
  <c r="J272" i="3"/>
  <c r="AB271" i="3"/>
  <c r="AA271" i="3"/>
  <c r="Z271" i="3"/>
  <c r="W271" i="3"/>
  <c r="S271" i="3"/>
  <c r="R271" i="3"/>
  <c r="O271" i="3"/>
  <c r="L271" i="3"/>
  <c r="K271" i="3"/>
  <c r="J271" i="3"/>
  <c r="T270" i="3"/>
  <c r="I270" i="3"/>
  <c r="AD269" i="3"/>
  <c r="AD268" i="3" s="1"/>
  <c r="AD267" i="3" s="1"/>
  <c r="AC269" i="3"/>
  <c r="AB269" i="3"/>
  <c r="AB268" i="3" s="1"/>
  <c r="AA269" i="3"/>
  <c r="AA268" i="3" s="1"/>
  <c r="AA267" i="3" s="1"/>
  <c r="Z269" i="3"/>
  <c r="Z268" i="3" s="1"/>
  <c r="Y269" i="3"/>
  <c r="X269" i="3"/>
  <c r="W269" i="3"/>
  <c r="W268" i="3" s="1"/>
  <c r="W267" i="3" s="1"/>
  <c r="V269" i="3"/>
  <c r="V268" i="3" s="1"/>
  <c r="U269" i="3"/>
  <c r="T269" i="3"/>
  <c r="S269" i="3"/>
  <c r="S268" i="3" s="1"/>
  <c r="S267" i="3" s="1"/>
  <c r="R269" i="3"/>
  <c r="Q269" i="3"/>
  <c r="P269" i="3"/>
  <c r="O269" i="3"/>
  <c r="O268" i="3" s="1"/>
  <c r="O267" i="3" s="1"/>
  <c r="N269" i="3"/>
  <c r="N268" i="3" s="1"/>
  <c r="M269" i="3"/>
  <c r="L269" i="3"/>
  <c r="L268" i="3" s="1"/>
  <c r="K269" i="3"/>
  <c r="K268" i="3" s="1"/>
  <c r="K267" i="3" s="1"/>
  <c r="J269" i="3"/>
  <c r="AC268" i="3"/>
  <c r="AC267" i="3" s="1"/>
  <c r="Y268" i="3"/>
  <c r="X268" i="3"/>
  <c r="U268" i="3"/>
  <c r="U267" i="3" s="1"/>
  <c r="R268" i="3"/>
  <c r="R267" i="3" s="1"/>
  <c r="Q268" i="3"/>
  <c r="Q267" i="3" s="1"/>
  <c r="P268" i="3"/>
  <c r="M268" i="3"/>
  <c r="M267" i="3" s="1"/>
  <c r="X267" i="3"/>
  <c r="V267" i="3"/>
  <c r="P267" i="3"/>
  <c r="N267" i="3"/>
  <c r="T266" i="3"/>
  <c r="I266" i="3"/>
  <c r="T265" i="3"/>
  <c r="I265" i="3"/>
  <c r="AD264" i="3"/>
  <c r="AC264" i="3"/>
  <c r="AB264" i="3"/>
  <c r="AA264" i="3"/>
  <c r="Z264" i="3"/>
  <c r="Y264" i="3"/>
  <c r="X264" i="3"/>
  <c r="W264" i="3"/>
  <c r="V264" i="3"/>
  <c r="U264" i="3"/>
  <c r="S264" i="3"/>
  <c r="R264" i="3"/>
  <c r="R260" i="3" s="1"/>
  <c r="R259" i="3" s="1"/>
  <c r="R258" i="3" s="1"/>
  <c r="R257" i="3" s="1"/>
  <c r="R250" i="3" s="1"/>
  <c r="Q264" i="3"/>
  <c r="P264" i="3"/>
  <c r="P260" i="3" s="1"/>
  <c r="P259" i="3" s="1"/>
  <c r="P258" i="3" s="1"/>
  <c r="P257" i="3" s="1"/>
  <c r="P250" i="3" s="1"/>
  <c r="O264" i="3"/>
  <c r="N264" i="3"/>
  <c r="M264" i="3"/>
  <c r="L264" i="3"/>
  <c r="K264" i="3"/>
  <c r="J264" i="3"/>
  <c r="T263" i="3"/>
  <c r="I263" i="3"/>
  <c r="T262" i="3"/>
  <c r="I262" i="3"/>
  <c r="AD261" i="3"/>
  <c r="AD260" i="3" s="1"/>
  <c r="AD259" i="3" s="1"/>
  <c r="AC261" i="3"/>
  <c r="AB261" i="3"/>
  <c r="AB260" i="3" s="1"/>
  <c r="AB259" i="3" s="1"/>
  <c r="AA261" i="3"/>
  <c r="AA260" i="3" s="1"/>
  <c r="AA259" i="3" s="1"/>
  <c r="Z261" i="3"/>
  <c r="Z260" i="3" s="1"/>
  <c r="Z259" i="3" s="1"/>
  <c r="Y261" i="3"/>
  <c r="X261" i="3"/>
  <c r="W261" i="3"/>
  <c r="W260" i="3" s="1"/>
  <c r="W259" i="3" s="1"/>
  <c r="W258" i="3" s="1"/>
  <c r="W257" i="3" s="1"/>
  <c r="V261" i="3"/>
  <c r="V260" i="3" s="1"/>
  <c r="U261" i="3"/>
  <c r="T261" i="3"/>
  <c r="S261" i="3"/>
  <c r="S260" i="3" s="1"/>
  <c r="S259" i="3" s="1"/>
  <c r="R261" i="3"/>
  <c r="Q261" i="3"/>
  <c r="P261" i="3"/>
  <c r="O261" i="3"/>
  <c r="O260" i="3" s="1"/>
  <c r="O259" i="3" s="1"/>
  <c r="O258" i="3" s="1"/>
  <c r="O257" i="3" s="1"/>
  <c r="N261" i="3"/>
  <c r="N260" i="3" s="1"/>
  <c r="M261" i="3"/>
  <c r="L261" i="3"/>
  <c r="L260" i="3" s="1"/>
  <c r="L259" i="3" s="1"/>
  <c r="K261" i="3"/>
  <c r="K260" i="3" s="1"/>
  <c r="K259" i="3" s="1"/>
  <c r="J261" i="3"/>
  <c r="AC260" i="3"/>
  <c r="AC259" i="3" s="1"/>
  <c r="AC258" i="3" s="1"/>
  <c r="AC257" i="3" s="1"/>
  <c r="AC250" i="3" s="1"/>
  <c r="Y260" i="3"/>
  <c r="Y259" i="3" s="1"/>
  <c r="X260" i="3"/>
  <c r="U260" i="3"/>
  <c r="U259" i="3" s="1"/>
  <c r="Q260" i="3"/>
  <c r="Q259" i="3" s="1"/>
  <c r="Q258" i="3" s="1"/>
  <c r="Q257" i="3" s="1"/>
  <c r="M260" i="3"/>
  <c r="M259" i="3" s="1"/>
  <c r="M258" i="3" s="1"/>
  <c r="M257" i="3" s="1"/>
  <c r="M250" i="3" s="1"/>
  <c r="X259" i="3"/>
  <c r="X258" i="3" s="1"/>
  <c r="X257" i="3" s="1"/>
  <c r="V259" i="3"/>
  <c r="V258" i="3" s="1"/>
  <c r="V257" i="3" s="1"/>
  <c r="N259" i="3"/>
  <c r="N258" i="3" s="1"/>
  <c r="N257" i="3" s="1"/>
  <c r="T256" i="3"/>
  <c r="I256" i="3"/>
  <c r="AD255" i="3"/>
  <c r="AD254" i="3" s="1"/>
  <c r="AD253" i="3" s="1"/>
  <c r="AD252" i="3" s="1"/>
  <c r="AD251" i="3" s="1"/>
  <c r="AC255" i="3"/>
  <c r="AB255" i="3"/>
  <c r="AB254" i="3" s="1"/>
  <c r="AB253" i="3" s="1"/>
  <c r="AB252" i="3" s="1"/>
  <c r="AB251" i="3" s="1"/>
  <c r="AA255" i="3"/>
  <c r="AA254" i="3" s="1"/>
  <c r="AA253" i="3" s="1"/>
  <c r="AA252" i="3" s="1"/>
  <c r="AA251" i="3" s="1"/>
  <c r="Z255" i="3"/>
  <c r="Y255" i="3"/>
  <c r="X255" i="3"/>
  <c r="W255" i="3"/>
  <c r="W254" i="3" s="1"/>
  <c r="W253" i="3" s="1"/>
  <c r="W252" i="3" s="1"/>
  <c r="W251" i="3" s="1"/>
  <c r="V255" i="3"/>
  <c r="V254" i="3" s="1"/>
  <c r="U255" i="3"/>
  <c r="T255" i="3"/>
  <c r="S255" i="3"/>
  <c r="S254" i="3" s="1"/>
  <c r="S253" i="3" s="1"/>
  <c r="S252" i="3" s="1"/>
  <c r="S251" i="3" s="1"/>
  <c r="R255" i="3"/>
  <c r="Q255" i="3"/>
  <c r="P255" i="3"/>
  <c r="O255" i="3"/>
  <c r="O254" i="3" s="1"/>
  <c r="O253" i="3" s="1"/>
  <c r="O252" i="3" s="1"/>
  <c r="O251" i="3" s="1"/>
  <c r="N255" i="3"/>
  <c r="N254" i="3" s="1"/>
  <c r="M255" i="3"/>
  <c r="L255" i="3"/>
  <c r="L254" i="3" s="1"/>
  <c r="L253" i="3" s="1"/>
  <c r="K255" i="3"/>
  <c r="K254" i="3" s="1"/>
  <c r="K253" i="3" s="1"/>
  <c r="K252" i="3" s="1"/>
  <c r="K251" i="3" s="1"/>
  <c r="J255" i="3"/>
  <c r="AC254" i="3"/>
  <c r="AC253" i="3" s="1"/>
  <c r="AC252" i="3" s="1"/>
  <c r="AC251" i="3" s="1"/>
  <c r="Z254" i="3"/>
  <c r="Z253" i="3" s="1"/>
  <c r="Z252" i="3" s="1"/>
  <c r="Y254" i="3"/>
  <c r="Y253" i="3" s="1"/>
  <c r="Y252" i="3" s="1"/>
  <c r="Y251" i="3" s="1"/>
  <c r="X254" i="3"/>
  <c r="U254" i="3"/>
  <c r="U253" i="3" s="1"/>
  <c r="R254" i="3"/>
  <c r="R253" i="3" s="1"/>
  <c r="R252" i="3" s="1"/>
  <c r="R251" i="3" s="1"/>
  <c r="Q254" i="3"/>
  <c r="Q253" i="3" s="1"/>
  <c r="Q252" i="3" s="1"/>
  <c r="Q251" i="3" s="1"/>
  <c r="P254" i="3"/>
  <c r="M254" i="3"/>
  <c r="M253" i="3" s="1"/>
  <c r="M252" i="3" s="1"/>
  <c r="M251" i="3" s="1"/>
  <c r="J254" i="3"/>
  <c r="X253" i="3"/>
  <c r="X252" i="3" s="1"/>
  <c r="X251" i="3" s="1"/>
  <c r="V253" i="3"/>
  <c r="V252" i="3" s="1"/>
  <c r="V251" i="3" s="1"/>
  <c r="P253" i="3"/>
  <c r="P252" i="3" s="1"/>
  <c r="P251" i="3" s="1"/>
  <c r="N253" i="3"/>
  <c r="N252" i="3" s="1"/>
  <c r="N251" i="3" s="1"/>
  <c r="L252" i="3"/>
  <c r="L251" i="3" s="1"/>
  <c r="Z251" i="3"/>
  <c r="X250" i="3"/>
  <c r="T249" i="3"/>
  <c r="I249" i="3"/>
  <c r="AD248" i="3"/>
  <c r="AC248" i="3"/>
  <c r="AC247" i="3" s="1"/>
  <c r="AC246" i="3" s="1"/>
  <c r="AC245" i="3" s="1"/>
  <c r="AB248" i="3"/>
  <c r="AB247" i="3" s="1"/>
  <c r="AB246" i="3" s="1"/>
  <c r="AB245" i="3" s="1"/>
  <c r="AA248" i="3"/>
  <c r="Z248" i="3"/>
  <c r="Z247" i="3" s="1"/>
  <c r="Z246" i="3" s="1"/>
  <c r="Z245" i="3" s="1"/>
  <c r="Y248" i="3"/>
  <c r="Y247" i="3" s="1"/>
  <c r="Y246" i="3" s="1"/>
  <c r="Y245" i="3" s="1"/>
  <c r="X248" i="3"/>
  <c r="W248" i="3"/>
  <c r="V248" i="3"/>
  <c r="U248" i="3"/>
  <c r="U247" i="3" s="1"/>
  <c r="S248" i="3"/>
  <c r="R248" i="3"/>
  <c r="R247" i="3" s="1"/>
  <c r="R246" i="3" s="1"/>
  <c r="R245" i="3" s="1"/>
  <c r="Q248" i="3"/>
  <c r="Q247" i="3" s="1"/>
  <c r="Q246" i="3" s="1"/>
  <c r="Q245" i="3" s="1"/>
  <c r="Q235" i="3" s="1"/>
  <c r="Q234" i="3" s="1"/>
  <c r="P248" i="3"/>
  <c r="O248" i="3"/>
  <c r="N248" i="3"/>
  <c r="M248" i="3"/>
  <c r="M247" i="3" s="1"/>
  <c r="M246" i="3" s="1"/>
  <c r="M245" i="3" s="1"/>
  <c r="L248" i="3"/>
  <c r="L247" i="3" s="1"/>
  <c r="L246" i="3" s="1"/>
  <c r="L245" i="3" s="1"/>
  <c r="K248" i="3"/>
  <c r="J248" i="3"/>
  <c r="AD247" i="3"/>
  <c r="AD246" i="3" s="1"/>
  <c r="AD245" i="3" s="1"/>
  <c r="AA247" i="3"/>
  <c r="AA246" i="3" s="1"/>
  <c r="AA245" i="3" s="1"/>
  <c r="X247" i="3"/>
  <c r="X246" i="3" s="1"/>
  <c r="X245" i="3" s="1"/>
  <c r="W247" i="3"/>
  <c r="W246" i="3" s="1"/>
  <c r="W245" i="3" s="1"/>
  <c r="V247" i="3"/>
  <c r="S247" i="3"/>
  <c r="S246" i="3" s="1"/>
  <c r="S245" i="3" s="1"/>
  <c r="P247" i="3"/>
  <c r="P246" i="3" s="1"/>
  <c r="P245" i="3" s="1"/>
  <c r="O247" i="3"/>
  <c r="O246" i="3" s="1"/>
  <c r="O245" i="3" s="1"/>
  <c r="N247" i="3"/>
  <c r="K247" i="3"/>
  <c r="K246" i="3" s="1"/>
  <c r="V246" i="3"/>
  <c r="V245" i="3" s="1"/>
  <c r="N246" i="3"/>
  <c r="N245" i="3" s="1"/>
  <c r="K245" i="3"/>
  <c r="T244" i="3"/>
  <c r="I244" i="3"/>
  <c r="T243" i="3"/>
  <c r="I243" i="3"/>
  <c r="AD242" i="3"/>
  <c r="AD241" i="3" s="1"/>
  <c r="AD237" i="3" s="1"/>
  <c r="AD236" i="3" s="1"/>
  <c r="AC242" i="3"/>
  <c r="AC241" i="3" s="1"/>
  <c r="AB242" i="3"/>
  <c r="AB241" i="3" s="1"/>
  <c r="T241" i="3" s="1"/>
  <c r="AA242" i="3"/>
  <c r="Z242" i="3"/>
  <c r="Y242" i="3"/>
  <c r="Y241" i="3" s="1"/>
  <c r="X242" i="3"/>
  <c r="X241" i="3" s="1"/>
  <c r="W242" i="3"/>
  <c r="V242" i="3"/>
  <c r="V241" i="3" s="1"/>
  <c r="U242" i="3"/>
  <c r="U241" i="3" s="1"/>
  <c r="T242" i="3"/>
  <c r="S242" i="3"/>
  <c r="R242" i="3"/>
  <c r="Q242" i="3"/>
  <c r="Q241" i="3" s="1"/>
  <c r="P242" i="3"/>
  <c r="P241" i="3" s="1"/>
  <c r="O242" i="3"/>
  <c r="N242" i="3"/>
  <c r="N241" i="3" s="1"/>
  <c r="N237" i="3" s="1"/>
  <c r="N236" i="3" s="1"/>
  <c r="M242" i="3"/>
  <c r="M241" i="3" s="1"/>
  <c r="L242" i="3"/>
  <c r="K242" i="3"/>
  <c r="J242" i="3"/>
  <c r="AA241" i="3"/>
  <c r="Z241" i="3"/>
  <c r="W241" i="3"/>
  <c r="S241" i="3"/>
  <c r="R241" i="3"/>
  <c r="O241" i="3"/>
  <c r="K241" i="3"/>
  <c r="J241" i="3"/>
  <c r="T240" i="3"/>
  <c r="I240" i="3"/>
  <c r="AD239" i="3"/>
  <c r="AC239" i="3"/>
  <c r="AB239" i="3"/>
  <c r="AB238" i="3" s="1"/>
  <c r="AB237" i="3" s="1"/>
  <c r="AB236" i="3" s="1"/>
  <c r="AA239" i="3"/>
  <c r="AA238" i="3" s="1"/>
  <c r="Z239" i="3"/>
  <c r="Y239" i="3"/>
  <c r="X239" i="3"/>
  <c r="W239" i="3"/>
  <c r="W238" i="3" s="1"/>
  <c r="W237" i="3" s="1"/>
  <c r="W236" i="3" s="1"/>
  <c r="W235" i="3" s="1"/>
  <c r="W234" i="3" s="1"/>
  <c r="V239" i="3"/>
  <c r="U239" i="3"/>
  <c r="T239" i="3"/>
  <c r="S239" i="3"/>
  <c r="S238" i="3" s="1"/>
  <c r="R239" i="3"/>
  <c r="Q239" i="3"/>
  <c r="P239" i="3"/>
  <c r="O239" i="3"/>
  <c r="O238" i="3" s="1"/>
  <c r="N239" i="3"/>
  <c r="M239" i="3"/>
  <c r="L239" i="3"/>
  <c r="L238" i="3" s="1"/>
  <c r="K239" i="3"/>
  <c r="K238" i="3" s="1"/>
  <c r="J239" i="3"/>
  <c r="AD238" i="3"/>
  <c r="AC238" i="3"/>
  <c r="Z238" i="3"/>
  <c r="Z237" i="3" s="1"/>
  <c r="Y238" i="3"/>
  <c r="Y237" i="3" s="1"/>
  <c r="Y236" i="3" s="1"/>
  <c r="Y235" i="3" s="1"/>
  <c r="Y234" i="3" s="1"/>
  <c r="X238" i="3"/>
  <c r="X237" i="3" s="1"/>
  <c r="V238" i="3"/>
  <c r="U238" i="3"/>
  <c r="R238" i="3"/>
  <c r="Q238" i="3"/>
  <c r="Q237" i="3" s="1"/>
  <c r="P238" i="3"/>
  <c r="N238" i="3"/>
  <c r="M238" i="3"/>
  <c r="M237" i="3" s="1"/>
  <c r="M236" i="3" s="1"/>
  <c r="M235" i="3" s="1"/>
  <c r="M234" i="3" s="1"/>
  <c r="J238" i="3"/>
  <c r="J237" i="3" s="1"/>
  <c r="I238" i="3"/>
  <c r="AA237" i="3"/>
  <c r="AA236" i="3" s="1"/>
  <c r="AA235" i="3" s="1"/>
  <c r="AA234" i="3" s="1"/>
  <c r="V237" i="3"/>
  <c r="V236" i="3" s="1"/>
  <c r="V235" i="3" s="1"/>
  <c r="V234" i="3" s="1"/>
  <c r="S237" i="3"/>
  <c r="S236" i="3" s="1"/>
  <c r="S235" i="3" s="1"/>
  <c r="S234" i="3" s="1"/>
  <c r="P237" i="3"/>
  <c r="O237" i="3"/>
  <c r="O236" i="3" s="1"/>
  <c r="O235" i="3" s="1"/>
  <c r="O234" i="3" s="1"/>
  <c r="K237" i="3"/>
  <c r="Z236" i="3"/>
  <c r="X236" i="3"/>
  <c r="X235" i="3" s="1"/>
  <c r="X234" i="3" s="1"/>
  <c r="Q236" i="3"/>
  <c r="P236" i="3"/>
  <c r="P235" i="3" s="1"/>
  <c r="P234" i="3" s="1"/>
  <c r="K236" i="3"/>
  <c r="J236" i="3"/>
  <c r="AD235" i="3"/>
  <c r="N235" i="3"/>
  <c r="N234" i="3" s="1"/>
  <c r="AD234" i="3"/>
  <c r="T233" i="3"/>
  <c r="I233" i="3"/>
  <c r="T232" i="3"/>
  <c r="F56" i="2" s="1"/>
  <c r="F55" i="2" s="1"/>
  <c r="F54" i="2" s="1"/>
  <c r="F53" i="2" s="1"/>
  <c r="I232" i="3"/>
  <c r="AD231" i="3"/>
  <c r="AC231" i="3"/>
  <c r="AB231" i="3"/>
  <c r="AA231" i="3"/>
  <c r="AA230" i="3" s="1"/>
  <c r="AA229" i="3" s="1"/>
  <c r="AA228" i="3" s="1"/>
  <c r="AA227" i="3" s="1"/>
  <c r="Z231" i="3"/>
  <c r="Z230" i="3" s="1"/>
  <c r="Y231" i="3"/>
  <c r="Y230" i="3" s="1"/>
  <c r="Y229" i="3" s="1"/>
  <c r="Y228" i="3" s="1"/>
  <c r="Y227" i="3" s="1"/>
  <c r="X231" i="3"/>
  <c r="X230" i="3" s="1"/>
  <c r="X229" i="3" s="1"/>
  <c r="W231" i="3"/>
  <c r="V231" i="3"/>
  <c r="U231" i="3"/>
  <c r="S231" i="3"/>
  <c r="S230" i="3" s="1"/>
  <c r="S229" i="3" s="1"/>
  <c r="S228" i="3" s="1"/>
  <c r="S227" i="3" s="1"/>
  <c r="R231" i="3"/>
  <c r="R230" i="3" s="1"/>
  <c r="R229" i="3" s="1"/>
  <c r="R228" i="3" s="1"/>
  <c r="R227" i="3" s="1"/>
  <c r="Q231" i="3"/>
  <c r="Q230" i="3" s="1"/>
  <c r="Q229" i="3" s="1"/>
  <c r="Q228" i="3" s="1"/>
  <c r="Q227" i="3" s="1"/>
  <c r="P231" i="3"/>
  <c r="P230" i="3" s="1"/>
  <c r="P229" i="3" s="1"/>
  <c r="P228" i="3" s="1"/>
  <c r="P227" i="3" s="1"/>
  <c r="O231" i="3"/>
  <c r="N231" i="3"/>
  <c r="M231" i="3"/>
  <c r="L231" i="3"/>
  <c r="K231" i="3"/>
  <c r="K230" i="3" s="1"/>
  <c r="K229" i="3" s="1"/>
  <c r="K228" i="3" s="1"/>
  <c r="K227" i="3" s="1"/>
  <c r="J231" i="3"/>
  <c r="J230" i="3" s="1"/>
  <c r="AD230" i="3"/>
  <c r="AD229" i="3" s="1"/>
  <c r="AD228" i="3" s="1"/>
  <c r="AC230" i="3"/>
  <c r="AB230" i="3"/>
  <c r="AB229" i="3" s="1"/>
  <c r="AB228" i="3" s="1"/>
  <c r="AB227" i="3" s="1"/>
  <c r="W230" i="3"/>
  <c r="W229" i="3" s="1"/>
  <c r="W228" i="3" s="1"/>
  <c r="W227" i="3" s="1"/>
  <c r="V230" i="3"/>
  <c r="V229" i="3" s="1"/>
  <c r="V228" i="3" s="1"/>
  <c r="V227" i="3" s="1"/>
  <c r="U230" i="3"/>
  <c r="O230" i="3"/>
  <c r="O229" i="3" s="1"/>
  <c r="O228" i="3" s="1"/>
  <c r="O227" i="3" s="1"/>
  <c r="N230" i="3"/>
  <c r="N229" i="3" s="1"/>
  <c r="N228" i="3" s="1"/>
  <c r="M230" i="3"/>
  <c r="L230" i="3"/>
  <c r="AC229" i="3"/>
  <c r="AC228" i="3" s="1"/>
  <c r="AC227" i="3" s="1"/>
  <c r="Z229" i="3"/>
  <c r="Z228" i="3" s="1"/>
  <c r="Z227" i="3" s="1"/>
  <c r="U229" i="3"/>
  <c r="U228" i="3" s="1"/>
  <c r="M229" i="3"/>
  <c r="M228" i="3" s="1"/>
  <c r="M227" i="3" s="1"/>
  <c r="L229" i="3"/>
  <c r="L228" i="3" s="1"/>
  <c r="L227" i="3" s="1"/>
  <c r="AD227" i="3"/>
  <c r="N227" i="3"/>
  <c r="T226" i="3"/>
  <c r="I226" i="3"/>
  <c r="AD225" i="3"/>
  <c r="AD224" i="3" s="1"/>
  <c r="AD223" i="3" s="1"/>
  <c r="AD222" i="3" s="1"/>
  <c r="AC225" i="3"/>
  <c r="AB225" i="3"/>
  <c r="AA225" i="3"/>
  <c r="AA224" i="3" s="1"/>
  <c r="AA223" i="3" s="1"/>
  <c r="AA222" i="3" s="1"/>
  <c r="Z225" i="3"/>
  <c r="Z224" i="3" s="1"/>
  <c r="Y225" i="3"/>
  <c r="Y224" i="3" s="1"/>
  <c r="Y223" i="3" s="1"/>
  <c r="Y222" i="3" s="1"/>
  <c r="X225" i="3"/>
  <c r="X224" i="3" s="1"/>
  <c r="X223" i="3" s="1"/>
  <c r="W225" i="3"/>
  <c r="V225" i="3"/>
  <c r="T225" i="3" s="1"/>
  <c r="U225" i="3"/>
  <c r="S225" i="3"/>
  <c r="S224" i="3" s="1"/>
  <c r="S223" i="3" s="1"/>
  <c r="S222" i="3" s="1"/>
  <c r="R225" i="3"/>
  <c r="R224" i="3" s="1"/>
  <c r="Q225" i="3"/>
  <c r="Q224" i="3" s="1"/>
  <c r="Q223" i="3" s="1"/>
  <c r="Q222" i="3" s="1"/>
  <c r="P225" i="3"/>
  <c r="P224" i="3" s="1"/>
  <c r="P223" i="3" s="1"/>
  <c r="P222" i="3" s="1"/>
  <c r="O225" i="3"/>
  <c r="N225" i="3"/>
  <c r="I225" i="3" s="1"/>
  <c r="M225" i="3"/>
  <c r="L225" i="3"/>
  <c r="K225" i="3"/>
  <c r="K224" i="3" s="1"/>
  <c r="K223" i="3" s="1"/>
  <c r="K222" i="3" s="1"/>
  <c r="J225" i="3"/>
  <c r="J224" i="3" s="1"/>
  <c r="AC224" i="3"/>
  <c r="AB224" i="3"/>
  <c r="W224" i="3"/>
  <c r="W223" i="3" s="1"/>
  <c r="W222" i="3" s="1"/>
  <c r="V224" i="3"/>
  <c r="V223" i="3" s="1"/>
  <c r="V222" i="3" s="1"/>
  <c r="U224" i="3"/>
  <c r="T224" i="3"/>
  <c r="O224" i="3"/>
  <c r="O223" i="3" s="1"/>
  <c r="O222" i="3" s="1"/>
  <c r="M224" i="3"/>
  <c r="L224" i="3"/>
  <c r="AC223" i="3"/>
  <c r="AC222" i="3" s="1"/>
  <c r="AB223" i="3"/>
  <c r="AB222" i="3" s="1"/>
  <c r="Z223" i="3"/>
  <c r="Z222" i="3" s="1"/>
  <c r="U223" i="3"/>
  <c r="U222" i="3" s="1"/>
  <c r="T222" i="3" s="1"/>
  <c r="R223" i="3"/>
  <c r="M223" i="3"/>
  <c r="M222" i="3" s="1"/>
  <c r="L223" i="3"/>
  <c r="L222" i="3" s="1"/>
  <c r="J223" i="3"/>
  <c r="X222" i="3"/>
  <c r="R222" i="3"/>
  <c r="T221" i="3"/>
  <c r="I221" i="3"/>
  <c r="T220" i="3"/>
  <c r="I220" i="3"/>
  <c r="AD219" i="3"/>
  <c r="AD218" i="3" s="1"/>
  <c r="AD217" i="3" s="1"/>
  <c r="AD216" i="3" s="1"/>
  <c r="AD215" i="3" s="1"/>
  <c r="AD214" i="3" s="1"/>
  <c r="AC219" i="3"/>
  <c r="AC218" i="3" s="1"/>
  <c r="AC217" i="3" s="1"/>
  <c r="AC216" i="3" s="1"/>
  <c r="AC215" i="3" s="1"/>
  <c r="AC214" i="3" s="1"/>
  <c r="AB219" i="3"/>
  <c r="AB218" i="3" s="1"/>
  <c r="AB217" i="3" s="1"/>
  <c r="AA219" i="3"/>
  <c r="Z219" i="3"/>
  <c r="T219" i="3" s="1"/>
  <c r="Y219" i="3"/>
  <c r="X219" i="3"/>
  <c r="W219" i="3"/>
  <c r="W218" i="3" s="1"/>
  <c r="W217" i="3" s="1"/>
  <c r="W216" i="3" s="1"/>
  <c r="V219" i="3"/>
  <c r="V218" i="3" s="1"/>
  <c r="V217" i="3" s="1"/>
  <c r="V216" i="3" s="1"/>
  <c r="V215" i="3" s="1"/>
  <c r="V214" i="3" s="1"/>
  <c r="U219" i="3"/>
  <c r="U218" i="3" s="1"/>
  <c r="S219" i="3"/>
  <c r="R219" i="3"/>
  <c r="R218" i="3" s="1"/>
  <c r="R217" i="3" s="1"/>
  <c r="R216" i="3" s="1"/>
  <c r="R215" i="3" s="1"/>
  <c r="R214" i="3" s="1"/>
  <c r="Q219" i="3"/>
  <c r="P219" i="3"/>
  <c r="O219" i="3"/>
  <c r="O218" i="3" s="1"/>
  <c r="O217" i="3" s="1"/>
  <c r="O216" i="3" s="1"/>
  <c r="O215" i="3" s="1"/>
  <c r="N219" i="3"/>
  <c r="N218" i="3" s="1"/>
  <c r="N217" i="3" s="1"/>
  <c r="N216" i="3" s="1"/>
  <c r="M219" i="3"/>
  <c r="M218" i="3" s="1"/>
  <c r="M217" i="3" s="1"/>
  <c r="M216" i="3" s="1"/>
  <c r="M215" i="3" s="1"/>
  <c r="M214" i="3" s="1"/>
  <c r="L219" i="3"/>
  <c r="L218" i="3" s="1"/>
  <c r="L217" i="3" s="1"/>
  <c r="K219" i="3"/>
  <c r="J219" i="3"/>
  <c r="I219" i="3" s="1"/>
  <c r="AA218" i="3"/>
  <c r="AA217" i="3" s="1"/>
  <c r="AA216" i="3" s="1"/>
  <c r="AA215" i="3" s="1"/>
  <c r="Z218" i="3"/>
  <c r="Z217" i="3" s="1"/>
  <c r="Z216" i="3" s="1"/>
  <c r="Z215" i="3" s="1"/>
  <c r="Z214" i="3" s="1"/>
  <c r="Y218" i="3"/>
  <c r="X218" i="3"/>
  <c r="S218" i="3"/>
  <c r="S217" i="3" s="1"/>
  <c r="S216" i="3" s="1"/>
  <c r="S215" i="3" s="1"/>
  <c r="S214" i="3" s="1"/>
  <c r="Q218" i="3"/>
  <c r="P218" i="3"/>
  <c r="K218" i="3"/>
  <c r="K217" i="3" s="1"/>
  <c r="K216" i="3" s="1"/>
  <c r="J218" i="3"/>
  <c r="Y217" i="3"/>
  <c r="Y216" i="3" s="1"/>
  <c r="Y215" i="3" s="1"/>
  <c r="Y214" i="3" s="1"/>
  <c r="X217" i="3"/>
  <c r="X216" i="3" s="1"/>
  <c r="X215" i="3" s="1"/>
  <c r="Q217" i="3"/>
  <c r="Q216" i="3" s="1"/>
  <c r="Q215" i="3" s="1"/>
  <c r="Q214" i="3" s="1"/>
  <c r="P217" i="3"/>
  <c r="P216" i="3" s="1"/>
  <c r="AB216" i="3"/>
  <c r="L216" i="3"/>
  <c r="AB215" i="3"/>
  <c r="L215" i="3"/>
  <c r="T213" i="3"/>
  <c r="I213" i="3"/>
  <c r="T212" i="3"/>
  <c r="I212" i="3"/>
  <c r="AD211" i="3"/>
  <c r="AC211" i="3"/>
  <c r="AC208" i="3" s="1"/>
  <c r="AC207" i="3" s="1"/>
  <c r="AB211" i="3"/>
  <c r="AB208" i="3" s="1"/>
  <c r="AA211" i="3"/>
  <c r="AA208" i="3" s="1"/>
  <c r="AA207" i="3" s="1"/>
  <c r="Z211" i="3"/>
  <c r="Z208" i="3" s="1"/>
  <c r="Z207" i="3" s="1"/>
  <c r="Y211" i="3"/>
  <c r="X211" i="3"/>
  <c r="W211" i="3"/>
  <c r="V211" i="3"/>
  <c r="U211" i="3"/>
  <c r="U208" i="3" s="1"/>
  <c r="S211" i="3"/>
  <c r="S208" i="3" s="1"/>
  <c r="S207" i="3" s="1"/>
  <c r="R211" i="3"/>
  <c r="Q211" i="3"/>
  <c r="P211" i="3"/>
  <c r="O211" i="3"/>
  <c r="N211" i="3"/>
  <c r="M211" i="3"/>
  <c r="M208" i="3" s="1"/>
  <c r="M207" i="3" s="1"/>
  <c r="L211" i="3"/>
  <c r="K211" i="3"/>
  <c r="K208" i="3" s="1"/>
  <c r="K207" i="3" s="1"/>
  <c r="J211" i="3"/>
  <c r="T210" i="3"/>
  <c r="I210" i="3"/>
  <c r="X209" i="3"/>
  <c r="W209" i="3"/>
  <c r="W208" i="3" s="1"/>
  <c r="W207" i="3" s="1"/>
  <c r="T209" i="3"/>
  <c r="S209" i="3"/>
  <c r="R209" i="3"/>
  <c r="Q209" i="3"/>
  <c r="P209" i="3"/>
  <c r="O209" i="3"/>
  <c r="N209" i="3"/>
  <c r="M209" i="3"/>
  <c r="L209" i="3"/>
  <c r="AD208" i="3"/>
  <c r="Y208" i="3"/>
  <c r="Y207" i="3" s="1"/>
  <c r="Y200" i="3" s="1"/>
  <c r="X208" i="3"/>
  <c r="X207" i="3" s="1"/>
  <c r="V208" i="3"/>
  <c r="V207" i="3" s="1"/>
  <c r="Q208" i="3"/>
  <c r="Q207" i="3" s="1"/>
  <c r="Q200" i="3" s="1"/>
  <c r="P208" i="3"/>
  <c r="P207" i="3" s="1"/>
  <c r="O208" i="3"/>
  <c r="N208" i="3"/>
  <c r="N207" i="3" s="1"/>
  <c r="N200" i="3" s="1"/>
  <c r="AD207" i="3"/>
  <c r="AB207" i="3"/>
  <c r="O207" i="3"/>
  <c r="T206" i="3"/>
  <c r="I206" i="3"/>
  <c r="AD205" i="3"/>
  <c r="AD202" i="3" s="1"/>
  <c r="AD201" i="3" s="1"/>
  <c r="AD200" i="3" s="1"/>
  <c r="AC205" i="3"/>
  <c r="AB205" i="3"/>
  <c r="AB202" i="3" s="1"/>
  <c r="AA205" i="3"/>
  <c r="Z205" i="3"/>
  <c r="Y205" i="3"/>
  <c r="X205" i="3"/>
  <c r="X202" i="3" s="1"/>
  <c r="X201" i="3" s="1"/>
  <c r="X200" i="3" s="1"/>
  <c r="X195" i="3" s="1"/>
  <c r="W205" i="3"/>
  <c r="W202" i="3" s="1"/>
  <c r="W201" i="3" s="1"/>
  <c r="V205" i="3"/>
  <c r="V202" i="3" s="1"/>
  <c r="V201" i="3" s="1"/>
  <c r="V200" i="3" s="1"/>
  <c r="U205" i="3"/>
  <c r="T205" i="3"/>
  <c r="S205" i="3"/>
  <c r="R205" i="3"/>
  <c r="Q205" i="3"/>
  <c r="P205" i="3"/>
  <c r="P202" i="3" s="1"/>
  <c r="O205" i="3"/>
  <c r="O202" i="3" s="1"/>
  <c r="O201" i="3" s="1"/>
  <c r="O200" i="3" s="1"/>
  <c r="N205" i="3"/>
  <c r="N202" i="3" s="1"/>
  <c r="N201" i="3" s="1"/>
  <c r="M205" i="3"/>
  <c r="L205" i="3"/>
  <c r="L202" i="3" s="1"/>
  <c r="L201" i="3" s="1"/>
  <c r="K205" i="3"/>
  <c r="J205" i="3"/>
  <c r="T204" i="3"/>
  <c r="I204" i="3"/>
  <c r="AD203" i="3"/>
  <c r="AC203" i="3"/>
  <c r="AB203" i="3"/>
  <c r="AA203" i="3"/>
  <c r="Z203" i="3"/>
  <c r="Y203" i="3"/>
  <c r="X203" i="3"/>
  <c r="W203" i="3"/>
  <c r="V203" i="3"/>
  <c r="U203" i="3"/>
  <c r="T203" i="3"/>
  <c r="S203" i="3"/>
  <c r="R203" i="3"/>
  <c r="Q203" i="3"/>
  <c r="P203" i="3"/>
  <c r="O203" i="3"/>
  <c r="N203" i="3"/>
  <c r="M203" i="3"/>
  <c r="L203" i="3"/>
  <c r="I203" i="3" s="1"/>
  <c r="K203" i="3"/>
  <c r="J203" i="3"/>
  <c r="AC202" i="3"/>
  <c r="AC201" i="3" s="1"/>
  <c r="AA202" i="3"/>
  <c r="Z202" i="3"/>
  <c r="Y202" i="3"/>
  <c r="U202" i="3"/>
  <c r="U201" i="3" s="1"/>
  <c r="S202" i="3"/>
  <c r="R202" i="3"/>
  <c r="Q202" i="3"/>
  <c r="M202" i="3"/>
  <c r="M201" i="3" s="1"/>
  <c r="M200" i="3" s="1"/>
  <c r="K202" i="3"/>
  <c r="J202" i="3"/>
  <c r="AA201" i="3"/>
  <c r="AA200" i="3" s="1"/>
  <c r="AA195" i="3" s="1"/>
  <c r="Z201" i="3"/>
  <c r="Z200" i="3" s="1"/>
  <c r="Y201" i="3"/>
  <c r="S201" i="3"/>
  <c r="R201" i="3"/>
  <c r="Q201" i="3"/>
  <c r="P201" i="3"/>
  <c r="P200" i="3" s="1"/>
  <c r="K201" i="3"/>
  <c r="K200" i="3" s="1"/>
  <c r="K195" i="3" s="1"/>
  <c r="J201" i="3"/>
  <c r="T199" i="3"/>
  <c r="I199" i="3"/>
  <c r="AD198" i="3"/>
  <c r="AD197" i="3" s="1"/>
  <c r="AD196" i="3" s="1"/>
  <c r="AD195" i="3" s="1"/>
  <c r="AC198" i="3"/>
  <c r="AB198" i="3"/>
  <c r="AA198" i="3"/>
  <c r="Z198" i="3"/>
  <c r="Z197" i="3" s="1"/>
  <c r="Y198" i="3"/>
  <c r="Y197" i="3" s="1"/>
  <c r="Y196" i="3" s="1"/>
  <c r="Y195" i="3" s="1"/>
  <c r="X198" i="3"/>
  <c r="X197" i="3" s="1"/>
  <c r="X196" i="3" s="1"/>
  <c r="W198" i="3"/>
  <c r="V198" i="3"/>
  <c r="U198" i="3"/>
  <c r="S198" i="3"/>
  <c r="R198" i="3"/>
  <c r="R197" i="3" s="1"/>
  <c r="R196" i="3" s="1"/>
  <c r="Q198" i="3"/>
  <c r="Q197" i="3" s="1"/>
  <c r="Q196" i="3" s="1"/>
  <c r="P198" i="3"/>
  <c r="P197" i="3" s="1"/>
  <c r="P196" i="3" s="1"/>
  <c r="P195" i="3" s="1"/>
  <c r="O198" i="3"/>
  <c r="N198" i="3"/>
  <c r="I198" i="3" s="1"/>
  <c r="M198" i="3"/>
  <c r="L198" i="3"/>
  <c r="K198" i="3"/>
  <c r="J198" i="3"/>
  <c r="J197" i="3" s="1"/>
  <c r="AC197" i="3"/>
  <c r="AB197" i="3"/>
  <c r="AB196" i="3" s="1"/>
  <c r="AA197" i="3"/>
  <c r="W197" i="3"/>
  <c r="W196" i="3" s="1"/>
  <c r="U197" i="3"/>
  <c r="S197" i="3"/>
  <c r="O197" i="3"/>
  <c r="O196" i="3" s="1"/>
  <c r="O195" i="3" s="1"/>
  <c r="M197" i="3"/>
  <c r="L197" i="3"/>
  <c r="L196" i="3" s="1"/>
  <c r="K197" i="3"/>
  <c r="AC196" i="3"/>
  <c r="AA196" i="3"/>
  <c r="Z196" i="3"/>
  <c r="Z195" i="3" s="1"/>
  <c r="U196" i="3"/>
  <c r="S196" i="3"/>
  <c r="M196" i="3"/>
  <c r="K196" i="3"/>
  <c r="J196" i="3"/>
  <c r="T194" i="3"/>
  <c r="I194" i="3"/>
  <c r="T193" i="3"/>
  <c r="I193" i="3"/>
  <c r="T192" i="3"/>
  <c r="I192" i="3"/>
  <c r="AD191" i="3"/>
  <c r="AD190" i="3" s="1"/>
  <c r="AD189" i="3" s="1"/>
  <c r="AC191" i="3"/>
  <c r="AB191" i="3"/>
  <c r="AA191" i="3"/>
  <c r="Z191" i="3"/>
  <c r="Y191" i="3"/>
  <c r="X191" i="3"/>
  <c r="W191" i="3"/>
  <c r="W190" i="3" s="1"/>
  <c r="V191" i="3"/>
  <c r="V190" i="3" s="1"/>
  <c r="V189" i="3" s="1"/>
  <c r="U191" i="3"/>
  <c r="T191" i="3"/>
  <c r="S191" i="3"/>
  <c r="R191" i="3"/>
  <c r="Q191" i="3"/>
  <c r="P191" i="3"/>
  <c r="O191" i="3"/>
  <c r="O190" i="3" s="1"/>
  <c r="O189" i="3" s="1"/>
  <c r="O188" i="3" s="1"/>
  <c r="O187" i="3" s="1"/>
  <c r="N191" i="3"/>
  <c r="N190" i="3" s="1"/>
  <c r="N189" i="3" s="1"/>
  <c r="M191" i="3"/>
  <c r="L191" i="3"/>
  <c r="K191" i="3"/>
  <c r="J191" i="3"/>
  <c r="I191" i="3" s="1"/>
  <c r="AC190" i="3"/>
  <c r="AC189" i="3" s="1"/>
  <c r="AC188" i="3" s="1"/>
  <c r="AC187" i="3" s="1"/>
  <c r="AB190" i="3"/>
  <c r="AB189" i="3" s="1"/>
  <c r="AB188" i="3" s="1"/>
  <c r="AA190" i="3"/>
  <c r="Z190" i="3"/>
  <c r="Y190" i="3"/>
  <c r="X190" i="3"/>
  <c r="U190" i="3"/>
  <c r="U189" i="3" s="1"/>
  <c r="S190" i="3"/>
  <c r="R190" i="3"/>
  <c r="R189" i="3" s="1"/>
  <c r="R188" i="3" s="1"/>
  <c r="R187" i="3" s="1"/>
  <c r="Q190" i="3"/>
  <c r="P190" i="3"/>
  <c r="M190" i="3"/>
  <c r="M189" i="3" s="1"/>
  <c r="M188" i="3" s="1"/>
  <c r="M187" i="3" s="1"/>
  <c r="L190" i="3"/>
  <c r="L189" i="3" s="1"/>
  <c r="L188" i="3" s="1"/>
  <c r="L187" i="3" s="1"/>
  <c r="K190" i="3"/>
  <c r="J190" i="3"/>
  <c r="AA189" i="3"/>
  <c r="AA188" i="3" s="1"/>
  <c r="AA187" i="3" s="1"/>
  <c r="Z189" i="3"/>
  <c r="Z188" i="3" s="1"/>
  <c r="Z187" i="3" s="1"/>
  <c r="Y189" i="3"/>
  <c r="X189" i="3"/>
  <c r="S189" i="3"/>
  <c r="S188" i="3" s="1"/>
  <c r="S187" i="3" s="1"/>
  <c r="Q189" i="3"/>
  <c r="P189" i="3"/>
  <c r="K189" i="3"/>
  <c r="K188" i="3" s="1"/>
  <c r="K187" i="3" s="1"/>
  <c r="J189" i="3"/>
  <c r="AD188" i="3"/>
  <c r="AD187" i="3" s="1"/>
  <c r="Y188" i="3"/>
  <c r="Y187" i="3" s="1"/>
  <c r="X188" i="3"/>
  <c r="X187" i="3" s="1"/>
  <c r="V188" i="3"/>
  <c r="V187" i="3" s="1"/>
  <c r="Q188" i="3"/>
  <c r="Q187" i="3" s="1"/>
  <c r="P188" i="3"/>
  <c r="P187" i="3" s="1"/>
  <c r="N188" i="3"/>
  <c r="AB187" i="3"/>
  <c r="N187" i="3"/>
  <c r="T186" i="3"/>
  <c r="I186" i="3"/>
  <c r="T185" i="3"/>
  <c r="I185" i="3"/>
  <c r="AD184" i="3"/>
  <c r="AC184" i="3"/>
  <c r="AB184" i="3"/>
  <c r="AA184" i="3"/>
  <c r="Z184" i="3"/>
  <c r="Y184" i="3"/>
  <c r="X184" i="3"/>
  <c r="W184" i="3"/>
  <c r="V184" i="3"/>
  <c r="U184" i="3"/>
  <c r="S184" i="3"/>
  <c r="R184" i="3"/>
  <c r="Q184" i="3"/>
  <c r="P184" i="3"/>
  <c r="O184" i="3"/>
  <c r="N184" i="3"/>
  <c r="I184" i="3" s="1"/>
  <c r="M184" i="3"/>
  <c r="L184" i="3"/>
  <c r="K184" i="3"/>
  <c r="J184" i="3"/>
  <c r="T183" i="3"/>
  <c r="I183" i="3"/>
  <c r="T182" i="3"/>
  <c r="I182" i="3"/>
  <c r="AD181" i="3"/>
  <c r="AC181" i="3"/>
  <c r="AB181" i="3"/>
  <c r="AA181" i="3"/>
  <c r="AA180" i="3" s="1"/>
  <c r="AA171" i="3" s="1"/>
  <c r="Z181" i="3"/>
  <c r="Z180" i="3" s="1"/>
  <c r="Y181" i="3"/>
  <c r="X181" i="3"/>
  <c r="T181" i="3" s="1"/>
  <c r="W181" i="3"/>
  <c r="V181" i="3"/>
  <c r="U181" i="3"/>
  <c r="S181" i="3"/>
  <c r="S180" i="3" s="1"/>
  <c r="R181" i="3"/>
  <c r="R180" i="3" s="1"/>
  <c r="Q181" i="3"/>
  <c r="P181" i="3"/>
  <c r="O181" i="3"/>
  <c r="N181" i="3"/>
  <c r="M181" i="3"/>
  <c r="L181" i="3"/>
  <c r="K181" i="3"/>
  <c r="K180" i="3" s="1"/>
  <c r="K171" i="3" s="1"/>
  <c r="J181" i="3"/>
  <c r="AD180" i="3"/>
  <c r="AC180" i="3"/>
  <c r="AB180" i="3"/>
  <c r="Y180" i="3"/>
  <c r="W180" i="3"/>
  <c r="V180" i="3"/>
  <c r="U180" i="3"/>
  <c r="Q180" i="3"/>
  <c r="P180" i="3"/>
  <c r="O180" i="3"/>
  <c r="N180" i="3"/>
  <c r="M180" i="3"/>
  <c r="L180" i="3"/>
  <c r="T179" i="3"/>
  <c r="I179" i="3"/>
  <c r="AD178" i="3"/>
  <c r="AD177" i="3" s="1"/>
  <c r="AC178" i="3"/>
  <c r="AB178" i="3"/>
  <c r="AA178" i="3"/>
  <c r="Z178" i="3"/>
  <c r="Y178" i="3"/>
  <c r="Y177" i="3" s="1"/>
  <c r="Y171" i="3" s="1"/>
  <c r="X178" i="3"/>
  <c r="X177" i="3" s="1"/>
  <c r="W178" i="3"/>
  <c r="V178" i="3"/>
  <c r="T178" i="3" s="1"/>
  <c r="U178" i="3"/>
  <c r="S178" i="3"/>
  <c r="R178" i="3"/>
  <c r="Q178" i="3"/>
  <c r="Q177" i="3" s="1"/>
  <c r="Q171" i="3" s="1"/>
  <c r="P178" i="3"/>
  <c r="P177" i="3" s="1"/>
  <c r="O178" i="3"/>
  <c r="N178" i="3"/>
  <c r="M178" i="3"/>
  <c r="L178" i="3"/>
  <c r="K178" i="3"/>
  <c r="J178" i="3"/>
  <c r="AC177" i="3"/>
  <c r="AB177" i="3"/>
  <c r="AA177" i="3"/>
  <c r="Z177" i="3"/>
  <c r="W177" i="3"/>
  <c r="V177" i="3"/>
  <c r="T177" i="3" s="1"/>
  <c r="U177" i="3"/>
  <c r="S177" i="3"/>
  <c r="R177" i="3"/>
  <c r="O177" i="3"/>
  <c r="N177" i="3"/>
  <c r="M177" i="3"/>
  <c r="L177" i="3"/>
  <c r="K177" i="3"/>
  <c r="J177" i="3"/>
  <c r="T176" i="3"/>
  <c r="I176" i="3"/>
  <c r="AD175" i="3"/>
  <c r="AC175" i="3"/>
  <c r="AB175" i="3"/>
  <c r="AA175" i="3"/>
  <c r="Z175" i="3"/>
  <c r="Y175" i="3"/>
  <c r="X175" i="3"/>
  <c r="W175" i="3"/>
  <c r="V175" i="3"/>
  <c r="V172" i="3" s="1"/>
  <c r="U175" i="3"/>
  <c r="T175" i="3"/>
  <c r="S175" i="3"/>
  <c r="R175" i="3"/>
  <c r="Q175" i="3"/>
  <c r="P175" i="3"/>
  <c r="O175" i="3"/>
  <c r="N175" i="3"/>
  <c r="N172" i="3" s="1"/>
  <c r="M175" i="3"/>
  <c r="L175" i="3"/>
  <c r="L172" i="3" s="1"/>
  <c r="L171" i="3" s="1"/>
  <c r="K175" i="3"/>
  <c r="J175" i="3"/>
  <c r="I175" i="3" s="1"/>
  <c r="T174" i="3"/>
  <c r="I174" i="3"/>
  <c r="AD173" i="3"/>
  <c r="AD172" i="3" s="1"/>
  <c r="AC173" i="3"/>
  <c r="AB173" i="3"/>
  <c r="AA173" i="3"/>
  <c r="Z173" i="3"/>
  <c r="U173" i="3"/>
  <c r="T173" i="3" s="1"/>
  <c r="S173" i="3"/>
  <c r="S172" i="3" s="1"/>
  <c r="R173" i="3"/>
  <c r="Q173" i="3"/>
  <c r="P173" i="3"/>
  <c r="O173" i="3"/>
  <c r="J173" i="3"/>
  <c r="AC172" i="3"/>
  <c r="AB172" i="3"/>
  <c r="AA172" i="3"/>
  <c r="Z172" i="3"/>
  <c r="Y172" i="3"/>
  <c r="X172" i="3"/>
  <c r="W172" i="3"/>
  <c r="U172" i="3"/>
  <c r="R172" i="3"/>
  <c r="R171" i="3" s="1"/>
  <c r="Q172" i="3"/>
  <c r="O172" i="3"/>
  <c r="M172" i="3"/>
  <c r="K172" i="3"/>
  <c r="J172" i="3"/>
  <c r="AC171" i="3"/>
  <c r="Z171" i="3"/>
  <c r="W171" i="3"/>
  <c r="U171" i="3"/>
  <c r="O171" i="3"/>
  <c r="M171" i="3"/>
  <c r="T170" i="3"/>
  <c r="I170" i="3"/>
  <c r="AD169" i="3"/>
  <c r="AC169" i="3"/>
  <c r="AC168" i="3" s="1"/>
  <c r="AB169" i="3"/>
  <c r="AA169" i="3"/>
  <c r="Z169" i="3"/>
  <c r="Z168" i="3" s="1"/>
  <c r="Z162" i="3" s="1"/>
  <c r="Y169" i="3"/>
  <c r="X169" i="3"/>
  <c r="W169" i="3"/>
  <c r="V169" i="3"/>
  <c r="U169" i="3"/>
  <c r="U168" i="3" s="1"/>
  <c r="S169" i="3"/>
  <c r="R169" i="3"/>
  <c r="R168" i="3" s="1"/>
  <c r="R162" i="3" s="1"/>
  <c r="Q169" i="3"/>
  <c r="P169" i="3"/>
  <c r="O169" i="3"/>
  <c r="N169" i="3"/>
  <c r="M169" i="3"/>
  <c r="M168" i="3" s="1"/>
  <c r="M162" i="3" s="1"/>
  <c r="M161" i="3" s="1"/>
  <c r="M160" i="3" s="1"/>
  <c r="L169" i="3"/>
  <c r="K169" i="3"/>
  <c r="J169" i="3"/>
  <c r="AD168" i="3"/>
  <c r="AD162" i="3" s="1"/>
  <c r="AB168" i="3"/>
  <c r="AA168" i="3"/>
  <c r="Y168" i="3"/>
  <c r="X168" i="3"/>
  <c r="X162" i="3" s="1"/>
  <c r="W168" i="3"/>
  <c r="V168" i="3"/>
  <c r="V162" i="3" s="1"/>
  <c r="S168" i="3"/>
  <c r="Q168" i="3"/>
  <c r="P168" i="3"/>
  <c r="P162" i="3" s="1"/>
  <c r="O168" i="3"/>
  <c r="N168" i="3"/>
  <c r="N162" i="3" s="1"/>
  <c r="L168" i="3"/>
  <c r="K168" i="3"/>
  <c r="T167" i="3"/>
  <c r="I167" i="3"/>
  <c r="T166" i="3"/>
  <c r="O166" i="3"/>
  <c r="I166" i="3"/>
  <c r="T165" i="3"/>
  <c r="I165" i="3"/>
  <c r="Y164" i="3"/>
  <c r="U164" i="3"/>
  <c r="I164" i="3"/>
  <c r="AD163" i="3"/>
  <c r="AC163" i="3"/>
  <c r="AB163" i="3"/>
  <c r="AB162" i="3" s="1"/>
  <c r="AA163" i="3"/>
  <c r="Z163" i="3"/>
  <c r="Y163" i="3"/>
  <c r="Y162" i="3" s="1"/>
  <c r="Y161" i="3" s="1"/>
  <c r="X163" i="3"/>
  <c r="W163" i="3"/>
  <c r="V163" i="3"/>
  <c r="S163" i="3"/>
  <c r="R163" i="3"/>
  <c r="Q163" i="3"/>
  <c r="Q162" i="3" s="1"/>
  <c r="Q161" i="3" s="1"/>
  <c r="P163" i="3"/>
  <c r="O163" i="3"/>
  <c r="N163" i="3"/>
  <c r="M163" i="3"/>
  <c r="L163" i="3"/>
  <c r="L162" i="3" s="1"/>
  <c r="K163" i="3"/>
  <c r="J163" i="3"/>
  <c r="I163" i="3"/>
  <c r="AC162" i="3"/>
  <c r="AA162" i="3"/>
  <c r="W162" i="3"/>
  <c r="W161" i="3" s="1"/>
  <c r="W160" i="3" s="1"/>
  <c r="S162" i="3"/>
  <c r="O162" i="3"/>
  <c r="O161" i="3" s="1"/>
  <c r="O160" i="3" s="1"/>
  <c r="K162" i="3"/>
  <c r="AC161" i="3"/>
  <c r="AC160" i="3" s="1"/>
  <c r="AA161" i="3"/>
  <c r="AA160" i="3" s="1"/>
  <c r="K161" i="3"/>
  <c r="K160" i="3" s="1"/>
  <c r="Y160" i="3"/>
  <c r="Q160" i="3"/>
  <c r="T159" i="3"/>
  <c r="I159" i="3"/>
  <c r="AD158" i="3"/>
  <c r="AD157" i="3" s="1"/>
  <c r="AD156" i="3" s="1"/>
  <c r="AC158" i="3"/>
  <c r="AB158" i="3"/>
  <c r="AA158" i="3"/>
  <c r="AA157" i="3" s="1"/>
  <c r="AA156" i="3" s="1"/>
  <c r="Z158" i="3"/>
  <c r="Y158" i="3"/>
  <c r="Y157" i="3" s="1"/>
  <c r="Y156" i="3" s="1"/>
  <c r="Y151" i="3" s="1"/>
  <c r="X158" i="3"/>
  <c r="W158" i="3"/>
  <c r="V158" i="3"/>
  <c r="V157" i="3" s="1"/>
  <c r="U158" i="3"/>
  <c r="S158" i="3"/>
  <c r="S157" i="3" s="1"/>
  <c r="S156" i="3" s="1"/>
  <c r="R158" i="3"/>
  <c r="Q158" i="3"/>
  <c r="Q157" i="3" s="1"/>
  <c r="Q156" i="3" s="1"/>
  <c r="P158" i="3"/>
  <c r="O158" i="3"/>
  <c r="N158" i="3"/>
  <c r="N157" i="3" s="1"/>
  <c r="N156" i="3" s="1"/>
  <c r="M158" i="3"/>
  <c r="L158" i="3"/>
  <c r="K158" i="3"/>
  <c r="K157" i="3" s="1"/>
  <c r="K156" i="3" s="1"/>
  <c r="J158" i="3"/>
  <c r="I158" i="3"/>
  <c r="AC157" i="3"/>
  <c r="AB157" i="3"/>
  <c r="AB156" i="3" s="1"/>
  <c r="AB151" i="3" s="1"/>
  <c r="Z157" i="3"/>
  <c r="X157" i="3"/>
  <c r="W157" i="3"/>
  <c r="U157" i="3"/>
  <c r="R157" i="3"/>
  <c r="P157" i="3"/>
  <c r="O157" i="3"/>
  <c r="O156" i="3" s="1"/>
  <c r="M157" i="3"/>
  <c r="L157" i="3"/>
  <c r="L156" i="3" s="1"/>
  <c r="L151" i="3" s="1"/>
  <c r="J157" i="3"/>
  <c r="AC156" i="3"/>
  <c r="Z156" i="3"/>
  <c r="X156" i="3"/>
  <c r="W156" i="3"/>
  <c r="U156" i="3"/>
  <c r="R156" i="3"/>
  <c r="P156" i="3"/>
  <c r="M156" i="3"/>
  <c r="J156" i="3"/>
  <c r="T155" i="3"/>
  <c r="I155" i="3"/>
  <c r="AD154" i="3"/>
  <c r="AC154" i="3"/>
  <c r="AB154" i="3"/>
  <c r="AA154" i="3"/>
  <c r="Z154" i="3"/>
  <c r="Z153" i="3" s="1"/>
  <c r="Z152" i="3" s="1"/>
  <c r="Z151" i="3" s="1"/>
  <c r="Y154" i="3"/>
  <c r="X154" i="3"/>
  <c r="W154" i="3"/>
  <c r="W153" i="3" s="1"/>
  <c r="W152" i="3" s="1"/>
  <c r="V154" i="3"/>
  <c r="U154" i="3"/>
  <c r="S154" i="3"/>
  <c r="R154" i="3"/>
  <c r="R153" i="3" s="1"/>
  <c r="R152" i="3" s="1"/>
  <c r="R151" i="3" s="1"/>
  <c r="Q154" i="3"/>
  <c r="P154" i="3"/>
  <c r="O154" i="3"/>
  <c r="O153" i="3" s="1"/>
  <c r="O152" i="3" s="1"/>
  <c r="O151" i="3" s="1"/>
  <c r="N154" i="3"/>
  <c r="M154" i="3"/>
  <c r="L154" i="3"/>
  <c r="K154" i="3"/>
  <c r="J154" i="3"/>
  <c r="J153" i="3" s="1"/>
  <c r="AD153" i="3"/>
  <c r="AC153" i="3"/>
  <c r="AC152" i="3" s="1"/>
  <c r="AB153" i="3"/>
  <c r="AA153" i="3"/>
  <c r="AA152" i="3" s="1"/>
  <c r="AA151" i="3" s="1"/>
  <c r="Y153" i="3"/>
  <c r="X153" i="3"/>
  <c r="X152" i="3" s="1"/>
  <c r="X151" i="3" s="1"/>
  <c r="V153" i="3"/>
  <c r="U153" i="3"/>
  <c r="S153" i="3"/>
  <c r="S152" i="3" s="1"/>
  <c r="S151" i="3" s="1"/>
  <c r="Q153" i="3"/>
  <c r="P153" i="3"/>
  <c r="P152" i="3" s="1"/>
  <c r="P151" i="3" s="1"/>
  <c r="N153" i="3"/>
  <c r="M153" i="3"/>
  <c r="M152" i="3" s="1"/>
  <c r="L153" i="3"/>
  <c r="K153" i="3"/>
  <c r="AD152" i="3"/>
  <c r="AD151" i="3" s="1"/>
  <c r="AB152" i="3"/>
  <c r="Y152" i="3"/>
  <c r="V152" i="3"/>
  <c r="Q152" i="3"/>
  <c r="Q151" i="3" s="1"/>
  <c r="N152" i="3"/>
  <c r="L152" i="3"/>
  <c r="K152" i="3"/>
  <c r="K151" i="3" s="1"/>
  <c r="W151" i="3"/>
  <c r="T150" i="3"/>
  <c r="I150" i="3"/>
  <c r="T149" i="3"/>
  <c r="R149" i="3"/>
  <c r="I149" i="3"/>
  <c r="T148" i="3"/>
  <c r="I148" i="3"/>
  <c r="T147" i="3"/>
  <c r="R147" i="3"/>
  <c r="I147" i="3"/>
  <c r="T146" i="3"/>
  <c r="R146" i="3"/>
  <c r="I146" i="3"/>
  <c r="T145" i="3"/>
  <c r="I145" i="3"/>
  <c r="AD144" i="3"/>
  <c r="AD143" i="3" s="1"/>
  <c r="AD142" i="3" s="1"/>
  <c r="AC144" i="3"/>
  <c r="AB144" i="3"/>
  <c r="AB143" i="3" s="1"/>
  <c r="AB142" i="3" s="1"/>
  <c r="AB141" i="3" s="1"/>
  <c r="AA144" i="3"/>
  <c r="Z144" i="3"/>
  <c r="Y144" i="3"/>
  <c r="Y143" i="3" s="1"/>
  <c r="X144" i="3"/>
  <c r="W144" i="3"/>
  <c r="V144" i="3"/>
  <c r="V143" i="3" s="1"/>
  <c r="V142" i="3" s="1"/>
  <c r="V141" i="3" s="1"/>
  <c r="U144" i="3"/>
  <c r="T144" i="3"/>
  <c r="S144" i="3"/>
  <c r="R144" i="3"/>
  <c r="Q144" i="3"/>
  <c r="Q143" i="3" s="1"/>
  <c r="Q142" i="3" s="1"/>
  <c r="Q141" i="3" s="1"/>
  <c r="Q135" i="3" s="1"/>
  <c r="P144" i="3"/>
  <c r="O144" i="3"/>
  <c r="N144" i="3"/>
  <c r="N143" i="3" s="1"/>
  <c r="N142" i="3" s="1"/>
  <c r="N141" i="3" s="1"/>
  <c r="M144" i="3"/>
  <c r="L144" i="3"/>
  <c r="I144" i="3" s="1"/>
  <c r="K144" i="3"/>
  <c r="J144" i="3"/>
  <c r="AC143" i="3"/>
  <c r="AA143" i="3"/>
  <c r="Z143" i="3"/>
  <c r="Z142" i="3" s="1"/>
  <c r="Z141" i="3" s="1"/>
  <c r="Z135" i="3" s="1"/>
  <c r="X143" i="3"/>
  <c r="W143" i="3"/>
  <c r="W142" i="3" s="1"/>
  <c r="W141" i="3" s="1"/>
  <c r="U143" i="3"/>
  <c r="S143" i="3"/>
  <c r="R143" i="3"/>
  <c r="P143" i="3"/>
  <c r="O143" i="3"/>
  <c r="O142" i="3" s="1"/>
  <c r="O141" i="3" s="1"/>
  <c r="M143" i="3"/>
  <c r="L143" i="3"/>
  <c r="L142" i="3" s="1"/>
  <c r="L141" i="3" s="1"/>
  <c r="K143" i="3"/>
  <c r="J143" i="3"/>
  <c r="AC142" i="3"/>
  <c r="AC141" i="3" s="1"/>
  <c r="AA142" i="3"/>
  <c r="X142" i="3"/>
  <c r="U142" i="3"/>
  <c r="U141" i="3" s="1"/>
  <c r="S142" i="3"/>
  <c r="R142" i="3"/>
  <c r="R141" i="3" s="1"/>
  <c r="P142" i="3"/>
  <c r="M142" i="3"/>
  <c r="M141" i="3" s="1"/>
  <c r="K142" i="3"/>
  <c r="AD141" i="3"/>
  <c r="AA141" i="3"/>
  <c r="X141" i="3"/>
  <c r="S141" i="3"/>
  <c r="P141" i="3"/>
  <c r="P135" i="3" s="1"/>
  <c r="K141" i="3"/>
  <c r="T140" i="3"/>
  <c r="I140" i="3"/>
  <c r="AD139" i="3"/>
  <c r="AD138" i="3" s="1"/>
  <c r="AD137" i="3" s="1"/>
  <c r="AD136" i="3" s="1"/>
  <c r="AC139" i="3"/>
  <c r="AB139" i="3"/>
  <c r="AA139" i="3"/>
  <c r="AA138" i="3" s="1"/>
  <c r="AA137" i="3" s="1"/>
  <c r="AA136" i="3" s="1"/>
  <c r="AA135" i="3" s="1"/>
  <c r="Z139" i="3"/>
  <c r="Y139" i="3"/>
  <c r="X139" i="3"/>
  <c r="X138" i="3" s="1"/>
  <c r="X137" i="3" s="1"/>
  <c r="X136" i="3" s="1"/>
  <c r="X135" i="3" s="1"/>
  <c r="W139" i="3"/>
  <c r="V139" i="3"/>
  <c r="T139" i="3" s="1"/>
  <c r="U139" i="3"/>
  <c r="S139" i="3"/>
  <c r="S138" i="3" s="1"/>
  <c r="S137" i="3" s="1"/>
  <c r="S136" i="3" s="1"/>
  <c r="R139" i="3"/>
  <c r="Q139" i="3"/>
  <c r="P139" i="3"/>
  <c r="P138" i="3" s="1"/>
  <c r="P137" i="3" s="1"/>
  <c r="P136" i="3" s="1"/>
  <c r="O139" i="3"/>
  <c r="N139" i="3"/>
  <c r="M139" i="3"/>
  <c r="L139" i="3"/>
  <c r="K139" i="3"/>
  <c r="K138" i="3" s="1"/>
  <c r="J139" i="3"/>
  <c r="AC138" i="3"/>
  <c r="AB138" i="3"/>
  <c r="AB137" i="3" s="1"/>
  <c r="AB136" i="3" s="1"/>
  <c r="Z138" i="3"/>
  <c r="Y138" i="3"/>
  <c r="Y137" i="3" s="1"/>
  <c r="Y136" i="3" s="1"/>
  <c r="W138" i="3"/>
  <c r="V138" i="3"/>
  <c r="V137" i="3" s="1"/>
  <c r="V136" i="3" s="1"/>
  <c r="U138" i="3"/>
  <c r="R138" i="3"/>
  <c r="Q138" i="3"/>
  <c r="Q137" i="3" s="1"/>
  <c r="Q136" i="3" s="1"/>
  <c r="O138" i="3"/>
  <c r="N138" i="3"/>
  <c r="N137" i="3" s="1"/>
  <c r="N136" i="3" s="1"/>
  <c r="M138" i="3"/>
  <c r="L138" i="3"/>
  <c r="L137" i="3" s="1"/>
  <c r="L136" i="3" s="1"/>
  <c r="J138" i="3"/>
  <c r="AC137" i="3"/>
  <c r="Z137" i="3"/>
  <c r="W137" i="3"/>
  <c r="W136" i="3" s="1"/>
  <c r="U137" i="3"/>
  <c r="R137" i="3"/>
  <c r="O137" i="3"/>
  <c r="O136" i="3" s="1"/>
  <c r="M137" i="3"/>
  <c r="J137" i="3"/>
  <c r="AC136" i="3"/>
  <c r="Z136" i="3"/>
  <c r="U136" i="3"/>
  <c r="R136" i="3"/>
  <c r="M136" i="3"/>
  <c r="J136" i="3"/>
  <c r="T134" i="3"/>
  <c r="I134" i="3"/>
  <c r="AD133" i="3"/>
  <c r="AC133" i="3"/>
  <c r="AB133" i="3"/>
  <c r="AA133" i="3"/>
  <c r="AA132" i="3" s="1"/>
  <c r="AA131" i="3" s="1"/>
  <c r="Z133" i="3"/>
  <c r="Y133" i="3"/>
  <c r="X133" i="3"/>
  <c r="X132" i="3" s="1"/>
  <c r="X131" i="3" s="1"/>
  <c r="W133" i="3"/>
  <c r="V133" i="3"/>
  <c r="T133" i="3" s="1"/>
  <c r="U133" i="3"/>
  <c r="S133" i="3"/>
  <c r="S132" i="3" s="1"/>
  <c r="S131" i="3" s="1"/>
  <c r="R133" i="3"/>
  <c r="Q133" i="3"/>
  <c r="P133" i="3"/>
  <c r="P132" i="3" s="1"/>
  <c r="P131" i="3" s="1"/>
  <c r="O133" i="3"/>
  <c r="N133" i="3"/>
  <c r="M133" i="3"/>
  <c r="L133" i="3"/>
  <c r="K133" i="3"/>
  <c r="K132" i="3" s="1"/>
  <c r="J133" i="3"/>
  <c r="AD132" i="3"/>
  <c r="AD131" i="3" s="1"/>
  <c r="AC132" i="3"/>
  <c r="AB132" i="3"/>
  <c r="Z132" i="3"/>
  <c r="Y132" i="3"/>
  <c r="Y131" i="3" s="1"/>
  <c r="W132" i="3"/>
  <c r="V132" i="3"/>
  <c r="V131" i="3" s="1"/>
  <c r="U132" i="3"/>
  <c r="T132" i="3"/>
  <c r="R132" i="3"/>
  <c r="Q132" i="3"/>
  <c r="Q131" i="3" s="1"/>
  <c r="O132" i="3"/>
  <c r="N132" i="3"/>
  <c r="N131" i="3" s="1"/>
  <c r="M132" i="3"/>
  <c r="L132" i="3"/>
  <c r="J132" i="3"/>
  <c r="AC131" i="3"/>
  <c r="AB131" i="3"/>
  <c r="AB119" i="3" s="1"/>
  <c r="Z131" i="3"/>
  <c r="W131" i="3"/>
  <c r="U131" i="3"/>
  <c r="R131" i="3"/>
  <c r="O131" i="3"/>
  <c r="M131" i="3"/>
  <c r="L131" i="3"/>
  <c r="J131" i="3"/>
  <c r="T130" i="3"/>
  <c r="I130" i="3"/>
  <c r="AD129" i="3"/>
  <c r="AC129" i="3"/>
  <c r="AB129" i="3"/>
  <c r="AB128" i="3" s="1"/>
  <c r="AA129" i="3"/>
  <c r="Z129" i="3"/>
  <c r="Y129" i="3"/>
  <c r="X129" i="3"/>
  <c r="W129" i="3"/>
  <c r="W128" i="3" s="1"/>
  <c r="V129" i="3"/>
  <c r="U129" i="3"/>
  <c r="S129" i="3"/>
  <c r="R129" i="3"/>
  <c r="R128" i="3" s="1"/>
  <c r="Q129" i="3"/>
  <c r="P129" i="3"/>
  <c r="O129" i="3"/>
  <c r="O128" i="3" s="1"/>
  <c r="O124" i="3" s="1"/>
  <c r="N129" i="3"/>
  <c r="M129" i="3"/>
  <c r="L129" i="3"/>
  <c r="L128" i="3" s="1"/>
  <c r="K129" i="3"/>
  <c r="J129" i="3"/>
  <c r="AD128" i="3"/>
  <c r="AC128" i="3"/>
  <c r="AA128" i="3"/>
  <c r="Y128" i="3"/>
  <c r="X128" i="3"/>
  <c r="V128" i="3"/>
  <c r="U128" i="3"/>
  <c r="S128" i="3"/>
  <c r="Q128" i="3"/>
  <c r="P128" i="3"/>
  <c r="N128" i="3"/>
  <c r="M128" i="3"/>
  <c r="K128" i="3"/>
  <c r="T127" i="3"/>
  <c r="I127" i="3"/>
  <c r="AD126" i="3"/>
  <c r="AC126" i="3"/>
  <c r="AC125" i="3" s="1"/>
  <c r="AC124" i="3" s="1"/>
  <c r="AB126" i="3"/>
  <c r="AA126" i="3"/>
  <c r="Z126" i="3"/>
  <c r="Z125" i="3" s="1"/>
  <c r="Y126" i="3"/>
  <c r="X126" i="3"/>
  <c r="W126" i="3"/>
  <c r="V126" i="3"/>
  <c r="U126" i="3"/>
  <c r="U125" i="3" s="1"/>
  <c r="S126" i="3"/>
  <c r="R126" i="3"/>
  <c r="R125" i="3" s="1"/>
  <c r="Q126" i="3"/>
  <c r="P126" i="3"/>
  <c r="O126" i="3"/>
  <c r="N126" i="3"/>
  <c r="M126" i="3"/>
  <c r="M125" i="3" s="1"/>
  <c r="M124" i="3" s="1"/>
  <c r="L126" i="3"/>
  <c r="K126" i="3"/>
  <c r="J126" i="3"/>
  <c r="AD125" i="3"/>
  <c r="AD124" i="3" s="1"/>
  <c r="AB125" i="3"/>
  <c r="AA125" i="3"/>
  <c r="AA124" i="3" s="1"/>
  <c r="Y125" i="3"/>
  <c r="X125" i="3"/>
  <c r="X124" i="3" s="1"/>
  <c r="W125" i="3"/>
  <c r="V125" i="3"/>
  <c r="V124" i="3" s="1"/>
  <c r="S125" i="3"/>
  <c r="S124" i="3" s="1"/>
  <c r="S119" i="3" s="1"/>
  <c r="Q125" i="3"/>
  <c r="P125" i="3"/>
  <c r="P124" i="3" s="1"/>
  <c r="O125" i="3"/>
  <c r="N125" i="3"/>
  <c r="L125" i="3"/>
  <c r="K125" i="3"/>
  <c r="K124" i="3" s="1"/>
  <c r="AB124" i="3"/>
  <c r="Y124" i="3"/>
  <c r="W124" i="3"/>
  <c r="Q124" i="3"/>
  <c r="N124" i="3"/>
  <c r="L124" i="3"/>
  <c r="T123" i="3"/>
  <c r="I123" i="3"/>
  <c r="AD122" i="3"/>
  <c r="AC122" i="3"/>
  <c r="AB122" i="3"/>
  <c r="AA122" i="3"/>
  <c r="Z122" i="3"/>
  <c r="Y122" i="3"/>
  <c r="Y121" i="3" s="1"/>
  <c r="Y120" i="3" s="1"/>
  <c r="Y119" i="3" s="1"/>
  <c r="X122" i="3"/>
  <c r="W122" i="3"/>
  <c r="V122" i="3"/>
  <c r="U122" i="3"/>
  <c r="S122" i="3"/>
  <c r="R122" i="3"/>
  <c r="Q122" i="3"/>
  <c r="Q121" i="3" s="1"/>
  <c r="Q120" i="3" s="1"/>
  <c r="Q119" i="3" s="1"/>
  <c r="P122" i="3"/>
  <c r="P121" i="3" s="1"/>
  <c r="P120" i="3" s="1"/>
  <c r="O122" i="3"/>
  <c r="N122" i="3"/>
  <c r="M122" i="3"/>
  <c r="L122" i="3"/>
  <c r="K122" i="3"/>
  <c r="J122" i="3"/>
  <c r="I122" i="3"/>
  <c r="AD121" i="3"/>
  <c r="AD120" i="3" s="1"/>
  <c r="AD119" i="3" s="1"/>
  <c r="AC121" i="3"/>
  <c r="AB121" i="3"/>
  <c r="AA121" i="3"/>
  <c r="Z121" i="3"/>
  <c r="X121" i="3"/>
  <c r="W121" i="3"/>
  <c r="W120" i="3" s="1"/>
  <c r="V121" i="3"/>
  <c r="V120" i="3" s="1"/>
  <c r="V119" i="3" s="1"/>
  <c r="U121" i="3"/>
  <c r="S121" i="3"/>
  <c r="R121" i="3"/>
  <c r="O121" i="3"/>
  <c r="O120" i="3" s="1"/>
  <c r="N121" i="3"/>
  <c r="M121" i="3"/>
  <c r="M120" i="3" s="1"/>
  <c r="M119" i="3" s="1"/>
  <c r="M99" i="3" s="1"/>
  <c r="L121" i="3"/>
  <c r="L120" i="3" s="1"/>
  <c r="K121" i="3"/>
  <c r="J121" i="3"/>
  <c r="AC120" i="3"/>
  <c r="AC119" i="3" s="1"/>
  <c r="AB120" i="3"/>
  <c r="AA120" i="3"/>
  <c r="Z120" i="3"/>
  <c r="X120" i="3"/>
  <c r="X119" i="3" s="1"/>
  <c r="S120" i="3"/>
  <c r="R120" i="3"/>
  <c r="N120" i="3"/>
  <c r="K120" i="3"/>
  <c r="J120" i="3"/>
  <c r="AA119" i="3"/>
  <c r="P119" i="3"/>
  <c r="N119" i="3"/>
  <c r="T118" i="3"/>
  <c r="I118" i="3"/>
  <c r="AD117" i="3"/>
  <c r="AD116" i="3" s="1"/>
  <c r="AD115" i="3" s="1"/>
  <c r="AD114" i="3" s="1"/>
  <c r="AC117" i="3"/>
  <c r="AB117" i="3"/>
  <c r="AA117" i="3"/>
  <c r="AA116" i="3" s="1"/>
  <c r="AA115" i="3" s="1"/>
  <c r="Z117" i="3"/>
  <c r="Y117" i="3"/>
  <c r="Y116" i="3" s="1"/>
  <c r="Y115" i="3" s="1"/>
  <c r="Y114" i="3" s="1"/>
  <c r="X117" i="3"/>
  <c r="X116" i="3" s="1"/>
  <c r="X115" i="3" s="1"/>
  <c r="X114" i="3" s="1"/>
  <c r="W117" i="3"/>
  <c r="V117" i="3"/>
  <c r="U117" i="3"/>
  <c r="S117" i="3"/>
  <c r="S116" i="3" s="1"/>
  <c r="S115" i="3" s="1"/>
  <c r="R117" i="3"/>
  <c r="Q117" i="3"/>
  <c r="P117" i="3"/>
  <c r="P116" i="3" s="1"/>
  <c r="P115" i="3" s="1"/>
  <c r="P114" i="3" s="1"/>
  <c r="O117" i="3"/>
  <c r="N117" i="3"/>
  <c r="N116" i="3" s="1"/>
  <c r="M117" i="3"/>
  <c r="L117" i="3"/>
  <c r="K117" i="3"/>
  <c r="J117" i="3"/>
  <c r="AC116" i="3"/>
  <c r="AB116" i="3"/>
  <c r="AB115" i="3" s="1"/>
  <c r="AB114" i="3" s="1"/>
  <c r="Z116" i="3"/>
  <c r="Z115" i="3" s="1"/>
  <c r="Z114" i="3" s="1"/>
  <c r="W116" i="3"/>
  <c r="U116" i="3"/>
  <c r="R116" i="3"/>
  <c r="R115" i="3" s="1"/>
  <c r="R114" i="3" s="1"/>
  <c r="Q116" i="3"/>
  <c r="Q115" i="3" s="1"/>
  <c r="Q114" i="3" s="1"/>
  <c r="O116" i="3"/>
  <c r="M116" i="3"/>
  <c r="L116" i="3"/>
  <c r="L115" i="3" s="1"/>
  <c r="L114" i="3" s="1"/>
  <c r="K116" i="3"/>
  <c r="K115" i="3" s="1"/>
  <c r="J116" i="3"/>
  <c r="J115" i="3" s="1"/>
  <c r="AC115" i="3"/>
  <c r="W115" i="3"/>
  <c r="W114" i="3" s="1"/>
  <c r="U115" i="3"/>
  <c r="O115" i="3"/>
  <c r="O114" i="3" s="1"/>
  <c r="N115" i="3"/>
  <c r="N114" i="3" s="1"/>
  <c r="M115" i="3"/>
  <c r="M114" i="3" s="1"/>
  <c r="AC114" i="3"/>
  <c r="AA114" i="3"/>
  <c r="U114" i="3"/>
  <c r="S114" i="3"/>
  <c r="K114" i="3"/>
  <c r="T113" i="3"/>
  <c r="I113" i="3"/>
  <c r="AD112" i="3"/>
  <c r="AC112" i="3"/>
  <c r="AB112" i="3"/>
  <c r="T112" i="3" s="1"/>
  <c r="AA112" i="3"/>
  <c r="Z112" i="3"/>
  <c r="Y112" i="3"/>
  <c r="X112" i="3"/>
  <c r="W112" i="3"/>
  <c r="V112" i="3"/>
  <c r="U112" i="3"/>
  <c r="S112" i="3"/>
  <c r="R112" i="3"/>
  <c r="Q112" i="3"/>
  <c r="P112" i="3"/>
  <c r="O112" i="3"/>
  <c r="N112" i="3"/>
  <c r="M112" i="3"/>
  <c r="L112" i="3"/>
  <c r="K112" i="3"/>
  <c r="J112" i="3"/>
  <c r="T111" i="3"/>
  <c r="I111" i="3"/>
  <c r="AD110" i="3"/>
  <c r="AD109" i="3" s="1"/>
  <c r="AD108" i="3" s="1"/>
  <c r="AC110" i="3"/>
  <c r="AC109" i="3" s="1"/>
  <c r="AC108" i="3" s="1"/>
  <c r="AB110" i="3"/>
  <c r="AA110" i="3"/>
  <c r="AA109" i="3" s="1"/>
  <c r="AA108" i="3" s="1"/>
  <c r="Z110" i="3"/>
  <c r="Y110" i="3"/>
  <c r="X110" i="3"/>
  <c r="X109" i="3" s="1"/>
  <c r="W110" i="3"/>
  <c r="V110" i="3"/>
  <c r="V109" i="3" s="1"/>
  <c r="V108" i="3" s="1"/>
  <c r="U110" i="3"/>
  <c r="U109" i="3" s="1"/>
  <c r="S110" i="3"/>
  <c r="S109" i="3" s="1"/>
  <c r="S108" i="3" s="1"/>
  <c r="R110" i="3"/>
  <c r="Q110" i="3"/>
  <c r="P110" i="3"/>
  <c r="P109" i="3" s="1"/>
  <c r="P108" i="3" s="1"/>
  <c r="P100" i="3" s="1"/>
  <c r="P99" i="3" s="1"/>
  <c r="O110" i="3"/>
  <c r="N110" i="3"/>
  <c r="N109" i="3" s="1"/>
  <c r="N108" i="3" s="1"/>
  <c r="M110" i="3"/>
  <c r="M109" i="3" s="1"/>
  <c r="M108" i="3" s="1"/>
  <c r="L110" i="3"/>
  <c r="K110" i="3"/>
  <c r="J110" i="3"/>
  <c r="Z109" i="3"/>
  <c r="Z108" i="3" s="1"/>
  <c r="Y109" i="3"/>
  <c r="Y108" i="3" s="1"/>
  <c r="W109" i="3"/>
  <c r="R109" i="3"/>
  <c r="R108" i="3" s="1"/>
  <c r="Q109" i="3"/>
  <c r="Q108" i="3" s="1"/>
  <c r="O109" i="3"/>
  <c r="J109" i="3"/>
  <c r="J108" i="3" s="1"/>
  <c r="X108" i="3"/>
  <c r="W108" i="3"/>
  <c r="O108" i="3"/>
  <c r="T107" i="3"/>
  <c r="I107" i="3"/>
  <c r="T106" i="3"/>
  <c r="I106" i="3"/>
  <c r="T105" i="3"/>
  <c r="I105" i="3"/>
  <c r="T104" i="3"/>
  <c r="I104" i="3"/>
  <c r="AD103" i="3"/>
  <c r="AD102" i="3" s="1"/>
  <c r="AD101" i="3" s="1"/>
  <c r="AD100" i="3" s="1"/>
  <c r="AD99" i="3" s="1"/>
  <c r="AC103" i="3"/>
  <c r="AC102" i="3" s="1"/>
  <c r="AC101" i="3" s="1"/>
  <c r="AB103" i="3"/>
  <c r="AA103" i="3"/>
  <c r="Z103" i="3"/>
  <c r="Z102" i="3" s="1"/>
  <c r="Y103" i="3"/>
  <c r="X103" i="3"/>
  <c r="X102" i="3" s="1"/>
  <c r="X101" i="3" s="1"/>
  <c r="W103" i="3"/>
  <c r="W102" i="3" s="1"/>
  <c r="W101" i="3" s="1"/>
  <c r="V103" i="3"/>
  <c r="V102" i="3" s="1"/>
  <c r="V101" i="3" s="1"/>
  <c r="V100" i="3" s="1"/>
  <c r="U103" i="3"/>
  <c r="S103" i="3"/>
  <c r="R103" i="3"/>
  <c r="R102" i="3" s="1"/>
  <c r="R101" i="3" s="1"/>
  <c r="R100" i="3" s="1"/>
  <c r="Q103" i="3"/>
  <c r="P103" i="3"/>
  <c r="P102" i="3" s="1"/>
  <c r="P101" i="3" s="1"/>
  <c r="O103" i="3"/>
  <c r="O102" i="3" s="1"/>
  <c r="O101" i="3" s="1"/>
  <c r="N103" i="3"/>
  <c r="N102" i="3" s="1"/>
  <c r="N101" i="3" s="1"/>
  <c r="N100" i="3" s="1"/>
  <c r="M103" i="3"/>
  <c r="M102" i="3" s="1"/>
  <c r="M101" i="3" s="1"/>
  <c r="M100" i="3" s="1"/>
  <c r="L103" i="3"/>
  <c r="K103" i="3"/>
  <c r="J103" i="3"/>
  <c r="J102" i="3" s="1"/>
  <c r="AB102" i="3"/>
  <c r="AB101" i="3" s="1"/>
  <c r="AA102" i="3"/>
  <c r="AA101" i="3" s="1"/>
  <c r="Y102" i="3"/>
  <c r="S102" i="3"/>
  <c r="S101" i="3" s="1"/>
  <c r="Q102" i="3"/>
  <c r="L102" i="3"/>
  <c r="L101" i="3" s="1"/>
  <c r="K102" i="3"/>
  <c r="K101" i="3" s="1"/>
  <c r="Z101" i="3"/>
  <c r="Z100" i="3" s="1"/>
  <c r="Y101" i="3"/>
  <c r="Y100" i="3" s="1"/>
  <c r="Q101" i="3"/>
  <c r="Q100" i="3" s="1"/>
  <c r="J101" i="3"/>
  <c r="I101" i="3" s="1"/>
  <c r="X100" i="3"/>
  <c r="X99" i="3" s="1"/>
  <c r="W100" i="3"/>
  <c r="O100" i="3"/>
  <c r="N99" i="3"/>
  <c r="T98" i="3"/>
  <c r="I98" i="3"/>
  <c r="AD97" i="3"/>
  <c r="AD96" i="3" s="1"/>
  <c r="AC97" i="3"/>
  <c r="AC96" i="3" s="1"/>
  <c r="AB97" i="3"/>
  <c r="AA97" i="3"/>
  <c r="Z97" i="3"/>
  <c r="Z96" i="3" s="1"/>
  <c r="Z91" i="3" s="1"/>
  <c r="Y97" i="3"/>
  <c r="X97" i="3"/>
  <c r="X96" i="3" s="1"/>
  <c r="W97" i="3"/>
  <c r="W96" i="3" s="1"/>
  <c r="W91" i="3" s="1"/>
  <c r="V97" i="3"/>
  <c r="V96" i="3" s="1"/>
  <c r="U97" i="3"/>
  <c r="S97" i="3"/>
  <c r="R97" i="3"/>
  <c r="R96" i="3" s="1"/>
  <c r="Q97" i="3"/>
  <c r="P97" i="3"/>
  <c r="P96" i="3" s="1"/>
  <c r="O97" i="3"/>
  <c r="O96" i="3" s="1"/>
  <c r="O91" i="3" s="1"/>
  <c r="N97" i="3"/>
  <c r="N96" i="3" s="1"/>
  <c r="M97" i="3"/>
  <c r="M96" i="3" s="1"/>
  <c r="L97" i="3"/>
  <c r="K97" i="3"/>
  <c r="J97" i="3"/>
  <c r="J96" i="3" s="1"/>
  <c r="AB96" i="3"/>
  <c r="AA96" i="3"/>
  <c r="Y96" i="3"/>
  <c r="S96" i="3"/>
  <c r="Q96" i="3"/>
  <c r="L96" i="3"/>
  <c r="K96" i="3"/>
  <c r="T95" i="3"/>
  <c r="I95" i="3"/>
  <c r="AD94" i="3"/>
  <c r="AD91" i="3" s="1"/>
  <c r="AC94" i="3"/>
  <c r="AB94" i="3"/>
  <c r="AA94" i="3"/>
  <c r="AA91" i="3" s="1"/>
  <c r="Z94" i="3"/>
  <c r="Y94" i="3"/>
  <c r="X94" i="3"/>
  <c r="X91" i="3" s="1"/>
  <c r="W94" i="3"/>
  <c r="V94" i="3"/>
  <c r="V91" i="3" s="1"/>
  <c r="U94" i="3"/>
  <c r="S94" i="3"/>
  <c r="S91" i="3" s="1"/>
  <c r="R94" i="3"/>
  <c r="Q94" i="3"/>
  <c r="P94" i="3"/>
  <c r="P91" i="3" s="1"/>
  <c r="O94" i="3"/>
  <c r="N94" i="3"/>
  <c r="N91" i="3" s="1"/>
  <c r="M94" i="3"/>
  <c r="M91" i="3" s="1"/>
  <c r="L94" i="3"/>
  <c r="K94" i="3"/>
  <c r="J94" i="3"/>
  <c r="T93" i="3"/>
  <c r="I93" i="3"/>
  <c r="AD92" i="3"/>
  <c r="AC92" i="3"/>
  <c r="AB92" i="3"/>
  <c r="AA92" i="3"/>
  <c r="Z92" i="3"/>
  <c r="Y92" i="3"/>
  <c r="X92" i="3"/>
  <c r="W92" i="3"/>
  <c r="V92" i="3"/>
  <c r="U92" i="3"/>
  <c r="T92" i="3"/>
  <c r="S92" i="3"/>
  <c r="R92" i="3"/>
  <c r="Q92" i="3"/>
  <c r="P92" i="3"/>
  <c r="O92" i="3"/>
  <c r="N92" i="3"/>
  <c r="M92" i="3"/>
  <c r="L92" i="3"/>
  <c r="K92" i="3"/>
  <c r="J92" i="3"/>
  <c r="Y91" i="3"/>
  <c r="R91" i="3"/>
  <c r="Q91" i="3"/>
  <c r="L91" i="3"/>
  <c r="J91" i="3"/>
  <c r="T90" i="3"/>
  <c r="I90" i="3"/>
  <c r="AD89" i="3"/>
  <c r="AD88" i="3" s="1"/>
  <c r="AD87" i="3" s="1"/>
  <c r="AC89" i="3"/>
  <c r="AB89" i="3"/>
  <c r="AB88" i="3" s="1"/>
  <c r="AB87" i="3" s="1"/>
  <c r="AA89" i="3"/>
  <c r="AA88" i="3" s="1"/>
  <c r="AA87" i="3" s="1"/>
  <c r="Z89" i="3"/>
  <c r="Z88" i="3" s="1"/>
  <c r="Z87" i="3" s="1"/>
  <c r="Y89" i="3"/>
  <c r="Y88" i="3" s="1"/>
  <c r="Y87" i="3" s="1"/>
  <c r="X89" i="3"/>
  <c r="W89" i="3"/>
  <c r="V89" i="3"/>
  <c r="V88" i="3" s="1"/>
  <c r="V87" i="3" s="1"/>
  <c r="U89" i="3"/>
  <c r="S89" i="3"/>
  <c r="S88" i="3" s="1"/>
  <c r="S87" i="3" s="1"/>
  <c r="R89" i="3"/>
  <c r="Q89" i="3"/>
  <c r="Q88" i="3" s="1"/>
  <c r="Q87" i="3" s="1"/>
  <c r="P89" i="3"/>
  <c r="O89" i="3"/>
  <c r="N89" i="3"/>
  <c r="N88" i="3" s="1"/>
  <c r="N87" i="3" s="1"/>
  <c r="M89" i="3"/>
  <c r="L89" i="3"/>
  <c r="L88" i="3" s="1"/>
  <c r="L87" i="3" s="1"/>
  <c r="K89" i="3"/>
  <c r="K88" i="3" s="1"/>
  <c r="K87" i="3" s="1"/>
  <c r="J89" i="3"/>
  <c r="J88" i="3" s="1"/>
  <c r="I89" i="3"/>
  <c r="AC88" i="3"/>
  <c r="X88" i="3"/>
  <c r="X87" i="3" s="1"/>
  <c r="W88" i="3"/>
  <c r="W87" i="3" s="1"/>
  <c r="U88" i="3"/>
  <c r="R88" i="3"/>
  <c r="R87" i="3" s="1"/>
  <c r="P88" i="3"/>
  <c r="O88" i="3"/>
  <c r="O87" i="3" s="1"/>
  <c r="M88" i="3"/>
  <c r="AC87" i="3"/>
  <c r="U87" i="3"/>
  <c r="P87" i="3"/>
  <c r="M87" i="3"/>
  <c r="T86" i="3"/>
  <c r="F88" i="2" s="1"/>
  <c r="I86" i="3"/>
  <c r="T85" i="3"/>
  <c r="I85" i="3"/>
  <c r="T84" i="3"/>
  <c r="I84" i="3"/>
  <c r="AD83" i="3"/>
  <c r="AD82" i="3" s="1"/>
  <c r="AC83" i="3"/>
  <c r="AB83" i="3"/>
  <c r="AB82" i="3" s="1"/>
  <c r="AA83" i="3"/>
  <c r="AA82" i="3" s="1"/>
  <c r="Z83" i="3"/>
  <c r="Y83" i="3"/>
  <c r="Y82" i="3" s="1"/>
  <c r="X83" i="3"/>
  <c r="W83" i="3"/>
  <c r="V83" i="3"/>
  <c r="V82" i="3" s="1"/>
  <c r="U83" i="3"/>
  <c r="S83" i="3"/>
  <c r="S82" i="3" s="1"/>
  <c r="R83" i="3"/>
  <c r="Q83" i="3"/>
  <c r="Q82" i="3" s="1"/>
  <c r="P83" i="3"/>
  <c r="O83" i="3"/>
  <c r="N83" i="3"/>
  <c r="N82" i="3" s="1"/>
  <c r="M83" i="3"/>
  <c r="L83" i="3"/>
  <c r="L82" i="3" s="1"/>
  <c r="K83" i="3"/>
  <c r="K82" i="3" s="1"/>
  <c r="J83" i="3"/>
  <c r="AC82" i="3"/>
  <c r="Z82" i="3"/>
  <c r="X82" i="3"/>
  <c r="W82" i="3"/>
  <c r="U82" i="3"/>
  <c r="R82" i="3"/>
  <c r="P82" i="3"/>
  <c r="O82" i="3"/>
  <c r="M82" i="3"/>
  <c r="J82" i="3"/>
  <c r="T81" i="3"/>
  <c r="I81" i="3"/>
  <c r="T80" i="3"/>
  <c r="I80" i="3"/>
  <c r="T79" i="3"/>
  <c r="I79" i="3"/>
  <c r="AD78" i="3"/>
  <c r="AC78" i="3"/>
  <c r="AC77" i="3" s="1"/>
  <c r="AB78" i="3"/>
  <c r="AA78" i="3"/>
  <c r="AA77" i="3" s="1"/>
  <c r="Z78" i="3"/>
  <c r="Y78" i="3"/>
  <c r="X78" i="3"/>
  <c r="X77" i="3" s="1"/>
  <c r="W78" i="3"/>
  <c r="V78" i="3"/>
  <c r="U78" i="3"/>
  <c r="U77" i="3" s="1"/>
  <c r="T77" i="3" s="1"/>
  <c r="T78" i="3"/>
  <c r="S78" i="3"/>
  <c r="S77" i="3" s="1"/>
  <c r="R78" i="3"/>
  <c r="Q78" i="3"/>
  <c r="P78" i="3"/>
  <c r="P77" i="3" s="1"/>
  <c r="O78" i="3"/>
  <c r="N78" i="3"/>
  <c r="M78" i="3"/>
  <c r="M77" i="3" s="1"/>
  <c r="L78" i="3"/>
  <c r="L77" i="3" s="1"/>
  <c r="K78" i="3"/>
  <c r="J78" i="3"/>
  <c r="AD77" i="3"/>
  <c r="AB77" i="3"/>
  <c r="Z77" i="3"/>
  <c r="Y77" i="3"/>
  <c r="W77" i="3"/>
  <c r="V77" i="3"/>
  <c r="R77" i="3"/>
  <c r="Q77" i="3"/>
  <c r="O77" i="3"/>
  <c r="N77" i="3"/>
  <c r="J77" i="3"/>
  <c r="T76" i="3"/>
  <c r="I76" i="3"/>
  <c r="T75" i="3"/>
  <c r="I75" i="3"/>
  <c r="T74" i="3"/>
  <c r="I74" i="3"/>
  <c r="AD73" i="3"/>
  <c r="AD72" i="3" s="1"/>
  <c r="AD66" i="3" s="1"/>
  <c r="AC73" i="3"/>
  <c r="AC72" i="3" s="1"/>
  <c r="AB73" i="3"/>
  <c r="AA73" i="3"/>
  <c r="Z73" i="3"/>
  <c r="Z72" i="3" s="1"/>
  <c r="Y73" i="3"/>
  <c r="X73" i="3"/>
  <c r="W73" i="3"/>
  <c r="W72" i="3" s="1"/>
  <c r="V73" i="3"/>
  <c r="V72" i="3" s="1"/>
  <c r="V66" i="3" s="1"/>
  <c r="V55" i="3" s="1"/>
  <c r="U73" i="3"/>
  <c r="S73" i="3"/>
  <c r="R73" i="3"/>
  <c r="R72" i="3" s="1"/>
  <c r="Q73" i="3"/>
  <c r="P73" i="3"/>
  <c r="O73" i="3"/>
  <c r="O72" i="3" s="1"/>
  <c r="O66" i="3" s="1"/>
  <c r="N73" i="3"/>
  <c r="M73" i="3"/>
  <c r="M72" i="3" s="1"/>
  <c r="L73" i="3"/>
  <c r="K73" i="3"/>
  <c r="J73" i="3"/>
  <c r="AB72" i="3"/>
  <c r="AA72" i="3"/>
  <c r="Y72" i="3"/>
  <c r="X72" i="3"/>
  <c r="X66" i="3" s="1"/>
  <c r="S72" i="3"/>
  <c r="Q72" i="3"/>
  <c r="P72" i="3"/>
  <c r="N72" i="3"/>
  <c r="L72" i="3"/>
  <c r="K72" i="3"/>
  <c r="U71" i="3"/>
  <c r="T71" i="3" s="1"/>
  <c r="I71" i="3"/>
  <c r="U70" i="3"/>
  <c r="T70" i="3"/>
  <c r="I70" i="3"/>
  <c r="U69" i="3"/>
  <c r="T69" i="3"/>
  <c r="I69" i="3"/>
  <c r="AD68" i="3"/>
  <c r="AC68" i="3"/>
  <c r="AB68" i="3"/>
  <c r="AB67" i="3" s="1"/>
  <c r="AB66" i="3" s="1"/>
  <c r="AA68" i="3"/>
  <c r="AA67" i="3" s="1"/>
  <c r="AA66" i="3" s="1"/>
  <c r="Z68" i="3"/>
  <c r="Y68" i="3"/>
  <c r="X68" i="3"/>
  <c r="W68" i="3"/>
  <c r="W67" i="3" s="1"/>
  <c r="W66" i="3" s="1"/>
  <c r="V68" i="3"/>
  <c r="S68" i="3"/>
  <c r="S67" i="3" s="1"/>
  <c r="S66" i="3" s="1"/>
  <c r="R68" i="3"/>
  <c r="Q68" i="3"/>
  <c r="P68" i="3"/>
  <c r="O68" i="3"/>
  <c r="O67" i="3" s="1"/>
  <c r="N68" i="3"/>
  <c r="M68" i="3"/>
  <c r="M67" i="3" s="1"/>
  <c r="M66" i="3" s="1"/>
  <c r="L68" i="3"/>
  <c r="L67" i="3" s="1"/>
  <c r="K68" i="3"/>
  <c r="K67" i="3" s="1"/>
  <c r="J68" i="3"/>
  <c r="AD67" i="3"/>
  <c r="AC67" i="3"/>
  <c r="AC66" i="3" s="1"/>
  <c r="Z67" i="3"/>
  <c r="Z66" i="3" s="1"/>
  <c r="Y67" i="3"/>
  <c r="X67" i="3"/>
  <c r="V67" i="3"/>
  <c r="R67" i="3"/>
  <c r="Q67" i="3"/>
  <c r="P67" i="3"/>
  <c r="P66" i="3" s="1"/>
  <c r="N67" i="3"/>
  <c r="J67" i="3"/>
  <c r="Y66" i="3"/>
  <c r="Q66" i="3"/>
  <c r="N66" i="3"/>
  <c r="N55" i="3" s="1"/>
  <c r="T65" i="3"/>
  <c r="F52" i="2" s="1"/>
  <c r="F51" i="2" s="1"/>
  <c r="I65" i="3"/>
  <c r="AD64" i="3"/>
  <c r="AD63" i="3" s="1"/>
  <c r="AC64" i="3"/>
  <c r="AB64" i="3"/>
  <c r="AA64" i="3"/>
  <c r="AA63" i="3" s="1"/>
  <c r="Z64" i="3"/>
  <c r="Y64" i="3"/>
  <c r="X64" i="3"/>
  <c r="X63" i="3" s="1"/>
  <c r="X56" i="3" s="1"/>
  <c r="W64" i="3"/>
  <c r="W63" i="3" s="1"/>
  <c r="V64" i="3"/>
  <c r="U64" i="3"/>
  <c r="S64" i="3"/>
  <c r="S63" i="3" s="1"/>
  <c r="R64" i="3"/>
  <c r="Q64" i="3"/>
  <c r="Q63" i="3" s="1"/>
  <c r="P64" i="3"/>
  <c r="P63" i="3" s="1"/>
  <c r="O64" i="3"/>
  <c r="N64" i="3"/>
  <c r="M64" i="3"/>
  <c r="L64" i="3"/>
  <c r="K64" i="3"/>
  <c r="K63" i="3" s="1"/>
  <c r="J64" i="3"/>
  <c r="AC63" i="3"/>
  <c r="AB63" i="3"/>
  <c r="Z63" i="3"/>
  <c r="Y63" i="3"/>
  <c r="V63" i="3"/>
  <c r="U63" i="3"/>
  <c r="T63" i="3" s="1"/>
  <c r="R63" i="3"/>
  <c r="N63" i="3"/>
  <c r="M63" i="3"/>
  <c r="L63" i="3"/>
  <c r="J63" i="3"/>
  <c r="T62" i="3"/>
  <c r="I62" i="3"/>
  <c r="AD61" i="3"/>
  <c r="AD60" i="3" s="1"/>
  <c r="AC61" i="3"/>
  <c r="AB61" i="3"/>
  <c r="AA61" i="3"/>
  <c r="Z61" i="3"/>
  <c r="Y61" i="3"/>
  <c r="Y60" i="3" s="1"/>
  <c r="X61" i="3"/>
  <c r="W61" i="3"/>
  <c r="V61" i="3"/>
  <c r="V60" i="3" s="1"/>
  <c r="U61" i="3"/>
  <c r="T61" i="3" s="1"/>
  <c r="S61" i="3"/>
  <c r="R61" i="3"/>
  <c r="Q61" i="3"/>
  <c r="Q60" i="3" s="1"/>
  <c r="P61" i="3"/>
  <c r="O61" i="3"/>
  <c r="N61" i="3"/>
  <c r="N60" i="3" s="1"/>
  <c r="M61" i="3"/>
  <c r="M60" i="3" s="1"/>
  <c r="L61" i="3"/>
  <c r="I61" i="3" s="1"/>
  <c r="K61" i="3"/>
  <c r="J61" i="3"/>
  <c r="AC60" i="3"/>
  <c r="AB60" i="3"/>
  <c r="AA60" i="3"/>
  <c r="Z60" i="3"/>
  <c r="X60" i="3"/>
  <c r="W60" i="3"/>
  <c r="S60" i="3"/>
  <c r="R60" i="3"/>
  <c r="P60" i="3"/>
  <c r="O60" i="3"/>
  <c r="L60" i="3"/>
  <c r="K60" i="3"/>
  <c r="J60" i="3"/>
  <c r="T59" i="3"/>
  <c r="I59" i="3"/>
  <c r="AD58" i="3"/>
  <c r="AC58" i="3"/>
  <c r="AB58" i="3"/>
  <c r="AB57" i="3" s="1"/>
  <c r="AA58" i="3"/>
  <c r="AA57" i="3" s="1"/>
  <c r="AA56" i="3" s="1"/>
  <c r="Z58" i="3"/>
  <c r="Z57" i="3" s="1"/>
  <c r="Z56" i="3" s="1"/>
  <c r="Y58" i="3"/>
  <c r="X58" i="3"/>
  <c r="W58" i="3"/>
  <c r="W57" i="3" s="1"/>
  <c r="V58" i="3"/>
  <c r="U58" i="3"/>
  <c r="T58" i="3" s="1"/>
  <c r="S58" i="3"/>
  <c r="S57" i="3" s="1"/>
  <c r="S56" i="3" s="1"/>
  <c r="R58" i="3"/>
  <c r="Q58" i="3"/>
  <c r="P58" i="3"/>
  <c r="O58" i="3"/>
  <c r="O57" i="3" s="1"/>
  <c r="N58" i="3"/>
  <c r="M58" i="3"/>
  <c r="M57" i="3" s="1"/>
  <c r="L58" i="3"/>
  <c r="L57" i="3" s="1"/>
  <c r="K58" i="3"/>
  <c r="J58" i="3"/>
  <c r="AD57" i="3"/>
  <c r="AC57" i="3"/>
  <c r="AC56" i="3" s="1"/>
  <c r="Y57" i="3"/>
  <c r="Y56" i="3" s="1"/>
  <c r="Y55" i="3" s="1"/>
  <c r="X57" i="3"/>
  <c r="V57" i="3"/>
  <c r="U57" i="3"/>
  <c r="R57" i="3"/>
  <c r="R56" i="3" s="1"/>
  <c r="Q57" i="3"/>
  <c r="Q56" i="3" s="1"/>
  <c r="Q55" i="3" s="1"/>
  <c r="P57" i="3"/>
  <c r="N57" i="3"/>
  <c r="K57" i="3"/>
  <c r="K56" i="3" s="1"/>
  <c r="J57" i="3"/>
  <c r="J56" i="3" s="1"/>
  <c r="AD56" i="3"/>
  <c r="V56" i="3"/>
  <c r="P56" i="3"/>
  <c r="N56" i="3"/>
  <c r="T54" i="3"/>
  <c r="I54" i="3"/>
  <c r="AD53" i="3"/>
  <c r="AD52" i="3" s="1"/>
  <c r="AC53" i="3"/>
  <c r="AB53" i="3"/>
  <c r="AA53" i="3"/>
  <c r="Z53" i="3"/>
  <c r="Y53" i="3"/>
  <c r="Y52" i="3" s="1"/>
  <c r="X53" i="3"/>
  <c r="W53" i="3"/>
  <c r="V53" i="3"/>
  <c r="V52" i="3" s="1"/>
  <c r="U53" i="3"/>
  <c r="U52" i="3" s="1"/>
  <c r="S53" i="3"/>
  <c r="R53" i="3"/>
  <c r="R52" i="3" s="1"/>
  <c r="R51" i="3" s="1"/>
  <c r="R50" i="3" s="1"/>
  <c r="Q53" i="3"/>
  <c r="Q52" i="3" s="1"/>
  <c r="P53" i="3"/>
  <c r="O53" i="3"/>
  <c r="N53" i="3"/>
  <c r="N52" i="3" s="1"/>
  <c r="N51" i="3" s="1"/>
  <c r="N50" i="3" s="1"/>
  <c r="M53" i="3"/>
  <c r="I53" i="3" s="1"/>
  <c r="L53" i="3"/>
  <c r="K53" i="3"/>
  <c r="J53" i="3"/>
  <c r="AC52" i="3"/>
  <c r="AB52" i="3"/>
  <c r="AB51" i="3" s="1"/>
  <c r="AB50" i="3" s="1"/>
  <c r="AA52" i="3"/>
  <c r="Z52" i="3"/>
  <c r="Z51" i="3" s="1"/>
  <c r="Z50" i="3" s="1"/>
  <c r="X52" i="3"/>
  <c r="W52" i="3"/>
  <c r="W51" i="3" s="1"/>
  <c r="W50" i="3" s="1"/>
  <c r="S52" i="3"/>
  <c r="P52" i="3"/>
  <c r="P51" i="3" s="1"/>
  <c r="P50" i="3" s="1"/>
  <c r="O52" i="3"/>
  <c r="O51" i="3" s="1"/>
  <c r="O50" i="3" s="1"/>
  <c r="M52" i="3"/>
  <c r="M51" i="3" s="1"/>
  <c r="M50" i="3" s="1"/>
  <c r="L52" i="3"/>
  <c r="L51" i="3" s="1"/>
  <c r="L50" i="3" s="1"/>
  <c r="K52" i="3"/>
  <c r="J52" i="3"/>
  <c r="J51" i="3" s="1"/>
  <c r="AD51" i="3"/>
  <c r="AD50" i="3" s="1"/>
  <c r="AC51" i="3"/>
  <c r="AC50" i="3" s="1"/>
  <c r="AA51" i="3"/>
  <c r="AA50" i="3" s="1"/>
  <c r="Y51" i="3"/>
  <c r="X51" i="3"/>
  <c r="X50" i="3" s="1"/>
  <c r="V51" i="3"/>
  <c r="V50" i="3" s="1"/>
  <c r="S51" i="3"/>
  <c r="S50" i="3" s="1"/>
  <c r="Q51" i="3"/>
  <c r="K51" i="3"/>
  <c r="K50" i="3" s="1"/>
  <c r="Y50" i="3"/>
  <c r="Q50" i="3"/>
  <c r="T49" i="3"/>
  <c r="I49" i="3"/>
  <c r="AD48" i="3"/>
  <c r="AD47" i="3" s="1"/>
  <c r="AD46" i="3" s="1"/>
  <c r="AC48" i="3"/>
  <c r="AB48" i="3"/>
  <c r="AB47" i="3" s="1"/>
  <c r="AB46" i="3" s="1"/>
  <c r="AA48" i="3"/>
  <c r="AA47" i="3" s="1"/>
  <c r="AA46" i="3" s="1"/>
  <c r="Z48" i="3"/>
  <c r="Y48" i="3"/>
  <c r="X48" i="3"/>
  <c r="X47" i="3" s="1"/>
  <c r="X46" i="3" s="1"/>
  <c r="W48" i="3"/>
  <c r="V48" i="3"/>
  <c r="V47" i="3" s="1"/>
  <c r="U48" i="3"/>
  <c r="S48" i="3"/>
  <c r="S47" i="3" s="1"/>
  <c r="S46" i="3" s="1"/>
  <c r="R48" i="3"/>
  <c r="Q48" i="3"/>
  <c r="Q47" i="3" s="1"/>
  <c r="Q46" i="3" s="1"/>
  <c r="P48" i="3"/>
  <c r="P47" i="3" s="1"/>
  <c r="P46" i="3" s="1"/>
  <c r="O48" i="3"/>
  <c r="N48" i="3"/>
  <c r="N47" i="3" s="1"/>
  <c r="N46" i="3" s="1"/>
  <c r="M48" i="3"/>
  <c r="L48" i="3"/>
  <c r="L47" i="3" s="1"/>
  <c r="L46" i="3" s="1"/>
  <c r="K48" i="3"/>
  <c r="K47" i="3" s="1"/>
  <c r="K46" i="3" s="1"/>
  <c r="J48" i="3"/>
  <c r="I48" i="3"/>
  <c r="AC47" i="3"/>
  <c r="Z47" i="3"/>
  <c r="Z46" i="3" s="1"/>
  <c r="W47" i="3"/>
  <c r="W46" i="3" s="1"/>
  <c r="U47" i="3"/>
  <c r="R47" i="3"/>
  <c r="R46" i="3" s="1"/>
  <c r="O47" i="3"/>
  <c r="O46" i="3" s="1"/>
  <c r="M47" i="3"/>
  <c r="J47" i="3"/>
  <c r="J46" i="3" s="1"/>
  <c r="I46" i="3" s="1"/>
  <c r="G13" i="1" s="1"/>
  <c r="AC46" i="3"/>
  <c r="U46" i="3"/>
  <c r="M46" i="3"/>
  <c r="T45" i="3"/>
  <c r="I45" i="3"/>
  <c r="AD44" i="3"/>
  <c r="AC44" i="3"/>
  <c r="AB44" i="3"/>
  <c r="AA44" i="3"/>
  <c r="Z44" i="3"/>
  <c r="Y44" i="3"/>
  <c r="X44" i="3"/>
  <c r="W44" i="3"/>
  <c r="V44" i="3"/>
  <c r="U44" i="3"/>
  <c r="T44" i="3" s="1"/>
  <c r="S44" i="3"/>
  <c r="R44" i="3"/>
  <c r="Q44" i="3"/>
  <c r="P44" i="3"/>
  <c r="O44" i="3"/>
  <c r="N44" i="3"/>
  <c r="M44" i="3"/>
  <c r="L44" i="3"/>
  <c r="K44" i="3"/>
  <c r="J44" i="3"/>
  <c r="T43" i="3"/>
  <c r="I43" i="3"/>
  <c r="T42" i="3"/>
  <c r="I42" i="3"/>
  <c r="E39" i="2" s="1"/>
  <c r="E38" i="2" s="1"/>
  <c r="AD41" i="3"/>
  <c r="AC41" i="3"/>
  <c r="AB41" i="3"/>
  <c r="AA41" i="3"/>
  <c r="Z41" i="3"/>
  <c r="Y41" i="3"/>
  <c r="X41" i="3"/>
  <c r="W41" i="3"/>
  <c r="V41" i="3"/>
  <c r="U41" i="3"/>
  <c r="S41" i="3"/>
  <c r="R41" i="3"/>
  <c r="Q41" i="3"/>
  <c r="P41" i="3"/>
  <c r="O41" i="3"/>
  <c r="O34" i="3" s="1"/>
  <c r="O33" i="3" s="1"/>
  <c r="O32" i="3" s="1"/>
  <c r="N41" i="3"/>
  <c r="M41" i="3"/>
  <c r="L41" i="3"/>
  <c r="K41" i="3"/>
  <c r="J41" i="3"/>
  <c r="T40" i="3"/>
  <c r="I40" i="3"/>
  <c r="E22" i="2" s="1"/>
  <c r="T39" i="3"/>
  <c r="I39" i="3"/>
  <c r="AD38" i="3"/>
  <c r="AC38" i="3"/>
  <c r="AB38" i="3"/>
  <c r="AA38" i="3"/>
  <c r="Z38" i="3"/>
  <c r="Y38" i="3"/>
  <c r="T38" i="3" s="1"/>
  <c r="X38" i="3"/>
  <c r="W38" i="3"/>
  <c r="V38" i="3"/>
  <c r="U38" i="3"/>
  <c r="S38" i="3"/>
  <c r="R38" i="3"/>
  <c r="Q38" i="3"/>
  <c r="Q34" i="3" s="1"/>
  <c r="Q33" i="3" s="1"/>
  <c r="Q32" i="3" s="1"/>
  <c r="P38" i="3"/>
  <c r="O38" i="3"/>
  <c r="N38" i="3"/>
  <c r="M38" i="3"/>
  <c r="L38" i="3"/>
  <c r="K38" i="3"/>
  <c r="J38" i="3"/>
  <c r="T37" i="3"/>
  <c r="I37" i="3"/>
  <c r="T36" i="3"/>
  <c r="I36" i="3"/>
  <c r="AD35" i="3"/>
  <c r="AD34" i="3" s="1"/>
  <c r="AD33" i="3" s="1"/>
  <c r="AD32" i="3" s="1"/>
  <c r="AC35" i="3"/>
  <c r="AC34" i="3" s="1"/>
  <c r="AC33" i="3" s="1"/>
  <c r="AB35" i="3"/>
  <c r="AA35" i="3"/>
  <c r="AA34" i="3" s="1"/>
  <c r="AA33" i="3" s="1"/>
  <c r="AA32" i="3" s="1"/>
  <c r="Z35" i="3"/>
  <c r="Z34" i="3" s="1"/>
  <c r="Z33" i="3" s="1"/>
  <c r="Z32" i="3" s="1"/>
  <c r="Y35" i="3"/>
  <c r="X35" i="3"/>
  <c r="X34" i="3" s="1"/>
  <c r="X33" i="3" s="1"/>
  <c r="X32" i="3" s="1"/>
  <c r="W35" i="3"/>
  <c r="V35" i="3"/>
  <c r="V34" i="3" s="1"/>
  <c r="V33" i="3" s="1"/>
  <c r="V32" i="3" s="1"/>
  <c r="U35" i="3"/>
  <c r="U34" i="3" s="1"/>
  <c r="S35" i="3"/>
  <c r="S34" i="3" s="1"/>
  <c r="S33" i="3" s="1"/>
  <c r="S32" i="3" s="1"/>
  <c r="R35" i="3"/>
  <c r="R34" i="3" s="1"/>
  <c r="R33" i="3" s="1"/>
  <c r="R32" i="3" s="1"/>
  <c r="Q35" i="3"/>
  <c r="P35" i="3"/>
  <c r="P34" i="3" s="1"/>
  <c r="P33" i="3" s="1"/>
  <c r="P32" i="3" s="1"/>
  <c r="O35" i="3"/>
  <c r="N35" i="3"/>
  <c r="N34" i="3" s="1"/>
  <c r="N33" i="3" s="1"/>
  <c r="N32" i="3" s="1"/>
  <c r="M35" i="3"/>
  <c r="L35" i="3"/>
  <c r="K35" i="3"/>
  <c r="J35" i="3"/>
  <c r="J34" i="3" s="1"/>
  <c r="J33" i="3" s="1"/>
  <c r="AB34" i="3"/>
  <c r="AB33" i="3" s="1"/>
  <c r="AB32" i="3" s="1"/>
  <c r="Y34" i="3"/>
  <c r="Y33" i="3" s="1"/>
  <c r="Y32" i="3" s="1"/>
  <c r="L34" i="3"/>
  <c r="L33" i="3" s="1"/>
  <c r="L32" i="3" s="1"/>
  <c r="AC32" i="3"/>
  <c r="T31" i="3"/>
  <c r="I31" i="3"/>
  <c r="AD30" i="3"/>
  <c r="AC30" i="3"/>
  <c r="AC29" i="3" s="1"/>
  <c r="AC28" i="3" s="1"/>
  <c r="AC27" i="3" s="1"/>
  <c r="AB30" i="3"/>
  <c r="AB29" i="3" s="1"/>
  <c r="AB28" i="3" s="1"/>
  <c r="AB27" i="3" s="1"/>
  <c r="AA30" i="3"/>
  <c r="Z30" i="3"/>
  <c r="Z29" i="3" s="1"/>
  <c r="Z28" i="3" s="1"/>
  <c r="Z27" i="3" s="1"/>
  <c r="Y30" i="3"/>
  <c r="X30" i="3"/>
  <c r="X29" i="3" s="1"/>
  <c r="X28" i="3" s="1"/>
  <c r="X27" i="3" s="1"/>
  <c r="W30" i="3"/>
  <c r="W29" i="3" s="1"/>
  <c r="W28" i="3" s="1"/>
  <c r="V30" i="3"/>
  <c r="U30" i="3"/>
  <c r="S30" i="3"/>
  <c r="R30" i="3"/>
  <c r="R29" i="3" s="1"/>
  <c r="R28" i="3" s="1"/>
  <c r="R27" i="3" s="1"/>
  <c r="Q30" i="3"/>
  <c r="P30" i="3"/>
  <c r="P29" i="3" s="1"/>
  <c r="P28" i="3" s="1"/>
  <c r="P27" i="3" s="1"/>
  <c r="O30" i="3"/>
  <c r="O29" i="3" s="1"/>
  <c r="O28" i="3" s="1"/>
  <c r="N30" i="3"/>
  <c r="M30" i="3"/>
  <c r="M29" i="3" s="1"/>
  <c r="M28" i="3" s="1"/>
  <c r="M27" i="3" s="1"/>
  <c r="L30" i="3"/>
  <c r="L29" i="3" s="1"/>
  <c r="L28" i="3" s="1"/>
  <c r="L27" i="3" s="1"/>
  <c r="K30" i="3"/>
  <c r="J30" i="3"/>
  <c r="J29" i="3" s="1"/>
  <c r="AD29" i="3"/>
  <c r="AD28" i="3" s="1"/>
  <c r="AD27" i="3" s="1"/>
  <c r="AA29" i="3"/>
  <c r="AA28" i="3" s="1"/>
  <c r="AA27" i="3" s="1"/>
  <c r="Y29" i="3"/>
  <c r="V29" i="3"/>
  <c r="V28" i="3" s="1"/>
  <c r="V27" i="3" s="1"/>
  <c r="S29" i="3"/>
  <c r="S28" i="3" s="1"/>
  <c r="S27" i="3" s="1"/>
  <c r="Q29" i="3"/>
  <c r="N29" i="3"/>
  <c r="N28" i="3" s="1"/>
  <c r="N27" i="3" s="1"/>
  <c r="K29" i="3"/>
  <c r="K28" i="3" s="1"/>
  <c r="K27" i="3" s="1"/>
  <c r="Y28" i="3"/>
  <c r="Y27" i="3" s="1"/>
  <c r="Q28" i="3"/>
  <c r="Q27" i="3" s="1"/>
  <c r="W27" i="3"/>
  <c r="O27" i="3"/>
  <c r="T24" i="3"/>
  <c r="I24" i="3"/>
  <c r="AD23" i="3"/>
  <c r="AD22" i="3" s="1"/>
  <c r="AD21" i="3" s="1"/>
  <c r="AD20" i="3" s="1"/>
  <c r="AC23" i="3"/>
  <c r="AC22" i="3" s="1"/>
  <c r="AC21" i="3" s="1"/>
  <c r="AB23" i="3"/>
  <c r="AA23" i="3"/>
  <c r="AA22" i="3" s="1"/>
  <c r="AA21" i="3" s="1"/>
  <c r="AA20" i="3" s="1"/>
  <c r="Z23" i="3"/>
  <c r="Z22" i="3" s="1"/>
  <c r="Z21" i="3" s="1"/>
  <c r="Z20" i="3" s="1"/>
  <c r="Y23" i="3"/>
  <c r="X23" i="3"/>
  <c r="X22" i="3" s="1"/>
  <c r="X21" i="3" s="1"/>
  <c r="X20" i="3" s="1"/>
  <c r="W23" i="3"/>
  <c r="V23" i="3"/>
  <c r="V22" i="3" s="1"/>
  <c r="V21" i="3" s="1"/>
  <c r="V20" i="3" s="1"/>
  <c r="U23" i="3"/>
  <c r="U22" i="3" s="1"/>
  <c r="S23" i="3"/>
  <c r="S22" i="3" s="1"/>
  <c r="S21" i="3" s="1"/>
  <c r="S20" i="3" s="1"/>
  <c r="R23" i="3"/>
  <c r="R22" i="3" s="1"/>
  <c r="R21" i="3" s="1"/>
  <c r="R20" i="3" s="1"/>
  <c r="Q23" i="3"/>
  <c r="P23" i="3"/>
  <c r="P22" i="3" s="1"/>
  <c r="P21" i="3" s="1"/>
  <c r="P20" i="3" s="1"/>
  <c r="O23" i="3"/>
  <c r="N23" i="3"/>
  <c r="N22" i="3" s="1"/>
  <c r="N21" i="3" s="1"/>
  <c r="N20" i="3" s="1"/>
  <c r="M23" i="3"/>
  <c r="M22" i="3" s="1"/>
  <c r="M21" i="3" s="1"/>
  <c r="M20" i="3" s="1"/>
  <c r="L23" i="3"/>
  <c r="K23" i="3"/>
  <c r="J23" i="3"/>
  <c r="J22" i="3" s="1"/>
  <c r="J21" i="3" s="1"/>
  <c r="AB22" i="3"/>
  <c r="AB21" i="3" s="1"/>
  <c r="AB20" i="3" s="1"/>
  <c r="Y22" i="3"/>
  <c r="Y21" i="3" s="1"/>
  <c r="Y20" i="3" s="1"/>
  <c r="W22" i="3"/>
  <c r="Q22" i="3"/>
  <c r="Q21" i="3" s="1"/>
  <c r="Q20" i="3" s="1"/>
  <c r="O22" i="3"/>
  <c r="L22" i="3"/>
  <c r="L21" i="3" s="1"/>
  <c r="L20" i="3" s="1"/>
  <c r="W21" i="3"/>
  <c r="W20" i="3" s="1"/>
  <c r="O21" i="3"/>
  <c r="O20" i="3" s="1"/>
  <c r="AC20" i="3"/>
  <c r="T19" i="3"/>
  <c r="I19" i="3"/>
  <c r="T18" i="3"/>
  <c r="I18" i="3"/>
  <c r="E345" i="2" s="1"/>
  <c r="E344" i="2" s="1"/>
  <c r="E343" i="2" s="1"/>
  <c r="AD17" i="3"/>
  <c r="AD16" i="3" s="1"/>
  <c r="AC17" i="3"/>
  <c r="AB17" i="3"/>
  <c r="AB16" i="3" s="1"/>
  <c r="AA17" i="3"/>
  <c r="Z17" i="3"/>
  <c r="Z16" i="3" s="1"/>
  <c r="Y17" i="3"/>
  <c r="Y16" i="3" s="1"/>
  <c r="X17" i="3"/>
  <c r="W17" i="3"/>
  <c r="V17" i="3"/>
  <c r="V16" i="3" s="1"/>
  <c r="U17" i="3"/>
  <c r="S17" i="3"/>
  <c r="R17" i="3"/>
  <c r="R16" i="3" s="1"/>
  <c r="Q17" i="3"/>
  <c r="Q16" i="3" s="1"/>
  <c r="Q12" i="3" s="1"/>
  <c r="Q11" i="3" s="1"/>
  <c r="Q10" i="3" s="1"/>
  <c r="Q9" i="3" s="1"/>
  <c r="P17" i="3"/>
  <c r="O17" i="3"/>
  <c r="O16" i="3" s="1"/>
  <c r="N17" i="3"/>
  <c r="N16" i="3" s="1"/>
  <c r="M17" i="3"/>
  <c r="L17" i="3"/>
  <c r="L16" i="3" s="1"/>
  <c r="K17" i="3"/>
  <c r="J17" i="3"/>
  <c r="J16" i="3" s="1"/>
  <c r="AC16" i="3"/>
  <c r="AA16" i="3"/>
  <c r="X16" i="3"/>
  <c r="U16" i="3"/>
  <c r="S16" i="3"/>
  <c r="P16" i="3"/>
  <c r="M16" i="3"/>
  <c r="K16" i="3"/>
  <c r="T15" i="3"/>
  <c r="I15" i="3"/>
  <c r="AD14" i="3"/>
  <c r="AC14" i="3"/>
  <c r="AC13" i="3" s="1"/>
  <c r="AB14" i="3"/>
  <c r="AB13" i="3" s="1"/>
  <c r="AA14" i="3"/>
  <c r="Z14" i="3"/>
  <c r="Z13" i="3" s="1"/>
  <c r="Y14" i="3"/>
  <c r="X14" i="3"/>
  <c r="X13" i="3" s="1"/>
  <c r="X12" i="3" s="1"/>
  <c r="X11" i="3" s="1"/>
  <c r="X10" i="3" s="1"/>
  <c r="X9" i="3" s="1"/>
  <c r="W14" i="3"/>
  <c r="W13" i="3" s="1"/>
  <c r="V14" i="3"/>
  <c r="U14" i="3"/>
  <c r="S14" i="3"/>
  <c r="R14" i="3"/>
  <c r="R13" i="3" s="1"/>
  <c r="Q14" i="3"/>
  <c r="P14" i="3"/>
  <c r="P13" i="3" s="1"/>
  <c r="P12" i="3" s="1"/>
  <c r="P11" i="3" s="1"/>
  <c r="P10" i="3" s="1"/>
  <c r="P9" i="3" s="1"/>
  <c r="O14" i="3"/>
  <c r="O13" i="3" s="1"/>
  <c r="N14" i="3"/>
  <c r="M14" i="3"/>
  <c r="M13" i="3" s="1"/>
  <c r="M12" i="3" s="1"/>
  <c r="M11" i="3" s="1"/>
  <c r="L14" i="3"/>
  <c r="L13" i="3" s="1"/>
  <c r="L12" i="3" s="1"/>
  <c r="L11" i="3" s="1"/>
  <c r="L10" i="3" s="1"/>
  <c r="L9" i="3" s="1"/>
  <c r="K14" i="3"/>
  <c r="J14" i="3"/>
  <c r="J13" i="3" s="1"/>
  <c r="AD13" i="3"/>
  <c r="AD12" i="3" s="1"/>
  <c r="AD11" i="3" s="1"/>
  <c r="AA13" i="3"/>
  <c r="AA12" i="3" s="1"/>
  <c r="AA11" i="3" s="1"/>
  <c r="AA10" i="3" s="1"/>
  <c r="AA9" i="3" s="1"/>
  <c r="Y13" i="3"/>
  <c r="V13" i="3"/>
  <c r="S13" i="3"/>
  <c r="S12" i="3" s="1"/>
  <c r="S11" i="3" s="1"/>
  <c r="S10" i="3" s="1"/>
  <c r="S9" i="3" s="1"/>
  <c r="Q13" i="3"/>
  <c r="N13" i="3"/>
  <c r="N12" i="3" s="1"/>
  <c r="N11" i="3" s="1"/>
  <c r="K13" i="3"/>
  <c r="K12" i="3" s="1"/>
  <c r="K11" i="3" s="1"/>
  <c r="Y12" i="3"/>
  <c r="Y11" i="3" s="1"/>
  <c r="Y10" i="3" s="1"/>
  <c r="Y9" i="3" s="1"/>
  <c r="G579" i="2"/>
  <c r="F353" i="2"/>
  <c r="E353" i="2"/>
  <c r="F352" i="2"/>
  <c r="E352" i="2"/>
  <c r="E351" i="2" s="1"/>
  <c r="E350" i="2" s="1"/>
  <c r="F351" i="2"/>
  <c r="F350" i="2"/>
  <c r="F349" i="2"/>
  <c r="F348" i="2" s="1"/>
  <c r="F347" i="2" s="1"/>
  <c r="E349" i="2"/>
  <c r="E348" i="2"/>
  <c r="E347" i="2" s="1"/>
  <c r="F346" i="2"/>
  <c r="E346" i="2"/>
  <c r="F345" i="2"/>
  <c r="F344" i="2" s="1"/>
  <c r="F343" i="2" s="1"/>
  <c r="F342" i="2"/>
  <c r="F341" i="2" s="1"/>
  <c r="F340" i="2" s="1"/>
  <c r="E342" i="2"/>
  <c r="E341" i="2"/>
  <c r="E340" i="2"/>
  <c r="F339" i="2"/>
  <c r="E339" i="2"/>
  <c r="F338" i="2"/>
  <c r="E338" i="2"/>
  <c r="F337" i="2"/>
  <c r="F336" i="2" s="1"/>
  <c r="E337" i="2"/>
  <c r="E336" i="2"/>
  <c r="E335" i="2" s="1"/>
  <c r="F334" i="2"/>
  <c r="F333" i="2" s="1"/>
  <c r="E334" i="2"/>
  <c r="E333" i="2"/>
  <c r="F332" i="2"/>
  <c r="E332" i="2"/>
  <c r="E331" i="2" s="1"/>
  <c r="F331" i="2"/>
  <c r="F330" i="2"/>
  <c r="F329" i="2" s="1"/>
  <c r="E330" i="2"/>
  <c r="E329" i="2"/>
  <c r="F328" i="2"/>
  <c r="E328" i="2"/>
  <c r="E327" i="2" s="1"/>
  <c r="F327" i="2"/>
  <c r="F326" i="2"/>
  <c r="F325" i="2" s="1"/>
  <c r="E326" i="2"/>
  <c r="E325" i="2"/>
  <c r="F323" i="2"/>
  <c r="E323" i="2"/>
  <c r="F322" i="2"/>
  <c r="F321" i="2" s="1"/>
  <c r="E322" i="2"/>
  <c r="E321" i="2"/>
  <c r="F320" i="2"/>
  <c r="E320" i="2"/>
  <c r="F319" i="2"/>
  <c r="E319" i="2"/>
  <c r="F318" i="2"/>
  <c r="E318" i="2"/>
  <c r="E317" i="2"/>
  <c r="F316" i="2"/>
  <c r="E316" i="2"/>
  <c r="E315" i="2" s="1"/>
  <c r="E314" i="2" s="1"/>
  <c r="F315" i="2"/>
  <c r="F314" i="2"/>
  <c r="F313" i="2"/>
  <c r="F312" i="2" s="1"/>
  <c r="E313" i="2"/>
  <c r="E312" i="2"/>
  <c r="E309" i="2" s="1"/>
  <c r="F311" i="2"/>
  <c r="E311" i="2"/>
  <c r="F310" i="2"/>
  <c r="F309" i="2" s="1"/>
  <c r="E310" i="2"/>
  <c r="F307" i="2"/>
  <c r="E307" i="2"/>
  <c r="F306" i="2"/>
  <c r="F305" i="2" s="1"/>
  <c r="F304" i="2" s="1"/>
  <c r="E306" i="2"/>
  <c r="E305" i="2"/>
  <c r="E304" i="2"/>
  <c r="F303" i="2"/>
  <c r="E303" i="2"/>
  <c r="F302" i="2"/>
  <c r="F301" i="2" s="1"/>
  <c r="F300" i="2" s="1"/>
  <c r="E302" i="2"/>
  <c r="E301" i="2"/>
  <c r="E300" i="2"/>
  <c r="F299" i="2"/>
  <c r="E299" i="2"/>
  <c r="F298" i="2"/>
  <c r="E298" i="2"/>
  <c r="F297" i="2"/>
  <c r="F296" i="2" s="1"/>
  <c r="E297" i="2"/>
  <c r="E296" i="2"/>
  <c r="E293" i="2" s="1"/>
  <c r="E292" i="2" s="1"/>
  <c r="F295" i="2"/>
  <c r="E295" i="2"/>
  <c r="F294" i="2"/>
  <c r="E294" i="2"/>
  <c r="F291" i="2"/>
  <c r="E291" i="2"/>
  <c r="F290" i="2"/>
  <c r="F289" i="2" s="1"/>
  <c r="F288" i="2" s="1"/>
  <c r="E290" i="2"/>
  <c r="E289" i="2"/>
  <c r="E288" i="2"/>
  <c r="F287" i="2"/>
  <c r="E287" i="2"/>
  <c r="F286" i="2"/>
  <c r="F285" i="2" s="1"/>
  <c r="F284" i="2" s="1"/>
  <c r="E286" i="2"/>
  <c r="E285" i="2"/>
  <c r="E284" i="2"/>
  <c r="F283" i="2"/>
  <c r="E283" i="2"/>
  <c r="F282" i="2"/>
  <c r="F281" i="2" s="1"/>
  <c r="E282" i="2"/>
  <c r="E281" i="2"/>
  <c r="F280" i="2"/>
  <c r="E280" i="2"/>
  <c r="E278" i="2" s="1"/>
  <c r="E277" i="2" s="1"/>
  <c r="E276" i="2" s="1"/>
  <c r="F279" i="2"/>
  <c r="E279" i="2"/>
  <c r="F278" i="2"/>
  <c r="F277" i="2" s="1"/>
  <c r="F275" i="2"/>
  <c r="E275" i="2"/>
  <c r="F274" i="2"/>
  <c r="F273" i="2" s="1"/>
  <c r="F272" i="2" s="1"/>
  <c r="E274" i="2"/>
  <c r="E273" i="2"/>
  <c r="E272" i="2"/>
  <c r="F271" i="2"/>
  <c r="E271" i="2"/>
  <c r="F270" i="2"/>
  <c r="E270" i="2"/>
  <c r="F269" i="2"/>
  <c r="F268" i="2" s="1"/>
  <c r="E269" i="2"/>
  <c r="E268" i="2"/>
  <c r="F264" i="2"/>
  <c r="E264" i="2"/>
  <c r="E263" i="2" s="1"/>
  <c r="E262" i="2" s="1"/>
  <c r="F263" i="2"/>
  <c r="F262" i="2"/>
  <c r="F261" i="2"/>
  <c r="F260" i="2" s="1"/>
  <c r="E261" i="2"/>
  <c r="E260" i="2"/>
  <c r="E257" i="2" s="1"/>
  <c r="F259" i="2"/>
  <c r="E259" i="2"/>
  <c r="F258" i="2"/>
  <c r="F257" i="2" s="1"/>
  <c r="E258" i="2"/>
  <c r="F256" i="2"/>
  <c r="E256" i="2"/>
  <c r="E254" i="2" s="1"/>
  <c r="E251" i="2" s="1"/>
  <c r="F255" i="2"/>
  <c r="E255" i="2"/>
  <c r="F254" i="2"/>
  <c r="F253" i="2"/>
  <c r="F252" i="2" s="1"/>
  <c r="E253" i="2"/>
  <c r="E252" i="2"/>
  <c r="F249" i="2"/>
  <c r="F248" i="2" s="1"/>
  <c r="E249" i="2"/>
  <c r="E248" i="2"/>
  <c r="E245" i="2" s="1"/>
  <c r="F247" i="2"/>
  <c r="E247" i="2"/>
  <c r="F246" i="2"/>
  <c r="F245" i="2" s="1"/>
  <c r="E246" i="2"/>
  <c r="F244" i="2"/>
  <c r="E244" i="2"/>
  <c r="E243" i="2" s="1"/>
  <c r="E242" i="2" s="1"/>
  <c r="F243" i="2"/>
  <c r="F242" i="2"/>
  <c r="F240" i="2"/>
  <c r="E240" i="2"/>
  <c r="E239" i="2" s="1"/>
  <c r="E238" i="2" s="1"/>
  <c r="E237" i="2" s="1"/>
  <c r="F239" i="2"/>
  <c r="F238" i="2"/>
  <c r="F237" i="2" s="1"/>
  <c r="F236" i="2"/>
  <c r="F235" i="2"/>
  <c r="F234" i="2"/>
  <c r="F233" i="2" s="1"/>
  <c r="F232" i="2"/>
  <c r="E232" i="2"/>
  <c r="E230" i="2" s="1"/>
  <c r="E229" i="2" s="1"/>
  <c r="E217" i="2" s="1"/>
  <c r="E216" i="2" s="1"/>
  <c r="F231" i="2"/>
  <c r="E231" i="2"/>
  <c r="F230" i="2"/>
  <c r="F229" i="2" s="1"/>
  <c r="F228" i="2"/>
  <c r="E228" i="2"/>
  <c r="E227" i="2" s="1"/>
  <c r="E226" i="2" s="1"/>
  <c r="F227" i="2"/>
  <c r="F226" i="2"/>
  <c r="F225" i="2"/>
  <c r="F224" i="2" s="1"/>
  <c r="E225" i="2"/>
  <c r="E224" i="2"/>
  <c r="F223" i="2"/>
  <c r="E223" i="2"/>
  <c r="F222" i="2"/>
  <c r="E222" i="2"/>
  <c r="F221" i="2"/>
  <c r="F220" i="2" s="1"/>
  <c r="E221" i="2"/>
  <c r="E220" i="2"/>
  <c r="F219" i="2"/>
  <c r="E219" i="2"/>
  <c r="F218" i="2"/>
  <c r="E218" i="2"/>
  <c r="F215" i="2"/>
  <c r="E215" i="2"/>
  <c r="F214" i="2"/>
  <c r="E214" i="2"/>
  <c r="E211" i="2" s="1"/>
  <c r="E210" i="2" s="1"/>
  <c r="F213" i="2"/>
  <c r="F212" i="2" s="1"/>
  <c r="E213" i="2"/>
  <c r="E212" i="2"/>
  <c r="F209" i="2"/>
  <c r="F208" i="2" s="1"/>
  <c r="E209" i="2"/>
  <c r="E208" i="2"/>
  <c r="E205" i="2" s="1"/>
  <c r="F207" i="2"/>
  <c r="E207" i="2"/>
  <c r="F206" i="2"/>
  <c r="E206" i="2"/>
  <c r="F204" i="2"/>
  <c r="E204" i="2"/>
  <c r="E203" i="2" s="1"/>
  <c r="E202" i="2" s="1"/>
  <c r="E201" i="2" s="1"/>
  <c r="F203" i="2"/>
  <c r="F202" i="2"/>
  <c r="F200" i="2"/>
  <c r="E200" i="2"/>
  <c r="E199" i="2" s="1"/>
  <c r="E198" i="2" s="1"/>
  <c r="F199" i="2"/>
  <c r="F198" i="2"/>
  <c r="F197" i="2"/>
  <c r="F196" i="2" s="1"/>
  <c r="E197" i="2"/>
  <c r="E196" i="2"/>
  <c r="F195" i="2"/>
  <c r="E195" i="2"/>
  <c r="F194" i="2"/>
  <c r="F193" i="2" s="1"/>
  <c r="E194" i="2"/>
  <c r="E193" i="2"/>
  <c r="E192" i="2"/>
  <c r="E191" i="2" s="1"/>
  <c r="F189" i="2"/>
  <c r="E189" i="2"/>
  <c r="F188" i="2"/>
  <c r="E188" i="2"/>
  <c r="E187" i="2" s="1"/>
  <c r="E186" i="2" s="1"/>
  <c r="F187" i="2"/>
  <c r="F186" i="2"/>
  <c r="F185" i="2"/>
  <c r="F184" i="2" s="1"/>
  <c r="F183" i="2" s="1"/>
  <c r="E185" i="2"/>
  <c r="E184" i="2"/>
  <c r="E183" i="2" s="1"/>
  <c r="F182" i="2"/>
  <c r="F181" i="2" s="1"/>
  <c r="E182" i="2"/>
  <c r="E181" i="2"/>
  <c r="F180" i="2"/>
  <c r="E180" i="2"/>
  <c r="E179" i="2" s="1"/>
  <c r="F179" i="2"/>
  <c r="F178" i="2"/>
  <c r="E178" i="2"/>
  <c r="F177" i="2"/>
  <c r="E177" i="2"/>
  <c r="E176" i="2"/>
  <c r="F175" i="2"/>
  <c r="E175" i="2"/>
  <c r="F174" i="2"/>
  <c r="E174" i="2"/>
  <c r="F173" i="2"/>
  <c r="E173" i="2"/>
  <c r="F172" i="2"/>
  <c r="E172" i="2"/>
  <c r="E171" i="2" s="1"/>
  <c r="F171" i="2"/>
  <c r="F169" i="2"/>
  <c r="F168" i="2" s="1"/>
  <c r="E169" i="2"/>
  <c r="E168" i="2"/>
  <c r="E167" i="2"/>
  <c r="E166" i="2"/>
  <c r="E163" i="2" s="1"/>
  <c r="F165" i="2"/>
  <c r="F164" i="2" s="1"/>
  <c r="E165" i="2"/>
  <c r="E164" i="2"/>
  <c r="F162" i="2"/>
  <c r="F161" i="2" s="1"/>
  <c r="F160" i="2" s="1"/>
  <c r="E162" i="2"/>
  <c r="E161" i="2"/>
  <c r="E160" i="2"/>
  <c r="F159" i="2"/>
  <c r="E159" i="2"/>
  <c r="F158" i="2"/>
  <c r="E158" i="2"/>
  <c r="F157" i="2"/>
  <c r="F156" i="2" s="1"/>
  <c r="E157" i="2"/>
  <c r="E156" i="2"/>
  <c r="F155" i="2"/>
  <c r="E155" i="2"/>
  <c r="F154" i="2"/>
  <c r="E154" i="2"/>
  <c r="F153" i="2"/>
  <c r="F152" i="2" s="1"/>
  <c r="E153" i="2"/>
  <c r="E152" i="2"/>
  <c r="E149" i="2" s="1"/>
  <c r="F151" i="2"/>
  <c r="E151" i="2"/>
  <c r="F150" i="2"/>
  <c r="E150" i="2"/>
  <c r="F148" i="2"/>
  <c r="E148" i="2"/>
  <c r="E147" i="2" s="1"/>
  <c r="F147" i="2"/>
  <c r="F146" i="2"/>
  <c r="F145" i="2" s="1"/>
  <c r="E146" i="2"/>
  <c r="E145" i="2"/>
  <c r="F144" i="2"/>
  <c r="E144" i="2"/>
  <c r="E143" i="2" s="1"/>
  <c r="F143" i="2"/>
  <c r="F142" i="2"/>
  <c r="F141" i="2" s="1"/>
  <c r="E142" i="2"/>
  <c r="E141" i="2"/>
  <c r="F140" i="2"/>
  <c r="E140" i="2"/>
  <c r="E139" i="2" s="1"/>
  <c r="F139" i="2"/>
  <c r="F138" i="2"/>
  <c r="F137" i="2" s="1"/>
  <c r="E138" i="2"/>
  <c r="E137" i="2"/>
  <c r="F136" i="2"/>
  <c r="E136" i="2"/>
  <c r="E135" i="2" s="1"/>
  <c r="F135" i="2"/>
  <c r="F134" i="2"/>
  <c r="F133" i="2" s="1"/>
  <c r="E134" i="2"/>
  <c r="E133" i="2"/>
  <c r="F130" i="2"/>
  <c r="F129" i="2" s="1"/>
  <c r="F128" i="2" s="1"/>
  <c r="F127" i="2" s="1"/>
  <c r="E130" i="2"/>
  <c r="E129" i="2"/>
  <c r="E128" i="2"/>
  <c r="E127" i="2" s="1"/>
  <c r="F126" i="2"/>
  <c r="F125" i="2" s="1"/>
  <c r="F124" i="2" s="1"/>
  <c r="F123" i="2" s="1"/>
  <c r="E126" i="2"/>
  <c r="E125" i="2"/>
  <c r="E124" i="2"/>
  <c r="E123" i="2" s="1"/>
  <c r="F122" i="2"/>
  <c r="F121" i="2" s="1"/>
  <c r="F120" i="2" s="1"/>
  <c r="E122" i="2"/>
  <c r="E121" i="2"/>
  <c r="E120" i="2"/>
  <c r="F119" i="2"/>
  <c r="E119" i="2"/>
  <c r="F118" i="2"/>
  <c r="F117" i="2" s="1"/>
  <c r="E118" i="2"/>
  <c r="E117" i="2"/>
  <c r="E116" i="2"/>
  <c r="F115" i="2"/>
  <c r="E115" i="2"/>
  <c r="F114" i="2"/>
  <c r="E114" i="2"/>
  <c r="F113" i="2"/>
  <c r="F112" i="2" s="1"/>
  <c r="E113" i="2"/>
  <c r="E112" i="2"/>
  <c r="F111" i="2"/>
  <c r="E111" i="2"/>
  <c r="F110" i="2"/>
  <c r="E110" i="2"/>
  <c r="F109" i="2"/>
  <c r="F108" i="2" s="1"/>
  <c r="E109" i="2"/>
  <c r="E108" i="2"/>
  <c r="E105" i="2" s="1"/>
  <c r="E104" i="2" s="1"/>
  <c r="F107" i="2"/>
  <c r="E107" i="2"/>
  <c r="F106" i="2"/>
  <c r="E106" i="2"/>
  <c r="F103" i="2"/>
  <c r="E103" i="2"/>
  <c r="F102" i="2"/>
  <c r="F101" i="2" s="1"/>
  <c r="F100" i="2" s="1"/>
  <c r="F99" i="2" s="1"/>
  <c r="E102" i="2"/>
  <c r="E101" i="2"/>
  <c r="E100" i="2"/>
  <c r="E99" i="2" s="1"/>
  <c r="F98" i="2"/>
  <c r="F95" i="2" s="1"/>
  <c r="F94" i="2" s="1"/>
  <c r="E98" i="2"/>
  <c r="F97" i="2"/>
  <c r="E97" i="2"/>
  <c r="F96" i="2"/>
  <c r="E96" i="2"/>
  <c r="E95" i="2" s="1"/>
  <c r="E94" i="2" s="1"/>
  <c r="F93" i="2"/>
  <c r="E93" i="2"/>
  <c r="F92" i="2"/>
  <c r="E92" i="2"/>
  <c r="E90" i="2" s="1"/>
  <c r="E89" i="2" s="1"/>
  <c r="F91" i="2"/>
  <c r="E91" i="2"/>
  <c r="F90" i="2"/>
  <c r="F89" i="2" s="1"/>
  <c r="E88" i="2"/>
  <c r="E85" i="2" s="1"/>
  <c r="E84" i="2" s="1"/>
  <c r="F87" i="2"/>
  <c r="E87" i="2"/>
  <c r="F86" i="2"/>
  <c r="F85" i="2" s="1"/>
  <c r="F84" i="2" s="1"/>
  <c r="E86" i="2"/>
  <c r="F83" i="2"/>
  <c r="E83" i="2"/>
  <c r="F82" i="2"/>
  <c r="E82" i="2"/>
  <c r="F81" i="2"/>
  <c r="E81" i="2"/>
  <c r="E80" i="2" s="1"/>
  <c r="E79" i="2" s="1"/>
  <c r="F78" i="2"/>
  <c r="E78" i="2"/>
  <c r="F77" i="2"/>
  <c r="E77" i="2"/>
  <c r="F76" i="2"/>
  <c r="E76" i="2"/>
  <c r="E74" i="2" s="1"/>
  <c r="E73" i="2" s="1"/>
  <c r="F75" i="2"/>
  <c r="E75" i="2"/>
  <c r="F74" i="2"/>
  <c r="F73" i="2" s="1"/>
  <c r="F72" i="2"/>
  <c r="E72" i="2"/>
  <c r="F71" i="2"/>
  <c r="E71" i="2"/>
  <c r="F70" i="2"/>
  <c r="F69" i="2" s="1"/>
  <c r="F68" i="2" s="1"/>
  <c r="E70" i="2"/>
  <c r="E69" i="2"/>
  <c r="E68" i="2" s="1"/>
  <c r="F67" i="2"/>
  <c r="E67" i="2"/>
  <c r="F66" i="2"/>
  <c r="E66" i="2"/>
  <c r="F65" i="2"/>
  <c r="F64" i="2" s="1"/>
  <c r="F63" i="2" s="1"/>
  <c r="E65" i="2"/>
  <c r="E64" i="2" s="1"/>
  <c r="E63" i="2" s="1"/>
  <c r="F62" i="2"/>
  <c r="F59" i="2" s="1"/>
  <c r="E62" i="2"/>
  <c r="F61" i="2"/>
  <c r="E61" i="2"/>
  <c r="F60" i="2"/>
  <c r="E60" i="2"/>
  <c r="E59" i="2" s="1"/>
  <c r="E58" i="2" s="1"/>
  <c r="F58" i="2"/>
  <c r="E56" i="2"/>
  <c r="E55" i="2" s="1"/>
  <c r="E54" i="2" s="1"/>
  <c r="E53" i="2" s="1"/>
  <c r="E52" i="2"/>
  <c r="E51" i="2" s="1"/>
  <c r="E50" i="2" s="1"/>
  <c r="F50" i="2"/>
  <c r="F49" i="2"/>
  <c r="F48" i="2" s="1"/>
  <c r="F47" i="2" s="1"/>
  <c r="E49" i="2"/>
  <c r="E48" i="2" s="1"/>
  <c r="E47" i="2" s="1"/>
  <c r="F46" i="2"/>
  <c r="E46" i="2"/>
  <c r="F45" i="2"/>
  <c r="F44" i="2" s="1"/>
  <c r="F43" i="2" s="1"/>
  <c r="E45" i="2"/>
  <c r="E44" i="2" s="1"/>
  <c r="E43" i="2" s="1"/>
  <c r="F42" i="2"/>
  <c r="F41" i="2" s="1"/>
  <c r="E42" i="2"/>
  <c r="E41" i="2"/>
  <c r="F40" i="2"/>
  <c r="E40" i="2"/>
  <c r="F39" i="2"/>
  <c r="F38" i="2"/>
  <c r="F37" i="2"/>
  <c r="E37" i="2"/>
  <c r="F36" i="2"/>
  <c r="E36" i="2"/>
  <c r="E34" i="2" s="1"/>
  <c r="F35" i="2"/>
  <c r="E35" i="2"/>
  <c r="F34" i="2"/>
  <c r="F33" i="2"/>
  <c r="E33" i="2"/>
  <c r="F32" i="2"/>
  <c r="E32" i="2"/>
  <c r="E30" i="2" s="1"/>
  <c r="F31" i="2"/>
  <c r="E31" i="2"/>
  <c r="F30" i="2"/>
  <c r="F29" i="2"/>
  <c r="E29" i="2"/>
  <c r="F28" i="2"/>
  <c r="E28" i="2"/>
  <c r="E26" i="2" s="1"/>
  <c r="F27" i="2"/>
  <c r="E27" i="2"/>
  <c r="F26" i="2"/>
  <c r="F25" i="2"/>
  <c r="E25" i="2"/>
  <c r="F24" i="2"/>
  <c r="E24" i="2"/>
  <c r="E23" i="2" s="1"/>
  <c r="F23" i="2"/>
  <c r="F22" i="2"/>
  <c r="F21" i="2"/>
  <c r="E21" i="2"/>
  <c r="E20" i="2" s="1"/>
  <c r="F19" i="2"/>
  <c r="E19" i="2"/>
  <c r="F18" i="2"/>
  <c r="E18" i="2"/>
  <c r="F17" i="2"/>
  <c r="F16" i="2" s="1"/>
  <c r="E17" i="2"/>
  <c r="E16" i="2" s="1"/>
  <c r="F14" i="2"/>
  <c r="F13" i="2" s="1"/>
  <c r="E14" i="2"/>
  <c r="E13" i="2"/>
  <c r="F12" i="2"/>
  <c r="E12" i="2"/>
  <c r="E11" i="2" s="1"/>
  <c r="E10" i="2" s="1"/>
  <c r="F11" i="2"/>
  <c r="F10" i="2"/>
  <c r="H48" i="1"/>
  <c r="G48" i="1"/>
  <c r="I67" i="3" l="1"/>
  <c r="M10" i="3"/>
  <c r="M9" i="3" s="1"/>
  <c r="AC26" i="3"/>
  <c r="I23" i="3"/>
  <c r="K22" i="3"/>
  <c r="I38" i="3"/>
  <c r="F80" i="2"/>
  <c r="F79" i="2" s="1"/>
  <c r="F149" i="2"/>
  <c r="F132" i="2" s="1"/>
  <c r="F131" i="2" s="1"/>
  <c r="E190" i="2"/>
  <c r="E241" i="2"/>
  <c r="F335" i="2"/>
  <c r="F324" i="2" s="1"/>
  <c r="V12" i="3"/>
  <c r="V11" i="3" s="1"/>
  <c r="V10" i="3" s="1"/>
  <c r="V9" i="3" s="1"/>
  <c r="U21" i="3"/>
  <c r="T22" i="3"/>
  <c r="N26" i="3"/>
  <c r="I35" i="3"/>
  <c r="K34" i="3"/>
  <c r="K33" i="3" s="1"/>
  <c r="K32" i="3" s="1"/>
  <c r="I41" i="3"/>
  <c r="I44" i="3"/>
  <c r="T48" i="3"/>
  <c r="Y47" i="3"/>
  <c r="Y46" i="3" s="1"/>
  <c r="T46" i="3" s="1"/>
  <c r="H13" i="1" s="1"/>
  <c r="J32" i="3"/>
  <c r="T30" i="3"/>
  <c r="U29" i="3"/>
  <c r="U33" i="3"/>
  <c r="T34" i="3"/>
  <c r="N135" i="3"/>
  <c r="R195" i="3"/>
  <c r="O12" i="3"/>
  <c r="O11" i="3" s="1"/>
  <c r="O10" i="3" s="1"/>
  <c r="O9" i="3" s="1"/>
  <c r="J87" i="3"/>
  <c r="I87" i="3" s="1"/>
  <c r="I88" i="3"/>
  <c r="F205" i="2"/>
  <c r="F217" i="2"/>
  <c r="F216" i="2" s="1"/>
  <c r="F293" i="2"/>
  <c r="F292" i="2" s="1"/>
  <c r="I16" i="3"/>
  <c r="M34" i="3"/>
  <c r="M33" i="3" s="1"/>
  <c r="M32" i="3" s="1"/>
  <c r="O63" i="3"/>
  <c r="O56" i="3" s="1"/>
  <c r="O55" i="3" s="1"/>
  <c r="O26" i="3" s="1"/>
  <c r="O25" i="3" s="1"/>
  <c r="I64" i="3"/>
  <c r="P55" i="3"/>
  <c r="AA55" i="3"/>
  <c r="F308" i="2"/>
  <c r="L26" i="3"/>
  <c r="F116" i="2"/>
  <c r="E170" i="2"/>
  <c r="F276" i="2"/>
  <c r="AD10" i="3"/>
  <c r="AD9" i="3" s="1"/>
  <c r="Z12" i="3"/>
  <c r="Z11" i="3" s="1"/>
  <c r="Z10" i="3" s="1"/>
  <c r="Z9" i="3" s="1"/>
  <c r="W26" i="3"/>
  <c r="V26" i="3"/>
  <c r="T52" i="3"/>
  <c r="U51" i="3"/>
  <c r="AD55" i="3"/>
  <c r="E132" i="2"/>
  <c r="E308" i="2"/>
  <c r="I13" i="3"/>
  <c r="J12" i="3"/>
  <c r="R12" i="3"/>
  <c r="R11" i="3" s="1"/>
  <c r="R10" i="3" s="1"/>
  <c r="R9" i="3" s="1"/>
  <c r="X26" i="3"/>
  <c r="W34" i="3"/>
  <c r="W33" i="3" s="1"/>
  <c r="W32" i="3" s="1"/>
  <c r="T41" i="3"/>
  <c r="I51" i="3"/>
  <c r="J50" i="3"/>
  <c r="I50" i="3" s="1"/>
  <c r="G15" i="1" s="1"/>
  <c r="M56" i="3"/>
  <c r="M55" i="3" s="1"/>
  <c r="S55" i="3"/>
  <c r="S26" i="3" s="1"/>
  <c r="S25" i="3" s="1"/>
  <c r="X55" i="3"/>
  <c r="F57" i="2"/>
  <c r="E57" i="2"/>
  <c r="F20" i="2"/>
  <c r="F176" i="2"/>
  <c r="F170" i="2" s="1"/>
  <c r="F201" i="2"/>
  <c r="F211" i="2"/>
  <c r="F210" i="2" s="1"/>
  <c r="F251" i="2"/>
  <c r="F317" i="2"/>
  <c r="N10" i="3"/>
  <c r="N9" i="3" s="1"/>
  <c r="AB12" i="3"/>
  <c r="AB11" i="3" s="1"/>
  <c r="AB10" i="3" s="1"/>
  <c r="AB9" i="3" s="1"/>
  <c r="Q26" i="3"/>
  <c r="AA26" i="3"/>
  <c r="P26" i="3"/>
  <c r="T47" i="3"/>
  <c r="V46" i="3"/>
  <c r="W56" i="3"/>
  <c r="R99" i="3"/>
  <c r="F15" i="2"/>
  <c r="F9" i="2" s="1"/>
  <c r="I29" i="3"/>
  <c r="J28" i="3"/>
  <c r="E15" i="2"/>
  <c r="E9" i="2" s="1"/>
  <c r="F105" i="2"/>
  <c r="F104" i="2" s="1"/>
  <c r="F241" i="2"/>
  <c r="T14" i="3"/>
  <c r="U13" i="3"/>
  <c r="AC12" i="3"/>
  <c r="AC11" i="3" s="1"/>
  <c r="AC10" i="3" s="1"/>
  <c r="AC9" i="3" s="1"/>
  <c r="T17" i="3"/>
  <c r="W16" i="3"/>
  <c r="T16" i="3" s="1"/>
  <c r="E324" i="2"/>
  <c r="J20" i="3"/>
  <c r="Y26" i="3"/>
  <c r="Y25" i="3" s="1"/>
  <c r="AD26" i="3"/>
  <c r="W55" i="3"/>
  <c r="T198" i="3"/>
  <c r="V197" i="3"/>
  <c r="T23" i="3"/>
  <c r="T35" i="3"/>
  <c r="T53" i="3"/>
  <c r="I57" i="3"/>
  <c r="I60" i="3"/>
  <c r="L66" i="3"/>
  <c r="L55" i="3" s="1"/>
  <c r="U68" i="3"/>
  <c r="I78" i="3"/>
  <c r="K77" i="3"/>
  <c r="I77" i="3" s="1"/>
  <c r="I96" i="3"/>
  <c r="T103" i="3"/>
  <c r="U102" i="3"/>
  <c r="AC100" i="3"/>
  <c r="AC99" i="3" s="1"/>
  <c r="L109" i="3"/>
  <c r="L108" i="3" s="1"/>
  <c r="T110" i="3"/>
  <c r="AB109" i="3"/>
  <c r="AB108" i="3" s="1"/>
  <c r="I117" i="3"/>
  <c r="L119" i="3"/>
  <c r="T131" i="3"/>
  <c r="AB135" i="3"/>
  <c r="W195" i="3"/>
  <c r="I129" i="3"/>
  <c r="I17" i="3"/>
  <c r="I47" i="3"/>
  <c r="U56" i="3"/>
  <c r="T56" i="3" s="1"/>
  <c r="T57" i="3"/>
  <c r="I58" i="3"/>
  <c r="U60" i="3"/>
  <c r="T60" i="3" s="1"/>
  <c r="T73" i="3"/>
  <c r="U72" i="3"/>
  <c r="T72" i="3" s="1"/>
  <c r="T82" i="3"/>
  <c r="J100" i="3"/>
  <c r="S100" i="3"/>
  <c r="S99" i="3" s="1"/>
  <c r="U108" i="3"/>
  <c r="T109" i="3"/>
  <c r="J128" i="3"/>
  <c r="I128" i="3" s="1"/>
  <c r="U217" i="3"/>
  <c r="T218" i="3"/>
  <c r="Z55" i="3"/>
  <c r="Z26" i="3" s="1"/>
  <c r="I82" i="3"/>
  <c r="I94" i="3"/>
  <c r="K91" i="3"/>
  <c r="I91" i="3" s="1"/>
  <c r="T97" i="3"/>
  <c r="U96" i="3"/>
  <c r="T96" i="3" s="1"/>
  <c r="Q99" i="3"/>
  <c r="V135" i="3"/>
  <c r="I201" i="3"/>
  <c r="T83" i="3"/>
  <c r="I108" i="3"/>
  <c r="I14" i="3"/>
  <c r="I30" i="3"/>
  <c r="I52" i="3"/>
  <c r="L56" i="3"/>
  <c r="I56" i="3" s="1"/>
  <c r="AB56" i="3"/>
  <c r="T87" i="3"/>
  <c r="I92" i="3"/>
  <c r="T94" i="3"/>
  <c r="AB91" i="3"/>
  <c r="AB55" i="3" s="1"/>
  <c r="AB26" i="3" s="1"/>
  <c r="AB25" i="3" s="1"/>
  <c r="I116" i="3"/>
  <c r="T117" i="3"/>
  <c r="V116" i="3"/>
  <c r="T122" i="3"/>
  <c r="W189" i="3"/>
  <c r="W188" i="3" s="1"/>
  <c r="W187" i="3" s="1"/>
  <c r="T190" i="3"/>
  <c r="L100" i="3"/>
  <c r="L99" i="3" s="1"/>
  <c r="R66" i="3"/>
  <c r="R55" i="3" s="1"/>
  <c r="R26" i="3" s="1"/>
  <c r="R25" i="3" s="1"/>
  <c r="I83" i="3"/>
  <c r="AC91" i="3"/>
  <c r="AC55" i="3" s="1"/>
  <c r="Y99" i="3"/>
  <c r="AA100" i="3"/>
  <c r="AA99" i="3" s="1"/>
  <c r="J114" i="3"/>
  <c r="I114" i="3" s="1"/>
  <c r="G19" i="1" s="1"/>
  <c r="I115" i="3"/>
  <c r="AB171" i="3"/>
  <c r="T172" i="3"/>
  <c r="X214" i="3"/>
  <c r="T88" i="3"/>
  <c r="V151" i="3"/>
  <c r="X171" i="3"/>
  <c r="X161" i="3" s="1"/>
  <c r="X160" i="3" s="1"/>
  <c r="AB201" i="3"/>
  <c r="AB200" i="3" s="1"/>
  <c r="AB195" i="3" s="1"/>
  <c r="T202" i="3"/>
  <c r="X228" i="3"/>
  <c r="X227" i="3" s="1"/>
  <c r="T229" i="3"/>
  <c r="T64" i="3"/>
  <c r="T89" i="3"/>
  <c r="AB100" i="3"/>
  <c r="AB99" i="3" s="1"/>
  <c r="Y142" i="3"/>
  <c r="Y141" i="3" s="1"/>
  <c r="Y135" i="3" s="1"/>
  <c r="T143" i="3"/>
  <c r="J72" i="3"/>
  <c r="I72" i="3" s="1"/>
  <c r="I73" i="3"/>
  <c r="I110" i="3"/>
  <c r="K109" i="3"/>
  <c r="K108" i="3" s="1"/>
  <c r="K100" i="3" s="1"/>
  <c r="K99" i="3" s="1"/>
  <c r="J66" i="3"/>
  <c r="I68" i="3"/>
  <c r="I102" i="3"/>
  <c r="I109" i="3"/>
  <c r="I112" i="3"/>
  <c r="T121" i="3"/>
  <c r="U120" i="3"/>
  <c r="Z128" i="3"/>
  <c r="T128" i="3" s="1"/>
  <c r="T129" i="3"/>
  <c r="AD135" i="3"/>
  <c r="T136" i="3"/>
  <c r="H23" i="1" s="1"/>
  <c r="I138" i="3"/>
  <c r="K137" i="3"/>
  <c r="K136" i="3" s="1"/>
  <c r="K135" i="3" s="1"/>
  <c r="S135" i="3"/>
  <c r="I143" i="3"/>
  <c r="L161" i="3"/>
  <c r="L160" i="3" s="1"/>
  <c r="Z161" i="3"/>
  <c r="Z160" i="3" s="1"/>
  <c r="J188" i="3"/>
  <c r="I189" i="3"/>
  <c r="L214" i="3"/>
  <c r="N250" i="3"/>
  <c r="W119" i="3"/>
  <c r="W99" i="3" s="1"/>
  <c r="J125" i="3"/>
  <c r="I126" i="3"/>
  <c r="R124" i="3"/>
  <c r="R119" i="3" s="1"/>
  <c r="T137" i="3"/>
  <c r="R135" i="3"/>
  <c r="AC151" i="3"/>
  <c r="AC135" i="3" s="1"/>
  <c r="I156" i="3"/>
  <c r="J168" i="3"/>
  <c r="I169" i="3"/>
  <c r="R161" i="3"/>
  <c r="R160" i="3" s="1"/>
  <c r="N197" i="3"/>
  <c r="N196" i="3" s="1"/>
  <c r="N195" i="3" s="1"/>
  <c r="I202" i="3"/>
  <c r="T201" i="3"/>
  <c r="I211" i="3"/>
  <c r="J208" i="3"/>
  <c r="R208" i="3"/>
  <c r="R207" i="3" s="1"/>
  <c r="O214" i="3"/>
  <c r="W215" i="3"/>
  <c r="W214" i="3" s="1"/>
  <c r="I242" i="3"/>
  <c r="L241" i="3"/>
  <c r="T253" i="3"/>
  <c r="U252" i="3"/>
  <c r="V250" i="3"/>
  <c r="Z398" i="3"/>
  <c r="Z397" i="3" s="1"/>
  <c r="Z390" i="3" s="1"/>
  <c r="T399" i="3"/>
  <c r="Q545" i="3"/>
  <c r="I546" i="3"/>
  <c r="O119" i="3"/>
  <c r="O99" i="3" s="1"/>
  <c r="I132" i="3"/>
  <c r="K131" i="3"/>
  <c r="K119" i="3" s="1"/>
  <c r="L135" i="3"/>
  <c r="W135" i="3"/>
  <c r="U163" i="3"/>
  <c r="T164" i="3"/>
  <c r="V161" i="3"/>
  <c r="V160" i="3" s="1"/>
  <c r="I190" i="3"/>
  <c r="J217" i="3"/>
  <c r="I218" i="3"/>
  <c r="I230" i="3"/>
  <c r="L237" i="3"/>
  <c r="L236" i="3" s="1"/>
  <c r="L235" i="3" s="1"/>
  <c r="L234" i="3" s="1"/>
  <c r="AB235" i="3"/>
  <c r="AB234" i="3" s="1"/>
  <c r="K258" i="3"/>
  <c r="K257" i="3" s="1"/>
  <c r="K250" i="3" s="1"/>
  <c r="S258" i="3"/>
  <c r="S257" i="3" s="1"/>
  <c r="S250" i="3" s="1"/>
  <c r="AA258" i="3"/>
  <c r="AA257" i="3" s="1"/>
  <c r="AA250" i="3" s="1"/>
  <c r="I264" i="3"/>
  <c r="J276" i="3"/>
  <c r="I284" i="3"/>
  <c r="L283" i="3"/>
  <c r="I283" i="3" s="1"/>
  <c r="I319" i="3"/>
  <c r="T332" i="3"/>
  <c r="I97" i="3"/>
  <c r="I103" i="3"/>
  <c r="T125" i="3"/>
  <c r="U124" i="3"/>
  <c r="T141" i="3"/>
  <c r="H24" i="1" s="1"/>
  <c r="U152" i="3"/>
  <c r="T153" i="3"/>
  <c r="I153" i="3"/>
  <c r="J152" i="3"/>
  <c r="I157" i="3"/>
  <c r="T168" i="3"/>
  <c r="P172" i="3"/>
  <c r="P171" i="3" s="1"/>
  <c r="P161" i="3" s="1"/>
  <c r="P160" i="3" s="1"/>
  <c r="I173" i="3"/>
  <c r="N171" i="3"/>
  <c r="V171" i="3"/>
  <c r="I178" i="3"/>
  <c r="J180" i="3"/>
  <c r="I181" i="3"/>
  <c r="U188" i="3"/>
  <c r="T189" i="3"/>
  <c r="Q195" i="3"/>
  <c r="R200" i="3"/>
  <c r="W200" i="3"/>
  <c r="L208" i="3"/>
  <c r="L207" i="3" s="1"/>
  <c r="L200" i="3" s="1"/>
  <c r="L195" i="3" s="1"/>
  <c r="T211" i="3"/>
  <c r="K215" i="3"/>
  <c r="K214" i="3" s="1"/>
  <c r="AA214" i="3"/>
  <c r="U227" i="3"/>
  <c r="T227" i="3" s="1"/>
  <c r="T228" i="3"/>
  <c r="H47" i="1" s="1"/>
  <c r="H46" i="1" s="1"/>
  <c r="T230" i="3"/>
  <c r="Z235" i="3"/>
  <c r="Z234" i="3" s="1"/>
  <c r="R274" i="3"/>
  <c r="AB277" i="3"/>
  <c r="AB276" i="3" s="1"/>
  <c r="AB275" i="3" s="1"/>
  <c r="AB274" i="3" s="1"/>
  <c r="O274" i="3"/>
  <c r="X277" i="3"/>
  <c r="X276" i="3" s="1"/>
  <c r="X275" i="3" s="1"/>
  <c r="X274" i="3" s="1"/>
  <c r="T278" i="3"/>
  <c r="I120" i="3"/>
  <c r="O135" i="3"/>
  <c r="N151" i="3"/>
  <c r="T171" i="3"/>
  <c r="AD171" i="3"/>
  <c r="AD161" i="3" s="1"/>
  <c r="AD160" i="3" s="1"/>
  <c r="I197" i="3"/>
  <c r="S200" i="3"/>
  <c r="S195" i="3" s="1"/>
  <c r="I209" i="3"/>
  <c r="T208" i="3"/>
  <c r="U207" i="3"/>
  <c r="T207" i="3" s="1"/>
  <c r="AB214" i="3"/>
  <c r="P215" i="3"/>
  <c r="P214" i="3" s="1"/>
  <c r="Q250" i="3"/>
  <c r="N327" i="3"/>
  <c r="N326" i="3" s="1"/>
  <c r="N325" i="3" s="1"/>
  <c r="N303" i="3" s="1"/>
  <c r="N295" i="3" s="1"/>
  <c r="V372" i="3"/>
  <c r="T373" i="3"/>
  <c r="I121" i="3"/>
  <c r="J142" i="3"/>
  <c r="T154" i="3"/>
  <c r="N161" i="3"/>
  <c r="N160" i="3" s="1"/>
  <c r="M195" i="3"/>
  <c r="J222" i="3"/>
  <c r="N224" i="3"/>
  <c r="N223" i="3" s="1"/>
  <c r="N222" i="3" s="1"/>
  <c r="N215" i="3" s="1"/>
  <c r="N214" i="3" s="1"/>
  <c r="T231" i="3"/>
  <c r="AD258" i="3"/>
  <c r="AD257" i="3" s="1"/>
  <c r="AD250" i="3" s="1"/>
  <c r="I271" i="3"/>
  <c r="T271" i="3"/>
  <c r="AD274" i="3"/>
  <c r="AC303" i="3"/>
  <c r="AC295" i="3" s="1"/>
  <c r="I131" i="3"/>
  <c r="T138" i="3"/>
  <c r="M151" i="3"/>
  <c r="M135" i="3" s="1"/>
  <c r="T156" i="3"/>
  <c r="T157" i="3"/>
  <c r="V156" i="3"/>
  <c r="AB161" i="3"/>
  <c r="AB160" i="3" s="1"/>
  <c r="S171" i="3"/>
  <c r="S161" i="3" s="1"/>
  <c r="S160" i="3" s="1"/>
  <c r="I177" i="3"/>
  <c r="X180" i="3"/>
  <c r="T180" i="3" s="1"/>
  <c r="T184" i="3"/>
  <c r="AC200" i="3"/>
  <c r="AC195" i="3" s="1"/>
  <c r="I205" i="3"/>
  <c r="T223" i="3"/>
  <c r="J229" i="3"/>
  <c r="I231" i="3"/>
  <c r="K235" i="3"/>
  <c r="K234" i="3" s="1"/>
  <c r="Z267" i="3"/>
  <c r="Z258" i="3" s="1"/>
  <c r="Z257" i="3" s="1"/>
  <c r="Z250" i="3" s="1"/>
  <c r="J247" i="3"/>
  <c r="I248" i="3"/>
  <c r="I261" i="3"/>
  <c r="I269" i="3"/>
  <c r="V289" i="3"/>
  <c r="T289" i="3" s="1"/>
  <c r="L304" i="3"/>
  <c r="O327" i="3"/>
  <c r="O326" i="3" s="1"/>
  <c r="O325" i="3" s="1"/>
  <c r="O303" i="3" s="1"/>
  <c r="O295" i="3" s="1"/>
  <c r="T429" i="3"/>
  <c r="U428" i="3"/>
  <c r="T428" i="3" s="1"/>
  <c r="K479" i="3"/>
  <c r="I480" i="3"/>
  <c r="I133" i="3"/>
  <c r="I139" i="3"/>
  <c r="E236" i="2" s="1"/>
  <c r="E235" i="2" s="1"/>
  <c r="E234" i="2" s="1"/>
  <c r="E233" i="2" s="1"/>
  <c r="T158" i="3"/>
  <c r="T247" i="3"/>
  <c r="U246" i="3"/>
  <c r="T254" i="3"/>
  <c r="L267" i="3"/>
  <c r="L258" i="3" s="1"/>
  <c r="L257" i="3" s="1"/>
  <c r="L250" i="3" s="1"/>
  <c r="AB267" i="3"/>
  <c r="AB258" i="3" s="1"/>
  <c r="AB257" i="3" s="1"/>
  <c r="AB250" i="3" s="1"/>
  <c r="I278" i="3"/>
  <c r="AA276" i="3"/>
  <c r="AA275" i="3" s="1"/>
  <c r="AA274" i="3" s="1"/>
  <c r="Q303" i="3"/>
  <c r="Q295" i="3" s="1"/>
  <c r="U322" i="3"/>
  <c r="T322" i="3" s="1"/>
  <c r="T323" i="3"/>
  <c r="T459" i="3"/>
  <c r="AC458" i="3"/>
  <c r="AC457" i="3" s="1"/>
  <c r="AC456" i="3" s="1"/>
  <c r="T126" i="3"/>
  <c r="T142" i="3"/>
  <c r="I154" i="3"/>
  <c r="T169" i="3"/>
  <c r="AC237" i="3"/>
  <c r="AC236" i="3" s="1"/>
  <c r="AC235" i="3" s="1"/>
  <c r="AC234" i="3" s="1"/>
  <c r="T259" i="3"/>
  <c r="U258" i="3"/>
  <c r="T267" i="3"/>
  <c r="K274" i="3"/>
  <c r="S274" i="3"/>
  <c r="K289" i="3"/>
  <c r="X292" i="3"/>
  <c r="X291" i="3" s="1"/>
  <c r="X290" i="3" s="1"/>
  <c r="X289" i="3" s="1"/>
  <c r="T293" i="3"/>
  <c r="J315" i="3"/>
  <c r="I316" i="3"/>
  <c r="I353" i="3"/>
  <c r="J344" i="3"/>
  <c r="I241" i="3"/>
  <c r="J253" i="3"/>
  <c r="I254" i="3"/>
  <c r="T260" i="3"/>
  <c r="T268" i="3"/>
  <c r="U275" i="3"/>
  <c r="O291" i="3"/>
  <c r="O290" i="3" s="1"/>
  <c r="O289" i="3" s="1"/>
  <c r="I292" i="3"/>
  <c r="J299" i="3"/>
  <c r="I300" i="3"/>
  <c r="AA306" i="3"/>
  <c r="AA305" i="3" s="1"/>
  <c r="AA304" i="3" s="1"/>
  <c r="Z327" i="3"/>
  <c r="Z326" i="3" s="1"/>
  <c r="T338" i="3"/>
  <c r="L344" i="3"/>
  <c r="L327" i="3" s="1"/>
  <c r="L326" i="3" s="1"/>
  <c r="L325" i="3" s="1"/>
  <c r="I347" i="3"/>
  <c r="V416" i="3"/>
  <c r="T416" i="3" s="1"/>
  <c r="T417" i="3"/>
  <c r="R237" i="3"/>
  <c r="R236" i="3" s="1"/>
  <c r="R235" i="3" s="1"/>
  <c r="R234" i="3" s="1"/>
  <c r="I239" i="3"/>
  <c r="T248" i="3"/>
  <c r="Y258" i="3"/>
  <c r="Y257" i="3" s="1"/>
  <c r="Y250" i="3" s="1"/>
  <c r="O250" i="3"/>
  <c r="W250" i="3"/>
  <c r="Y267" i="3"/>
  <c r="V277" i="3"/>
  <c r="T279" i="3"/>
  <c r="Y306" i="3"/>
  <c r="Y305" i="3" s="1"/>
  <c r="Y304" i="3" s="1"/>
  <c r="T313" i="3"/>
  <c r="V306" i="3"/>
  <c r="V305" i="3" s="1"/>
  <c r="V304" i="3" s="1"/>
  <c r="R319" i="3"/>
  <c r="R318" i="3" s="1"/>
  <c r="I318" i="3" s="1"/>
  <c r="U327" i="3"/>
  <c r="R327" i="3"/>
  <c r="R326" i="3" s="1"/>
  <c r="R325" i="3" s="1"/>
  <c r="AD434" i="3"/>
  <c r="U237" i="3"/>
  <c r="I255" i="3"/>
  <c r="J260" i="3"/>
  <c r="T264" i="3"/>
  <c r="J268" i="3"/>
  <c r="W276" i="3"/>
  <c r="W275" i="3" s="1"/>
  <c r="W274" i="3" s="1"/>
  <c r="T320" i="3"/>
  <c r="Z319" i="3"/>
  <c r="AB304" i="3"/>
  <c r="K306" i="3"/>
  <c r="K305" i="3" s="1"/>
  <c r="K304" i="3" s="1"/>
  <c r="S306" i="3"/>
  <c r="S305" i="3" s="1"/>
  <c r="S304" i="3" s="1"/>
  <c r="I340" i="3"/>
  <c r="T344" i="3"/>
  <c r="Y374" i="3"/>
  <c r="Y373" i="3" s="1"/>
  <c r="Y372" i="3" s="1"/>
  <c r="T372" i="3" s="1"/>
  <c r="I413" i="3"/>
  <c r="U408" i="3"/>
  <c r="T413" i="3"/>
  <c r="L390" i="3"/>
  <c r="I279" i="3"/>
  <c r="I287" i="3"/>
  <c r="I293" i="3"/>
  <c r="T311" i="3"/>
  <c r="L322" i="3"/>
  <c r="I322" i="3" s="1"/>
  <c r="I336" i="3"/>
  <c r="K344" i="3"/>
  <c r="S344" i="3"/>
  <c r="S327" i="3" s="1"/>
  <c r="S326" i="3" s="1"/>
  <c r="S325" i="3" s="1"/>
  <c r="I363" i="3"/>
  <c r="Z366" i="3"/>
  <c r="T367" i="3"/>
  <c r="I375" i="3"/>
  <c r="I383" i="3"/>
  <c r="T383" i="3"/>
  <c r="P408" i="3"/>
  <c r="P403" i="3" s="1"/>
  <c r="K430" i="3"/>
  <c r="I431" i="3"/>
  <c r="T238" i="3"/>
  <c r="T292" i="3"/>
  <c r="U299" i="3"/>
  <c r="T300" i="3"/>
  <c r="T309" i="3"/>
  <c r="U315" i="3"/>
  <c r="T316" i="3"/>
  <c r="I351" i="3"/>
  <c r="M390" i="3"/>
  <c r="U391" i="3"/>
  <c r="T392" i="3"/>
  <c r="AC390" i="3"/>
  <c r="J397" i="3"/>
  <c r="I397" i="3" s="1"/>
  <c r="I398" i="3"/>
  <c r="J420" i="3"/>
  <c r="K438" i="3"/>
  <c r="I439" i="3"/>
  <c r="T307" i="3"/>
  <c r="X306" i="3"/>
  <c r="X305" i="3" s="1"/>
  <c r="X304" i="3" s="1"/>
  <c r="J327" i="3"/>
  <c r="I332" i="3"/>
  <c r="T353" i="3"/>
  <c r="I416" i="3"/>
  <c r="J428" i="3"/>
  <c r="Q434" i="3"/>
  <c r="Z434" i="3"/>
  <c r="P306" i="3"/>
  <c r="P305" i="3" s="1"/>
  <c r="P304" i="3" s="1"/>
  <c r="I330" i="3"/>
  <c r="K327" i="3"/>
  <c r="K326" i="3" s="1"/>
  <c r="K325" i="3" s="1"/>
  <c r="AA327" i="3"/>
  <c r="AA326" i="3" s="1"/>
  <c r="AA325" i="3" s="1"/>
  <c r="P344" i="3"/>
  <c r="P327" i="3" s="1"/>
  <c r="P326" i="3" s="1"/>
  <c r="P325" i="3" s="1"/>
  <c r="X344" i="3"/>
  <c r="X327" i="3" s="1"/>
  <c r="X326" i="3" s="1"/>
  <c r="X325" i="3" s="1"/>
  <c r="I361" i="3"/>
  <c r="I370" i="3"/>
  <c r="J369" i="3"/>
  <c r="I369" i="3" s="1"/>
  <c r="T378" i="3"/>
  <c r="Q390" i="3"/>
  <c r="K408" i="3"/>
  <c r="K403" i="3" s="1"/>
  <c r="I311" i="3"/>
  <c r="I328" i="3"/>
  <c r="AB327" i="3"/>
  <c r="AB326" i="3" s="1"/>
  <c r="AB325" i="3" s="1"/>
  <c r="Q344" i="3"/>
  <c r="Q327" i="3" s="1"/>
  <c r="Q326" i="3" s="1"/>
  <c r="Q325" i="3" s="1"/>
  <c r="Y344" i="3"/>
  <c r="Y327" i="3" s="1"/>
  <c r="Y326" i="3" s="1"/>
  <c r="Y325" i="3" s="1"/>
  <c r="T351" i="3"/>
  <c r="I356" i="3"/>
  <c r="V390" i="3"/>
  <c r="T406" i="3"/>
  <c r="X405" i="3"/>
  <c r="I417" i="3"/>
  <c r="U421" i="3"/>
  <c r="AC421" i="3"/>
  <c r="AC420" i="3" s="1"/>
  <c r="T437" i="3"/>
  <c r="U436" i="3"/>
  <c r="I367" i="3"/>
  <c r="I381" i="3"/>
  <c r="Z408" i="3"/>
  <c r="Z403" i="3" s="1"/>
  <c r="AD456" i="3"/>
  <c r="Y467" i="3"/>
  <c r="Y456" i="3" s="1"/>
  <c r="Y434" i="3" s="1"/>
  <c r="T490" i="3"/>
  <c r="U489" i="3"/>
  <c r="I366" i="3"/>
  <c r="E267" i="2" s="1"/>
  <c r="E266" i="2" s="1"/>
  <c r="E265" i="2" s="1"/>
  <c r="E250" i="2" s="1"/>
  <c r="T375" i="3"/>
  <c r="AA390" i="3"/>
  <c r="U397" i="3"/>
  <c r="T398" i="3"/>
  <c r="J408" i="3"/>
  <c r="I409" i="3"/>
  <c r="R408" i="3"/>
  <c r="R403" i="3" s="1"/>
  <c r="R390" i="3" s="1"/>
  <c r="R303" i="3" s="1"/>
  <c r="R295" i="3" s="1"/>
  <c r="T418" i="3"/>
  <c r="L421" i="3"/>
  <c r="L420" i="3" s="1"/>
  <c r="Q458" i="3"/>
  <c r="Q457" i="3" s="1"/>
  <c r="Q456" i="3" s="1"/>
  <c r="AB467" i="3"/>
  <c r="I473" i="3"/>
  <c r="T483" i="3"/>
  <c r="N494" i="3"/>
  <c r="N487" i="3" s="1"/>
  <c r="U509" i="3"/>
  <c r="T514" i="3"/>
  <c r="I540" i="3"/>
  <c r="W358" i="3"/>
  <c r="T358" i="3" s="1"/>
  <c r="T359" i="3"/>
  <c r="F167" i="2" s="1"/>
  <c r="F166" i="2" s="1"/>
  <c r="F163" i="2" s="1"/>
  <c r="S390" i="3"/>
  <c r="I393" i="3"/>
  <c r="T409" i="3"/>
  <c r="F192" i="2" s="1"/>
  <c r="F191" i="2" s="1"/>
  <c r="F190" i="2" s="1"/>
  <c r="I414" i="3"/>
  <c r="I418" i="3"/>
  <c r="T439" i="3"/>
  <c r="L467" i="3"/>
  <c r="AA467" i="3"/>
  <c r="M358" i="3"/>
  <c r="I358" i="3" s="1"/>
  <c r="T370" i="3"/>
  <c r="I384" i="3"/>
  <c r="J392" i="3"/>
  <c r="I426" i="3"/>
  <c r="AA421" i="3"/>
  <c r="AA420" i="3" s="1"/>
  <c r="T431" i="3"/>
  <c r="T438" i="3"/>
  <c r="N441" i="3"/>
  <c r="N434" i="3" s="1"/>
  <c r="X434" i="3"/>
  <c r="V456" i="3"/>
  <c r="AA487" i="3"/>
  <c r="I365" i="3"/>
  <c r="T369" i="3"/>
  <c r="P390" i="3"/>
  <c r="K390" i="3"/>
  <c r="T430" i="3"/>
  <c r="J436" i="3"/>
  <c r="J444" i="3"/>
  <c r="I447" i="3"/>
  <c r="J459" i="3"/>
  <c r="I460" i="3"/>
  <c r="AA456" i="3"/>
  <c r="AA434" i="3" s="1"/>
  <c r="T453" i="3"/>
  <c r="P458" i="3"/>
  <c r="P457" i="3" s="1"/>
  <c r="K458" i="3"/>
  <c r="K457" i="3" s="1"/>
  <c r="S458" i="3"/>
  <c r="S457" i="3" s="1"/>
  <c r="S456" i="3" s="1"/>
  <c r="S434" i="3" s="1"/>
  <c r="I469" i="3"/>
  <c r="T470" i="3"/>
  <c r="U473" i="3"/>
  <c r="T473" i="3" s="1"/>
  <c r="T474" i="3"/>
  <c r="T484" i="3"/>
  <c r="I484" i="3"/>
  <c r="J489" i="3"/>
  <c r="I490" i="3"/>
  <c r="T555" i="3"/>
  <c r="L533" i="3"/>
  <c r="L532" i="3" s="1"/>
  <c r="L525" i="3" s="1"/>
  <c r="R444" i="3"/>
  <c r="R443" i="3" s="1"/>
  <c r="R442" i="3" s="1"/>
  <c r="R441" i="3" s="1"/>
  <c r="O467" i="3"/>
  <c r="O456" i="3" s="1"/>
  <c r="O434" i="3" s="1"/>
  <c r="J467" i="3"/>
  <c r="I468" i="3"/>
  <c r="R467" i="3"/>
  <c r="R456" i="3" s="1"/>
  <c r="T491" i="3"/>
  <c r="R487" i="3"/>
  <c r="I505" i="3"/>
  <c r="L504" i="3"/>
  <c r="L503" i="3" s="1"/>
  <c r="L502" i="3" s="1"/>
  <c r="J386" i="3"/>
  <c r="I386" i="3" s="1"/>
  <c r="T447" i="3"/>
  <c r="T452" i="3"/>
  <c r="X458" i="3"/>
  <c r="X457" i="3" s="1"/>
  <c r="X456" i="3" s="1"/>
  <c r="L462" i="3"/>
  <c r="AB462" i="3"/>
  <c r="T468" i="3"/>
  <c r="P467" i="3"/>
  <c r="I483" i="3"/>
  <c r="T485" i="3"/>
  <c r="I498" i="3"/>
  <c r="J497" i="3"/>
  <c r="U503" i="3"/>
  <c r="T504" i="3"/>
  <c r="U444" i="3"/>
  <c r="T445" i="3"/>
  <c r="AC444" i="3"/>
  <c r="AC443" i="3" s="1"/>
  <c r="AC442" i="3" s="1"/>
  <c r="AC441" i="3" s="1"/>
  <c r="V452" i="3"/>
  <c r="V451" i="3" s="1"/>
  <c r="T451" i="3" s="1"/>
  <c r="I454" i="3"/>
  <c r="M462" i="3"/>
  <c r="I462" i="3" s="1"/>
  <c r="U462" i="3"/>
  <c r="U458" i="3" s="1"/>
  <c r="AC462" i="3"/>
  <c r="T469" i="3"/>
  <c r="I481" i="3"/>
  <c r="U529" i="3"/>
  <c r="T530" i="3"/>
  <c r="J451" i="3"/>
  <c r="I451" i="3" s="1"/>
  <c r="I452" i="3"/>
  <c r="AB458" i="3"/>
  <c r="AB457" i="3" s="1"/>
  <c r="AB456" i="3" s="1"/>
  <c r="AB434" i="3" s="1"/>
  <c r="W467" i="3"/>
  <c r="W456" i="3" s="1"/>
  <c r="W434" i="3" s="1"/>
  <c r="T481" i="3"/>
  <c r="V494" i="3"/>
  <c r="V487" i="3" s="1"/>
  <c r="L509" i="3"/>
  <c r="L508" i="3" s="1"/>
  <c r="L507" i="3" s="1"/>
  <c r="L494" i="3" s="1"/>
  <c r="L487" i="3" s="1"/>
  <c r="I530" i="3"/>
  <c r="M529" i="3"/>
  <c r="M528" i="3" s="1"/>
  <c r="N456" i="3"/>
  <c r="L458" i="3"/>
  <c r="L457" i="3" s="1"/>
  <c r="L456" i="3" s="1"/>
  <c r="L434" i="3" s="1"/>
  <c r="X467" i="3"/>
  <c r="I475" i="3"/>
  <c r="U479" i="3"/>
  <c r="T479" i="3" s="1"/>
  <c r="T480" i="3"/>
  <c r="I491" i="3"/>
  <c r="S533" i="3"/>
  <c r="S532" i="3" s="1"/>
  <c r="S525" i="3" s="1"/>
  <c r="T454" i="3"/>
  <c r="T460" i="3"/>
  <c r="T492" i="3"/>
  <c r="T517" i="3"/>
  <c r="W516" i="3"/>
  <c r="W509" i="3" s="1"/>
  <c r="W508" i="3" s="1"/>
  <c r="W507" i="3" s="1"/>
  <c r="W494" i="3" s="1"/>
  <c r="W487" i="3" s="1"/>
  <c r="I545" i="3"/>
  <c r="T556" i="3"/>
  <c r="W555" i="3"/>
  <c r="W554" i="3" s="1"/>
  <c r="T554" i="3" s="1"/>
  <c r="I590" i="3"/>
  <c r="K589" i="3"/>
  <c r="K588" i="3" s="1"/>
  <c r="K587" i="3" s="1"/>
  <c r="K575" i="3" s="1"/>
  <c r="K568" i="3" s="1"/>
  <c r="I517" i="3"/>
  <c r="O516" i="3"/>
  <c r="I516" i="3" s="1"/>
  <c r="Q533" i="3"/>
  <c r="Q532" i="3" s="1"/>
  <c r="Q525" i="3" s="1"/>
  <c r="AD525" i="3"/>
  <c r="Z533" i="3"/>
  <c r="Z532" i="3" s="1"/>
  <c r="Z525" i="3" s="1"/>
  <c r="AC525" i="3"/>
  <c r="I550" i="3"/>
  <c r="I556" i="3"/>
  <c r="O555" i="3"/>
  <c r="O554" i="3" s="1"/>
  <c r="W559" i="3"/>
  <c r="W558" i="3" s="1"/>
  <c r="W533" i="3" s="1"/>
  <c r="W532" i="3" s="1"/>
  <c r="W525" i="3" s="1"/>
  <c r="T560" i="3"/>
  <c r="P563" i="3"/>
  <c r="I564" i="3"/>
  <c r="P571" i="3"/>
  <c r="P570" i="3" s="1"/>
  <c r="P569" i="3" s="1"/>
  <c r="I572" i="3"/>
  <c r="X568" i="3"/>
  <c r="T510" i="3"/>
  <c r="Z509" i="3"/>
  <c r="Z508" i="3" s="1"/>
  <c r="Z507" i="3" s="1"/>
  <c r="Z494" i="3" s="1"/>
  <c r="Z487" i="3" s="1"/>
  <c r="I522" i="3"/>
  <c r="I529" i="3"/>
  <c r="X532" i="3"/>
  <c r="X525" i="3" s="1"/>
  <c r="R533" i="3"/>
  <c r="R532" i="3" s="1"/>
  <c r="R525" i="3" s="1"/>
  <c r="AA533" i="3"/>
  <c r="AA532" i="3" s="1"/>
  <c r="AA525" i="3" s="1"/>
  <c r="I555" i="3"/>
  <c r="I559" i="3"/>
  <c r="O558" i="3"/>
  <c r="I558" i="3" s="1"/>
  <c r="I579" i="3"/>
  <c r="P578" i="3"/>
  <c r="P577" i="3" s="1"/>
  <c r="P576" i="3" s="1"/>
  <c r="P575" i="3" s="1"/>
  <c r="P568" i="3" s="1"/>
  <c r="Y568" i="3"/>
  <c r="J509" i="3"/>
  <c r="I510" i="3"/>
  <c r="Q509" i="3"/>
  <c r="Q508" i="3" s="1"/>
  <c r="Q507" i="3" s="1"/>
  <c r="Q494" i="3" s="1"/>
  <c r="Q487" i="3" s="1"/>
  <c r="T535" i="3"/>
  <c r="U534" i="3"/>
  <c r="Y533" i="3"/>
  <c r="Y532" i="3" s="1"/>
  <c r="Y525" i="3" s="1"/>
  <c r="AD568" i="3"/>
  <c r="J503" i="3"/>
  <c r="I504" i="3"/>
  <c r="K509" i="3"/>
  <c r="K508" i="3" s="1"/>
  <c r="K507" i="3" s="1"/>
  <c r="K494" i="3" s="1"/>
  <c r="K487" i="3" s="1"/>
  <c r="S509" i="3"/>
  <c r="S508" i="3" s="1"/>
  <c r="S507" i="3" s="1"/>
  <c r="S494" i="3" s="1"/>
  <c r="S487" i="3" s="1"/>
  <c r="AB509" i="3"/>
  <c r="AB508" i="3" s="1"/>
  <c r="AB507" i="3" s="1"/>
  <c r="AB494" i="3" s="1"/>
  <c r="AB487" i="3" s="1"/>
  <c r="U521" i="3"/>
  <c r="T522" i="3"/>
  <c r="J526" i="3"/>
  <c r="V534" i="3"/>
  <c r="V533" i="3" s="1"/>
  <c r="V532" i="3" s="1"/>
  <c r="V525" i="3" s="1"/>
  <c r="L568" i="3"/>
  <c r="J570" i="3"/>
  <c r="U498" i="3"/>
  <c r="J521" i="3"/>
  <c r="J535" i="3"/>
  <c r="T541" i="3"/>
  <c r="U540" i="3"/>
  <c r="T540" i="3" s="1"/>
  <c r="N575" i="3"/>
  <c r="N568" i="3" s="1"/>
  <c r="T598" i="3"/>
  <c r="P533" i="3"/>
  <c r="I551" i="3"/>
  <c r="J554" i="3"/>
  <c r="I573" i="3"/>
  <c r="Z578" i="3"/>
  <c r="Z577" i="3" s="1"/>
  <c r="Z576" i="3" s="1"/>
  <c r="Z575" i="3" s="1"/>
  <c r="Z568" i="3" s="1"/>
  <c r="J589" i="3"/>
  <c r="I594" i="3"/>
  <c r="T551" i="3"/>
  <c r="U550" i="3"/>
  <c r="T550" i="3" s="1"/>
  <c r="I552" i="3"/>
  <c r="AB568" i="3"/>
  <c r="J578" i="3"/>
  <c r="R578" i="3"/>
  <c r="R577" i="3" s="1"/>
  <c r="R576" i="3" s="1"/>
  <c r="R575" i="3" s="1"/>
  <c r="R568" i="3" s="1"/>
  <c r="T583" i="3"/>
  <c r="T590" i="3"/>
  <c r="T536" i="3"/>
  <c r="T547" i="3"/>
  <c r="U546" i="3"/>
  <c r="U558" i="3"/>
  <c r="I560" i="3"/>
  <c r="T581" i="3"/>
  <c r="W589" i="3"/>
  <c r="I541" i="3"/>
  <c r="T573" i="3"/>
  <c r="U572" i="3"/>
  <c r="T579" i="3"/>
  <c r="U578" i="3"/>
  <c r="AC578" i="3"/>
  <c r="AC577" i="3" s="1"/>
  <c r="AC576" i="3" s="1"/>
  <c r="AC575" i="3" s="1"/>
  <c r="AC568" i="3" s="1"/>
  <c r="T565" i="3"/>
  <c r="U564" i="3"/>
  <c r="I598" i="3"/>
  <c r="T458" i="3" l="1"/>
  <c r="U457" i="3"/>
  <c r="Y8" i="3"/>
  <c r="T315" i="3"/>
  <c r="U306" i="3"/>
  <c r="I229" i="3"/>
  <c r="J228" i="3"/>
  <c r="U12" i="3"/>
  <c r="T13" i="3"/>
  <c r="V276" i="3"/>
  <c r="T277" i="3"/>
  <c r="U119" i="3"/>
  <c r="T120" i="3"/>
  <c r="Z124" i="3"/>
  <c r="Z119" i="3" s="1"/>
  <c r="Z99" i="3" s="1"/>
  <c r="Z25" i="3" s="1"/>
  <c r="W25" i="3"/>
  <c r="M26" i="3"/>
  <c r="M25" i="3" s="1"/>
  <c r="T21" i="3"/>
  <c r="U20" i="3"/>
  <c r="T20" i="3" s="1"/>
  <c r="AC25" i="3"/>
  <c r="O509" i="3"/>
  <c r="O508" i="3" s="1"/>
  <c r="O507" i="3" s="1"/>
  <c r="O494" i="3" s="1"/>
  <c r="O487" i="3" s="1"/>
  <c r="AC434" i="3"/>
  <c r="T397" i="3"/>
  <c r="J298" i="3"/>
  <c r="I299" i="3"/>
  <c r="J306" i="3"/>
  <c r="I315" i="3"/>
  <c r="U257" i="3"/>
  <c r="T258" i="3"/>
  <c r="H22" i="1" s="1"/>
  <c r="J275" i="3"/>
  <c r="T163" i="3"/>
  <c r="U162" i="3"/>
  <c r="U200" i="3"/>
  <c r="T217" i="3"/>
  <c r="U216" i="3"/>
  <c r="V196" i="3"/>
  <c r="T197" i="3"/>
  <c r="AA25" i="3"/>
  <c r="I34" i="3"/>
  <c r="T33" i="3"/>
  <c r="U32" i="3"/>
  <c r="T32" i="3" s="1"/>
  <c r="H12" i="1" s="1"/>
  <c r="W12" i="3"/>
  <c r="W11" i="3" s="1"/>
  <c r="W10" i="3" s="1"/>
  <c r="W9" i="3" s="1"/>
  <c r="W588" i="3"/>
  <c r="T589" i="3"/>
  <c r="U528" i="3"/>
  <c r="T529" i="3"/>
  <c r="I222" i="3"/>
  <c r="M458" i="3"/>
  <c r="M457" i="3" s="1"/>
  <c r="M456" i="3" s="1"/>
  <c r="M434" i="3" s="1"/>
  <c r="T391" i="3"/>
  <c r="T299" i="3"/>
  <c r="U298" i="3"/>
  <c r="U326" i="3"/>
  <c r="L303" i="3"/>
  <c r="L295" i="3" s="1"/>
  <c r="J246" i="3"/>
  <c r="I247" i="3"/>
  <c r="I180" i="3"/>
  <c r="J171" i="3"/>
  <c r="I171" i="3" s="1"/>
  <c r="J151" i="3"/>
  <c r="I151" i="3" s="1"/>
  <c r="I152" i="3"/>
  <c r="I223" i="3"/>
  <c r="T68" i="3"/>
  <c r="U67" i="3"/>
  <c r="Q25" i="3"/>
  <c r="Q8" i="3" s="1"/>
  <c r="E131" i="2"/>
  <c r="E8" i="2" s="1"/>
  <c r="AD8" i="3"/>
  <c r="U28" i="3"/>
  <c r="T29" i="3"/>
  <c r="K66" i="3"/>
  <c r="K55" i="3" s="1"/>
  <c r="K26" i="3" s="1"/>
  <c r="K25" i="3" s="1"/>
  <c r="U274" i="3"/>
  <c r="O533" i="3"/>
  <c r="O532" i="3" s="1"/>
  <c r="O525" i="3" s="1"/>
  <c r="O8" i="3" s="1"/>
  <c r="U435" i="3"/>
  <c r="T435" i="3" s="1"/>
  <c r="T436" i="3"/>
  <c r="M327" i="3"/>
  <c r="M326" i="3" s="1"/>
  <c r="M325" i="3" s="1"/>
  <c r="M303" i="3" s="1"/>
  <c r="M295" i="3" s="1"/>
  <c r="T578" i="3"/>
  <c r="U577" i="3"/>
  <c r="I589" i="3"/>
  <c r="J588" i="3"/>
  <c r="T516" i="3"/>
  <c r="J502" i="3"/>
  <c r="I502" i="3" s="1"/>
  <c r="G43" i="1" s="1"/>
  <c r="I503" i="3"/>
  <c r="U467" i="3"/>
  <c r="T467" i="3" s="1"/>
  <c r="H36" i="1" s="1"/>
  <c r="T444" i="3"/>
  <c r="U443" i="3"/>
  <c r="P456" i="3"/>
  <c r="P434" i="3" s="1"/>
  <c r="J443" i="3"/>
  <c r="I444" i="3"/>
  <c r="U420" i="3"/>
  <c r="T420" i="3" s="1"/>
  <c r="T421" i="3"/>
  <c r="K437" i="3"/>
  <c r="I438" i="3"/>
  <c r="K303" i="3"/>
  <c r="J252" i="3"/>
  <c r="I253" i="3"/>
  <c r="I237" i="3"/>
  <c r="I137" i="3"/>
  <c r="T564" i="3"/>
  <c r="U563" i="3"/>
  <c r="T534" i="3"/>
  <c r="I100" i="3"/>
  <c r="G18" i="1" s="1"/>
  <c r="J458" i="3"/>
  <c r="I459" i="3"/>
  <c r="P25" i="3"/>
  <c r="J267" i="3"/>
  <c r="I267" i="3" s="1"/>
  <c r="I268" i="3"/>
  <c r="T558" i="3"/>
  <c r="T559" i="3"/>
  <c r="T509" i="3"/>
  <c r="U508" i="3"/>
  <c r="T374" i="3"/>
  <c r="P303" i="3"/>
  <c r="P295" i="3" s="1"/>
  <c r="I421" i="3"/>
  <c r="J374" i="3"/>
  <c r="U403" i="3"/>
  <c r="U390" i="3" s="1"/>
  <c r="T408" i="3"/>
  <c r="AB303" i="3"/>
  <c r="AB295" i="3" s="1"/>
  <c r="AB8" i="3" s="1"/>
  <c r="J259" i="3"/>
  <c r="I260" i="3"/>
  <c r="V303" i="3"/>
  <c r="V295" i="3" s="1"/>
  <c r="I291" i="3"/>
  <c r="I289" i="3"/>
  <c r="T291" i="3"/>
  <c r="I236" i="3"/>
  <c r="L277" i="3"/>
  <c r="I136" i="3"/>
  <c r="G23" i="1" s="1"/>
  <c r="J216" i="3"/>
  <c r="I217" i="3"/>
  <c r="J187" i="3"/>
  <c r="I187" i="3" s="1"/>
  <c r="I188" i="3"/>
  <c r="U91" i="3"/>
  <c r="T91" i="3" s="1"/>
  <c r="I63" i="3"/>
  <c r="X25" i="3"/>
  <c r="K21" i="3"/>
  <c r="I22" i="3"/>
  <c r="K429" i="3"/>
  <c r="I430" i="3"/>
  <c r="T319" i="3"/>
  <c r="Z318" i="3"/>
  <c r="T318" i="3" s="1"/>
  <c r="J124" i="3"/>
  <c r="I125" i="3"/>
  <c r="V441" i="3"/>
  <c r="V434" i="3" s="1"/>
  <c r="I224" i="3"/>
  <c r="T188" i="3"/>
  <c r="U187" i="3"/>
  <c r="T187" i="3" s="1"/>
  <c r="T124" i="3"/>
  <c r="J162" i="3"/>
  <c r="I168" i="3"/>
  <c r="J55" i="3"/>
  <c r="I55" i="3" s="1"/>
  <c r="I66" i="3"/>
  <c r="I489" i="3"/>
  <c r="J488" i="3"/>
  <c r="I488" i="3" s="1"/>
  <c r="S303" i="3"/>
  <c r="S295" i="3" s="1"/>
  <c r="S8" i="3" s="1"/>
  <c r="J577" i="3"/>
  <c r="I578" i="3"/>
  <c r="T572" i="3"/>
  <c r="U571" i="3"/>
  <c r="J508" i="3"/>
  <c r="I509" i="3"/>
  <c r="R434" i="3"/>
  <c r="T546" i="3"/>
  <c r="U545" i="3"/>
  <c r="T545" i="3" s="1"/>
  <c r="I554" i="3"/>
  <c r="J534" i="3"/>
  <c r="I535" i="3"/>
  <c r="I571" i="3"/>
  <c r="T462" i="3"/>
  <c r="T503" i="3"/>
  <c r="U502" i="3"/>
  <c r="T502" i="3" s="1"/>
  <c r="H43" i="1" s="1"/>
  <c r="J435" i="3"/>
  <c r="J391" i="3"/>
  <c r="I392" i="3"/>
  <c r="T405" i="3"/>
  <c r="X404" i="3"/>
  <c r="I420" i="3"/>
  <c r="I290" i="3"/>
  <c r="I479" i="3"/>
  <c r="K467" i="3"/>
  <c r="K456" i="3" s="1"/>
  <c r="T290" i="3"/>
  <c r="U151" i="3"/>
  <c r="T152" i="3"/>
  <c r="W327" i="3"/>
  <c r="W326" i="3" s="1"/>
  <c r="W325" i="3" s="1"/>
  <c r="W303" i="3" s="1"/>
  <c r="W295" i="3" s="1"/>
  <c r="I196" i="3"/>
  <c r="G38" i="1" s="1"/>
  <c r="I172" i="3"/>
  <c r="T116" i="3"/>
  <c r="V115" i="3"/>
  <c r="T108" i="3"/>
  <c r="U101" i="3"/>
  <c r="T102" i="3"/>
  <c r="R8" i="3"/>
  <c r="U50" i="3"/>
  <c r="T50" i="3" s="1"/>
  <c r="H15" i="1" s="1"/>
  <c r="T51" i="3"/>
  <c r="I33" i="3"/>
  <c r="T498" i="3"/>
  <c r="U497" i="3"/>
  <c r="J403" i="3"/>
  <c r="I403" i="3" s="1"/>
  <c r="I408" i="3"/>
  <c r="U251" i="3"/>
  <c r="T251" i="3" s="1"/>
  <c r="T252" i="3"/>
  <c r="I570" i="3"/>
  <c r="J569" i="3"/>
  <c r="I569" i="3" s="1"/>
  <c r="J520" i="3"/>
  <c r="I521" i="3"/>
  <c r="U520" i="3"/>
  <c r="T521" i="3"/>
  <c r="I563" i="3"/>
  <c r="P562" i="3"/>
  <c r="I562" i="3" s="1"/>
  <c r="M527" i="3"/>
  <c r="I528" i="3"/>
  <c r="J496" i="3"/>
  <c r="I497" i="3"/>
  <c r="U488" i="3"/>
  <c r="T488" i="3" s="1"/>
  <c r="T489" i="3"/>
  <c r="J326" i="3"/>
  <c r="I327" i="3"/>
  <c r="T366" i="3"/>
  <c r="F267" i="2" s="1"/>
  <c r="F266" i="2" s="1"/>
  <c r="F265" i="2" s="1"/>
  <c r="Z365" i="3"/>
  <c r="T237" i="3"/>
  <c r="U236" i="3"/>
  <c r="Y303" i="3"/>
  <c r="Y295" i="3" s="1"/>
  <c r="AA303" i="3"/>
  <c r="AA295" i="3" s="1"/>
  <c r="I344" i="3"/>
  <c r="U245" i="3"/>
  <c r="T245" i="3" s="1"/>
  <c r="T246" i="3"/>
  <c r="J141" i="3"/>
  <c r="I142" i="3"/>
  <c r="J207" i="3"/>
  <c r="I208" i="3"/>
  <c r="AD25" i="3"/>
  <c r="AC8" i="3"/>
  <c r="J27" i="3"/>
  <c r="I28" i="3"/>
  <c r="F250" i="2"/>
  <c r="F8" i="2" s="1"/>
  <c r="J11" i="3"/>
  <c r="I12" i="3"/>
  <c r="L25" i="3"/>
  <c r="I32" i="3"/>
  <c r="G12" i="1" s="1"/>
  <c r="N25" i="3"/>
  <c r="N8" i="3" s="1"/>
  <c r="J325" i="3" l="1"/>
  <c r="I325" i="3" s="1"/>
  <c r="G30" i="1" s="1"/>
  <c r="I326" i="3"/>
  <c r="W587" i="3"/>
  <c r="T588" i="3"/>
  <c r="U11" i="3"/>
  <c r="T12" i="3"/>
  <c r="T520" i="3"/>
  <c r="U519" i="3"/>
  <c r="T519" i="3" s="1"/>
  <c r="H45" i="1" s="1"/>
  <c r="K428" i="3"/>
  <c r="I428" i="3" s="1"/>
  <c r="I429" i="3"/>
  <c r="J373" i="3"/>
  <c r="I374" i="3"/>
  <c r="J442" i="3"/>
  <c r="I443" i="3"/>
  <c r="I588" i="3"/>
  <c r="J587" i="3"/>
  <c r="I587" i="3" s="1"/>
  <c r="G40" i="1" s="1"/>
  <c r="V195" i="3"/>
  <c r="T196" i="3"/>
  <c r="H38" i="1" s="1"/>
  <c r="H21" i="1"/>
  <c r="I467" i="3"/>
  <c r="G36" i="1" s="1"/>
  <c r="J227" i="3"/>
  <c r="I227" i="3" s="1"/>
  <c r="I228" i="3"/>
  <c r="G47" i="1" s="1"/>
  <c r="G46" i="1" s="1"/>
  <c r="T404" i="3"/>
  <c r="X403" i="3"/>
  <c r="X390" i="3" s="1"/>
  <c r="X303" i="3" s="1"/>
  <c r="X295" i="3" s="1"/>
  <c r="I207" i="3"/>
  <c r="J200" i="3"/>
  <c r="U235" i="3"/>
  <c r="T236" i="3"/>
  <c r="T497" i="3"/>
  <c r="U496" i="3"/>
  <c r="U100" i="3"/>
  <c r="T101" i="3"/>
  <c r="T151" i="3"/>
  <c r="H25" i="1" s="1"/>
  <c r="U135" i="3"/>
  <c r="T135" i="3" s="1"/>
  <c r="I508" i="3"/>
  <c r="J507" i="3"/>
  <c r="I507" i="3" s="1"/>
  <c r="G44" i="1" s="1"/>
  <c r="U533" i="3"/>
  <c r="I252" i="3"/>
  <c r="J251" i="3"/>
  <c r="I251" i="3" s="1"/>
  <c r="U66" i="3"/>
  <c r="T67" i="3"/>
  <c r="I246" i="3"/>
  <c r="J245" i="3"/>
  <c r="U215" i="3"/>
  <c r="T216" i="3"/>
  <c r="H14" i="1" s="1"/>
  <c r="U250" i="3"/>
  <c r="T250" i="3" s="1"/>
  <c r="T257" i="3"/>
  <c r="J10" i="3"/>
  <c r="I11" i="3"/>
  <c r="G11" i="1" s="1"/>
  <c r="J519" i="3"/>
  <c r="I519" i="3" s="1"/>
  <c r="G45" i="1" s="1"/>
  <c r="I520" i="3"/>
  <c r="K295" i="3"/>
  <c r="T443" i="3"/>
  <c r="U442" i="3"/>
  <c r="T577" i="3"/>
  <c r="U576" i="3"/>
  <c r="T119" i="3"/>
  <c r="H20" i="1" s="1"/>
  <c r="U305" i="3"/>
  <c r="T306" i="3"/>
  <c r="J495" i="3"/>
  <c r="I496" i="3"/>
  <c r="J135" i="3"/>
  <c r="I135" i="3" s="1"/>
  <c r="I141" i="3"/>
  <c r="G24" i="1" s="1"/>
  <c r="Z364" i="3"/>
  <c r="T365" i="3"/>
  <c r="T115" i="3"/>
  <c r="V114" i="3"/>
  <c r="J390" i="3"/>
  <c r="I390" i="3" s="1"/>
  <c r="G33" i="1" s="1"/>
  <c r="I391" i="3"/>
  <c r="I534" i="3"/>
  <c r="J533" i="3"/>
  <c r="T571" i="3"/>
  <c r="U570" i="3"/>
  <c r="K20" i="3"/>
  <c r="I21" i="3"/>
  <c r="I216" i="3"/>
  <c r="G14" i="1" s="1"/>
  <c r="J215" i="3"/>
  <c r="U562" i="3"/>
  <c r="T562" i="3" s="1"/>
  <c r="T563" i="3"/>
  <c r="T327" i="3"/>
  <c r="T200" i="3"/>
  <c r="U195" i="3"/>
  <c r="T195" i="3" s="1"/>
  <c r="J305" i="3"/>
  <c r="I306" i="3"/>
  <c r="U456" i="3"/>
  <c r="T456" i="3" s="1"/>
  <c r="T457" i="3"/>
  <c r="H35" i="1" s="1"/>
  <c r="H34" i="1" s="1"/>
  <c r="T403" i="3"/>
  <c r="J274" i="3"/>
  <c r="M526" i="3"/>
  <c r="I527" i="3"/>
  <c r="J119" i="3"/>
  <c r="I124" i="3"/>
  <c r="X8" i="3"/>
  <c r="J258" i="3"/>
  <c r="I259" i="3"/>
  <c r="U507" i="3"/>
  <c r="T507" i="3" s="1"/>
  <c r="H44" i="1" s="1"/>
  <c r="T508" i="3"/>
  <c r="K436" i="3"/>
  <c r="I437" i="3"/>
  <c r="T326" i="3"/>
  <c r="U325" i="3"/>
  <c r="T528" i="3"/>
  <c r="U527" i="3"/>
  <c r="T162" i="3"/>
  <c r="U161" i="3"/>
  <c r="V275" i="3"/>
  <c r="T276" i="3"/>
  <c r="P532" i="3"/>
  <c r="P525" i="3" s="1"/>
  <c r="P8" i="3" s="1"/>
  <c r="I577" i="3"/>
  <c r="J576" i="3"/>
  <c r="J26" i="3"/>
  <c r="I27" i="3"/>
  <c r="G10" i="1" s="1"/>
  <c r="J161" i="3"/>
  <c r="I162" i="3"/>
  <c r="L276" i="3"/>
  <c r="I277" i="3"/>
  <c r="J457" i="3"/>
  <c r="I458" i="3"/>
  <c r="U27" i="3"/>
  <c r="T28" i="3"/>
  <c r="G25" i="1"/>
  <c r="T298" i="3"/>
  <c r="U297" i="3"/>
  <c r="AA8" i="3"/>
  <c r="I298" i="3"/>
  <c r="J297" i="3"/>
  <c r="T364" i="3" l="1"/>
  <c r="Z363" i="3"/>
  <c r="V274" i="3"/>
  <c r="T274" i="3" s="1"/>
  <c r="T275" i="3"/>
  <c r="K435" i="3"/>
  <c r="I436" i="3"/>
  <c r="J532" i="3"/>
  <c r="I533" i="3"/>
  <c r="G32" i="1" s="1"/>
  <c r="I373" i="3"/>
  <c r="J372" i="3"/>
  <c r="I372" i="3" s="1"/>
  <c r="W575" i="3"/>
  <c r="W568" i="3" s="1"/>
  <c r="W8" i="3" s="1"/>
  <c r="T587" i="3"/>
  <c r="H40" i="1" s="1"/>
  <c r="L275" i="3"/>
  <c r="I276" i="3"/>
  <c r="I161" i="3"/>
  <c r="G27" i="1" s="1"/>
  <c r="G26" i="1" s="1"/>
  <c r="J160" i="3"/>
  <c r="I160" i="3" s="1"/>
  <c r="I215" i="3"/>
  <c r="J214" i="3"/>
  <c r="I214" i="3" s="1"/>
  <c r="T576" i="3"/>
  <c r="H39" i="1" s="1"/>
  <c r="H37" i="1" s="1"/>
  <c r="U575" i="3"/>
  <c r="J9" i="3"/>
  <c r="T66" i="3"/>
  <c r="U55" i="3"/>
  <c r="T55" i="3" s="1"/>
  <c r="I200" i="3"/>
  <c r="J195" i="3"/>
  <c r="I195" i="3" s="1"/>
  <c r="U160" i="3"/>
  <c r="T160" i="3" s="1"/>
  <c r="T161" i="3"/>
  <c r="H27" i="1" s="1"/>
  <c r="H26" i="1" s="1"/>
  <c r="M525" i="3"/>
  <c r="M8" i="3" s="1"/>
  <c r="I526" i="3"/>
  <c r="I305" i="3"/>
  <c r="J304" i="3"/>
  <c r="T100" i="3"/>
  <c r="H18" i="1" s="1"/>
  <c r="H17" i="1" s="1"/>
  <c r="U99" i="3"/>
  <c r="T27" i="3"/>
  <c r="H10" i="1" s="1"/>
  <c r="I495" i="3"/>
  <c r="G42" i="1" s="1"/>
  <c r="G41" i="1" s="1"/>
  <c r="J494" i="3"/>
  <c r="U441" i="3"/>
  <c r="T442" i="3"/>
  <c r="H31" i="1" s="1"/>
  <c r="T496" i="3"/>
  <c r="U495" i="3"/>
  <c r="I119" i="3"/>
  <c r="G20" i="1" s="1"/>
  <c r="G17" i="1" s="1"/>
  <c r="J99" i="3"/>
  <c r="I99" i="3" s="1"/>
  <c r="U304" i="3"/>
  <c r="T305" i="3"/>
  <c r="I297" i="3"/>
  <c r="J296" i="3"/>
  <c r="I296" i="3" s="1"/>
  <c r="I576" i="3"/>
  <c r="G39" i="1" s="1"/>
  <c r="G37" i="1" s="1"/>
  <c r="J575" i="3"/>
  <c r="I258" i="3"/>
  <c r="G22" i="1" s="1"/>
  <c r="G21" i="1" s="1"/>
  <c r="J257" i="3"/>
  <c r="K10" i="3"/>
  <c r="K9" i="3" s="1"/>
  <c r="I20" i="3"/>
  <c r="T114" i="3"/>
  <c r="H19" i="1" s="1"/>
  <c r="V99" i="3"/>
  <c r="V25" i="3" s="1"/>
  <c r="V8" i="3" s="1"/>
  <c r="T533" i="3"/>
  <c r="H32" i="1" s="1"/>
  <c r="U532" i="3"/>
  <c r="J25" i="3"/>
  <c r="I25" i="3" s="1"/>
  <c r="I26" i="3"/>
  <c r="T527" i="3"/>
  <c r="U526" i="3"/>
  <c r="T526" i="3" s="1"/>
  <c r="I457" i="3"/>
  <c r="G35" i="1" s="1"/>
  <c r="G34" i="1" s="1"/>
  <c r="J456" i="3"/>
  <c r="I456" i="3" s="1"/>
  <c r="U214" i="3"/>
  <c r="T214" i="3" s="1"/>
  <c r="T215" i="3"/>
  <c r="T297" i="3"/>
  <c r="U296" i="3"/>
  <c r="T296" i="3" s="1"/>
  <c r="T570" i="3"/>
  <c r="U569" i="3"/>
  <c r="T569" i="3" s="1"/>
  <c r="I245" i="3"/>
  <c r="J235" i="3"/>
  <c r="T235" i="3"/>
  <c r="U234" i="3"/>
  <c r="T234" i="3" s="1"/>
  <c r="I442" i="3"/>
  <c r="J441" i="3"/>
  <c r="T11" i="3"/>
  <c r="H11" i="1" s="1"/>
  <c r="U10" i="3"/>
  <c r="T390" i="3"/>
  <c r="H33" i="1" s="1"/>
  <c r="U303" i="3" l="1"/>
  <c r="T304" i="3"/>
  <c r="H29" i="1" s="1"/>
  <c r="I532" i="3"/>
  <c r="J525" i="3"/>
  <c r="I525" i="3" s="1"/>
  <c r="I257" i="3"/>
  <c r="J250" i="3"/>
  <c r="I250" i="3" s="1"/>
  <c r="U26" i="3"/>
  <c r="I10" i="3"/>
  <c r="G16" i="1"/>
  <c r="G9" i="1" s="1"/>
  <c r="I9" i="3"/>
  <c r="L274" i="3"/>
  <c r="I275" i="3"/>
  <c r="K434" i="3"/>
  <c r="I435" i="3"/>
  <c r="J234" i="3"/>
  <c r="I234" i="3" s="1"/>
  <c r="I235" i="3"/>
  <c r="U525" i="3"/>
  <c r="T525" i="3" s="1"/>
  <c r="T532" i="3"/>
  <c r="J568" i="3"/>
  <c r="I568" i="3" s="1"/>
  <c r="I575" i="3"/>
  <c r="U494" i="3"/>
  <c r="T495" i="3"/>
  <c r="H42" i="1" s="1"/>
  <c r="H41" i="1" s="1"/>
  <c r="T99" i="3"/>
  <c r="T575" i="3"/>
  <c r="U568" i="3"/>
  <c r="T568" i="3" s="1"/>
  <c r="J303" i="3"/>
  <c r="I304" i="3"/>
  <c r="G29" i="1" s="1"/>
  <c r="G31" i="1"/>
  <c r="K8" i="3"/>
  <c r="T10" i="3"/>
  <c r="U9" i="3"/>
  <c r="U434" i="3"/>
  <c r="T434" i="3" s="1"/>
  <c r="T441" i="3"/>
  <c r="T363" i="3"/>
  <c r="Z325" i="3"/>
  <c r="J434" i="3"/>
  <c r="I434" i="3" s="1"/>
  <c r="I441" i="3"/>
  <c r="J487" i="3"/>
  <c r="I487" i="3" s="1"/>
  <c r="I494" i="3"/>
  <c r="H16" i="1"/>
  <c r="H9" i="1" s="1"/>
  <c r="H8" i="1" l="1"/>
  <c r="U487" i="3"/>
  <c r="T487" i="3" s="1"/>
  <c r="T494" i="3"/>
  <c r="T26" i="3"/>
  <c r="U25" i="3"/>
  <c r="T25" i="3" s="1"/>
  <c r="G28" i="1"/>
  <c r="L8" i="3"/>
  <c r="I274" i="3"/>
  <c r="J295" i="3"/>
  <c r="I295" i="3" s="1"/>
  <c r="I303" i="3"/>
  <c r="Z303" i="3"/>
  <c r="Z295" i="3" s="1"/>
  <c r="Z8" i="3" s="1"/>
  <c r="T325" i="3"/>
  <c r="H30" i="1" s="1"/>
  <c r="H28" i="1"/>
  <c r="U8" i="3"/>
  <c r="T8" i="3" s="1"/>
  <c r="T9" i="3"/>
  <c r="G8" i="1"/>
  <c r="U295" i="3"/>
  <c r="T303" i="3" l="1"/>
  <c r="J8" i="3"/>
  <c r="I8" i="3" s="1"/>
  <c r="T295" i="3"/>
</calcChain>
</file>

<file path=xl/sharedStrings.xml><?xml version="1.0" encoding="utf-8"?>
<sst xmlns="http://schemas.openxmlformats.org/spreadsheetml/2006/main" count="2856" uniqueCount="370">
  <si>
    <t>Приложение 7</t>
  </si>
  <si>
    <t>к  решению Совета муниципального образования Белореченский муниципальный район Краснодарского края от 18 декабря  2025 г. № 232</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</si>
  <si>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2026 и 2027 годы</t>
  </si>
  <si>
    <t>(рублей)</t>
  </si>
  <si>
    <t>№ п/п</t>
  </si>
  <si>
    <t>Наименование</t>
  </si>
  <si>
    <t>Коды бюджетной классификации</t>
  </si>
  <si>
    <t>2026 год</t>
  </si>
  <si>
    <t>2027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</si>
  <si>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</si>
  <si>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</si>
  <si>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</si>
  <si>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</si>
  <si>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</si>
  <si>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</si>
  <si>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</si>
  <si>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</si>
  <si>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</si>
  <si>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</si>
  <si>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</si>
  <si>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</si>
  <si>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</si>
  <si>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</si>
  <si>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</si>
  <si>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</si>
  <si>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</si>
  <si>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</si>
  <si>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</si>
  <si>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</si>
  <si>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</si>
  <si>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</si>
  <si>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</si>
  <si>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</si>
  <si>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</si>
  <si>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</si>
  <si>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</si>
  <si>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</si>
  <si>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</si>
  <si>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</si>
  <si>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</si>
  <si>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</si>
  <si>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</si>
  <si>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</si>
  <si>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</si>
  <si>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</si>
  <si>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</si>
  <si>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</si>
  <si>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</si>
  <si>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</si>
  <si>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</si>
  <si>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</si>
  <si>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</si>
  <si>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</si>
  <si>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</si>
  <si>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Коммунальное хозяйство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</si>
  <si>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</si>
  <si>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</si>
  <si>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</si>
  <si>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</si>
  <si>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</si>
  <si>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</si>
  <si>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</si>
  <si>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</si>
  <si>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</si>
  <si>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</si>
  <si>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</si>
  <si>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</si>
  <si>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</si>
  <si>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</si>
  <si>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</si>
  <si>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Социальная политика</t>
  </si>
  <si>
    <t>Социальное обеспечение населения</t>
  </si>
  <si>
    <t>Охрана семьи и детства</t>
  </si>
  <si>
    <t>Другие вопросы в области социальной политики</t>
  </si>
  <si>
    <t>8.</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</si>
  <si>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</si>
  <si>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</si>
  <si>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</si>
  <si>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</si>
  <si>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</si>
  <si>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</si>
  <si>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9.</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</si>
  <si>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</si>
  <si>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</si>
  <si>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</si>
  <si>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Условно утвержденные</t>
  </si>
  <si>
    <t>Начальник финансового управления</t>
  </si>
  <si>
    <t>администрации муниципального образования</t>
  </si>
  <si>
    <t>Белореченский муниципальный район</t>
  </si>
  <si>
    <t>Краснодарского края</t>
  </si>
  <si>
    <t>Е.А. Греков</t>
  </si>
  <si>
    <t>Приложение 9</t>
  </si>
  <si>
    <t>к  решению Совета муниципального образования Белореченский муниципальный район Краснодарского края от 18 декабря 2025 г. № 232</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</si>
  <si>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2026 и 2027 годы</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</si>
  <si>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</si>
  <si>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</si>
  <si>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</si>
  <si>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</si>
  <si>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</si>
  <si>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</si>
  <si>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</si>
  <si>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</si>
  <si>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</si>
  <si>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</si>
  <si>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</si>
  <si>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</si>
  <si>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</si>
  <si>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</si>
  <si>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</si>
  <si>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</si>
  <si>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</si>
  <si>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</si>
  <si>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</si>
  <si>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</si>
  <si>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</si>
  <si>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</si>
  <si>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</si>
  <si>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</si>
  <si>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</si>
  <si>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</si>
  <si>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</si>
  <si>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</si>
  <si>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</si>
  <si>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</si>
  <si>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</si>
  <si>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</si>
  <si>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</si>
  <si>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</si>
  <si>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</si>
  <si>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</si>
  <si>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</si>
  <si>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</si>
  <si>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</si>
  <si>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Административно-хозяйственная часть</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</si>
  <si>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</si>
  <si>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</si>
  <si>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</si>
  <si>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</si>
  <si>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</si>
  <si>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</si>
  <si>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</si>
  <si>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</si>
  <si>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</si>
  <si>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</si>
  <si>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</si>
  <si>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</si>
  <si>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</si>
  <si>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Социальное обеспечение и иные выплаты населению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</si>
  <si>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</si>
  <si>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</si>
  <si>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</si>
  <si>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</si>
  <si>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</si>
  <si>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</si>
  <si>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</si>
  <si>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</si>
  <si>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</si>
  <si>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</si>
  <si>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</si>
  <si>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</si>
  <si>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</si>
  <si>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</si>
  <si>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</si>
  <si>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</si>
  <si>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</si>
  <si>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</si>
  <si>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Осуществление капитального ремонта</t>
  </si>
  <si>
    <t>Предоставление субсидий бюджетным, автономным учреждениям и иным некоммерческим организациям</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</si>
  <si>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</si>
  <si>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</si>
  <si>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</si>
  <si>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</si>
  <si>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</si>
  <si>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</si>
  <si>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58100S0100</t>
  </si>
  <si>
    <t>Реализация мероприятий муниципальной целевой программы "Развитие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</si>
  <si>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</si>
  <si>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</si>
  <si>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</si>
  <si>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</si>
  <si>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</si>
  <si>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</si>
  <si>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 xml:space="preserve">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 </t>
  </si>
  <si>
    <t>58101S3550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</si>
  <si>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</si>
  <si>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</si>
  <si>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</si>
  <si>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</si>
  <si>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</si>
  <si>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</si>
  <si>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</si>
  <si>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</si>
  <si>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</si>
  <si>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</si>
  <si>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</si>
  <si>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</si>
  <si>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</si>
  <si>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600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</si>
  <si>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</si>
  <si>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</si>
  <si>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</si>
  <si>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</si>
  <si>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58300S2470</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</si>
  <si>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</si>
  <si>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</si>
  <si>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</si>
  <si>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Развитие библиотечного обслуживания населения</t>
  </si>
  <si>
    <t>Государственная поддержка отрасли культуры</t>
  </si>
  <si>
    <t>59300L5190</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</si>
  <si>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</si>
  <si>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</si>
  <si>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</si>
  <si>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300</t>
  </si>
  <si>
    <t>Реализация мероприятий по обеспечению жильем молодых семей</t>
  </si>
  <si>
    <t>60100L4970</t>
  </si>
  <si>
    <t>10.</t>
  </si>
  <si>
    <t>Муниципальная программа "Развитие физической культуры и спорта"</t>
  </si>
  <si>
    <t>Основные мероприятия муниципальной программы</t>
  </si>
  <si>
    <t>Оснащение объектов спортивной инфраструктуры спортивно-технологическим оборудованием</t>
  </si>
  <si>
    <t>61100L2280</t>
  </si>
  <si>
    <t>Обеспечение условий для развития физической культуры и массового спорта в части оплаты труда инструкторов по спорту</t>
  </si>
  <si>
    <t>61100S2820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</si>
  <si>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</si>
  <si>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</si>
  <si>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</si>
  <si>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11.</t>
  </si>
  <si>
    <t>Муниципальная программа "Развитие жилищно-коммунального хозяйства и транспорта"</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</si>
  <si>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</si>
  <si>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</si>
  <si>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12.</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</si>
  <si>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</si>
  <si>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</si>
  <si>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</si>
  <si>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13.</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</si>
  <si>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</si>
  <si>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</si>
  <si>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</si>
  <si>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</si>
  <si>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Развитие сети автомобильных дорог общего пользования местного значения</t>
  </si>
  <si>
    <t>Капитальный ремонт и ремонт автомобильных дорог общего пользования местного значения</t>
  </si>
  <si>
    <t>64200SД060</t>
  </si>
  <si>
    <t>64200WД060</t>
  </si>
  <si>
    <t>14.</t>
  </si>
  <si>
    <t>Муниципальная программа "Капитальные вложения (бюджетные инвестиции) в объекты муниципальной собственности"</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</si>
  <si>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</si>
  <si>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</si>
  <si>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</si>
  <si>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Капитальные вложения в объекты государственной (муниципальной) собственности</t>
  </si>
  <si>
    <t>400</t>
  </si>
  <si>
    <t>65200A0820</t>
  </si>
  <si>
    <t>Капитальные вложения в области коммунального хозяйства</t>
  </si>
  <si>
    <t>Организация водоснабжения населения</t>
  </si>
  <si>
    <t xml:space="preserve">65400S0330              </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</si>
  <si>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</si>
  <si>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65400W2640</t>
  </si>
  <si>
    <t>Капитальные вложения в области газификации</t>
  </si>
  <si>
    <t>Организация газоснабжения населения (поселений) (строительство подводящих газопроводов, распределительных газопроводов)</t>
  </si>
  <si>
    <t>65500S0620</t>
  </si>
  <si>
    <t>Капитальные вложения в области образования</t>
  </si>
  <si>
    <t>Проектирование спортивного зала МБОУ СОШ №1</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</si>
  <si>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</si>
  <si>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</si>
  <si>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65700ST000</t>
  </si>
  <si>
    <t>15.</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</si>
  <si>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</si>
  <si>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</si>
  <si>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</si>
  <si>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16.</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</si>
  <si>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</si>
  <si>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</si>
  <si>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</si>
  <si>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</si>
  <si>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</si>
  <si>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17.</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</si>
  <si>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</si>
  <si>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</si>
  <si>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</si>
  <si>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18.</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</si>
  <si>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</si>
  <si>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</si>
  <si>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</si>
  <si>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19.</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</si>
  <si>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</si>
  <si>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</si>
  <si>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</si>
  <si>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Обеспечение организации отдыха детей-инвалидов и детей с ограниченными возможностями здоровья в каникулярное время</t>
  </si>
  <si>
    <t>70100S0280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</si>
  <si>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</si>
  <si>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</si>
  <si>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20.</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</si>
  <si>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</si>
  <si>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</si>
  <si>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</si>
  <si>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21.</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</si>
  <si>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</si>
  <si>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</si>
  <si>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Проведение комплексных кадастровых работ</t>
  </si>
  <si>
    <t>72100А5110</t>
  </si>
  <si>
    <t>22.</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</si>
  <si>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</si>
  <si>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</si>
  <si>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</si>
  <si>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</si>
  <si>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</si>
  <si>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</si>
  <si>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</si>
  <si>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</si>
  <si>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</si>
  <si>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</si>
  <si>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23.</t>
  </si>
  <si>
    <t>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</si>
  <si>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</si>
  <si>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</si>
  <si>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Выплата пенсий за выслугу лет лицам, замещавшим муниципальные должности и должности муниципальной службы в органах местного самоуправления</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</si>
  <si>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</si>
  <si>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</si>
  <si>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</si>
  <si>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</si>
  <si>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</si>
  <si>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</si>
  <si>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</si>
  <si>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</si>
  <si>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</si>
  <si>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подготовительных работ и ввода в эксплуатацию объектов строительства</t>
  </si>
  <si>
    <t>Условно утвержденные расходы</t>
  </si>
  <si>
    <t>Белореченский район</t>
  </si>
  <si>
    <t>Приложение 11</t>
  </si>
  <si>
    <t xml:space="preserve"> </t>
  </si>
  <si>
    <t>Ведомственная структура расходов   бюджета муниципального образования Белореченский муниципальный район Краснодарского края  на 2026 и 2027 годы</t>
  </si>
  <si>
    <t>№ п\п</t>
  </si>
  <si>
    <t>Первоначальный бюджет</t>
  </si>
  <si>
    <t>00.12.2024</t>
  </si>
  <si>
    <t>30,07,25</t>
  </si>
  <si>
    <t>00.12.2025</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</si>
  <si>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</si>
  <si>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</si>
  <si>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</si>
  <si>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</si>
  <si>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</si>
  <si>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</si>
  <si>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</si>
  <si>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</si>
  <si>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</si>
  <si>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</si>
  <si>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</si>
  <si>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</si>
  <si>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</si>
  <si>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Административно-хозяйственная часть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</si>
  <si>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</si>
  <si>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</si>
  <si>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Капитальные вложения в области жилишного хозяйства</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</si>
  <si>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</si>
  <si>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</si>
  <si>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</si>
  <si>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</si>
  <si>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</si>
  <si>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</si>
  <si>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</si>
  <si>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</si>
  <si>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</si>
  <si>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</si>
  <si>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Управление культуры администрации муниципального образования Белореченский муниципальный район Краснодарского края</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</si>
  <si>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</si>
  <si>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</si>
  <si>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Управление по физкультуре и спорту администрации муниципального образования Белореченский муниципальный район Краснодарского края</t>
  </si>
  <si>
    <t>Физическая культура и спорт</t>
  </si>
  <si>
    <t xml:space="preserve">Физическая культура </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</si>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</sst>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
    <numFmt numFmtId="166" formatCode="#,##0,000,000,000"/>
    <numFmt numFmtId="167" formatCode="0000000"/>
    <numFmt numFmtId="168" formatCode="#,##0.00;[Red]\-#,##0.00;0.00"/>
    <numFmt numFmtId="169" formatCode="dd/mm/yy"/>
    <numFmt numFmtId="170" formatCode="#,###.00"/>
  </numFmts>
  <fonts count="24">
    <font>
      <sz val="10"/>
      <name val="Arial Cyr"/>
      <charset val="1"/>
    </font>
    <font>
      <sz val="14"/>
      <name val="Times New Roman"/>
      <charset val="1"/>
    </font>
    <font>
      <sz val="14"/>
      <color rgb="FF000000"/>
      <name val="Times New Roman"/>
      <charset val="1"/>
    </font>
    <font>
      <sz val="14"/>
      <name val="Arial Cyr"/>
      <charset val="1"/>
    </font>
    <font>
      <sz val="13"/>
      <name val="Times New Roman"/>
      <charset val="1"/>
    </font>
    <font>
      <b/>
      <sz val="14"/>
      <name val="Times New Roman"/>
      <charset val="1"/>
    </font>
    <font>
      <b/>
      <sz val="14"/>
      <color rgb="FFFF0000"/>
      <name val="Times New Roman"/>
      <charset val="1"/>
    </font>
    <font>
      <b/>
      <sz val="10"/>
      <name val="Arial Cyr"/>
      <charset val="1"/>
    </font>
    <font>
      <sz val="14"/>
      <name val="Times New Roman"/>
      <family val="1"/>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2"/>
      <name val="Times New Roman"/>
      <charset val="1"/>
    </font>
    <font>
      <sz val="10"/>
      <color rgb="FFCE181E"/>
      <name val="Arial Cyr"/>
      <charset val="1"/>
    </font>
    <font>
      <sz val="12"/>
      <color rgb="FF000000"/>
      <name val="Times New Roman"/>
      <charset val="1"/>
    </font>
    <font>
      <sz val="12"/>
      <color rgb="FFCE181E"/>
      <name val="Times New Roman"/>
      <charset val="1"/>
    </font>
    <font>
      <sz val="14"/>
      <color rgb="FFCE181E"/>
      <name val="Times New Roman"/>
      <charset val="1"/>
    </font>
    <font>
      <b/>
      <sz val="12"/>
      <name val="Times New Roman"/>
      <charset val="1"/>
    </font>
    <font>
      <u/>
      <sz val="12"/>
      <color rgb="FF000000"/>
      <name val="Times New Roman"/>
      <charset val="1"/>
    </font>
    <font>
      <b/>
      <u/>
      <sz val="12"/>
      <color rgb="FF000000"/>
      <name val="Times New Roman"/>
      <charset val="1"/>
    </font>
    <font>
      <b/>
      <u/>
      <sz val="12"/>
      <color rgb="FFCE181E"/>
      <name val="Times New Roman"/>
      <charset val="1"/>
    </font>
    <font>
      <b/>
      <sz val="14"/>
      <color rgb="FFCE181E"/>
      <name val="Times New Roman"/>
      <charset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68">
    <xf numFmtId="0" fontId="0" fillId="0" borderId="0" xfId="0"/>
    <xf numFmtId="0" fontId="14" fillId="0" borderId="2" xfId="0" applyFont="1" applyBorder="1" applyAlignment="1">
      <alignment horizontal="center" vertical="top" wrapText="1"/>
    </xf>
    <xf numFmtId="167" fontId="14" fillId="0" borderId="2" xfId="0" applyNumberFormat="1" applyFont="1" applyBorder="1" applyAlignment="1">
      <alignment horizontal="center" vertical="top" wrapText="1"/>
    </xf>
    <xf numFmtId="49" fontId="19" fillId="0" borderId="2" xfId="0" applyNumberFormat="1" applyFont="1" applyBorder="1" applyAlignment="1">
      <alignment horizontal="center" vertical="top" wrapText="1"/>
    </xf>
    <xf numFmtId="0" fontId="2" fillId="0" borderId="0" xfId="0" applyFont="1" applyAlignment="1">
      <alignment horizontal="right"/>
    </xf>
    <xf numFmtId="0" fontId="2" fillId="0" borderId="0" xfId="0" applyFont="1" applyAlignment="1">
      <alignment horizontal="center" wrapText="1"/>
    </xf>
    <xf numFmtId="0" fontId="2" fillId="0" borderId="0" xfId="0" applyFont="1" applyAlignment="1">
      <alignment horizontal="left" vertical="top"/>
    </xf>
    <xf numFmtId="0" fontId="1" fillId="0" borderId="0" xfId="0" applyFont="1" applyAlignment="1">
      <alignment horizontal="left" wrapText="1"/>
    </xf>
    <xf numFmtId="0" fontId="1" fillId="0" borderId="2" xfId="0" applyFont="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1"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2" fillId="0" borderId="0" xfId="0" applyFont="1" applyAlignment="1">
      <alignment horizontal="left" vertical="center" wrapText="1"/>
    </xf>
    <xf numFmtId="0" fontId="1" fillId="0" borderId="0" xfId="0" applyFont="1" applyAlignment="1">
      <alignment horizontal="center" wrapText="1"/>
    </xf>
    <xf numFmtId="0" fontId="3" fillId="0" borderId="0" xfId="0" applyFont="1"/>
    <xf numFmtId="0" fontId="1" fillId="0" borderId="0" xfId="0" applyFont="1" applyAlignment="1">
      <alignment horizontal="right"/>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4" fontId="5" fillId="0" borderId="0" xfId="0" applyNumberFormat="1" applyFont="1" applyAlignment="1">
      <alignment horizontal="right" vertical="center"/>
    </xf>
    <xf numFmtId="0" fontId="5" fillId="0" borderId="0" xfId="0" applyFont="1" applyAlignment="1">
      <alignment horizontal="center" vertical="top"/>
    </xf>
    <xf numFmtId="0" fontId="5" fillId="0" borderId="0" xfId="0" applyFont="1" applyAlignment="1">
      <alignment horizontal="left" vertical="top" wrapText="1"/>
    </xf>
    <xf numFmtId="49" fontId="5" fillId="0" borderId="0" xfId="0" applyNumberFormat="1" applyFont="1" applyAlignment="1">
      <alignment horizontal="center" wrapText="1"/>
    </xf>
    <xf numFmtId="164" fontId="6" fillId="0" borderId="0" xfId="0" applyNumberFormat="1" applyFont="1"/>
    <xf numFmtId="164" fontId="5" fillId="0" borderId="0" xfId="0" applyNumberFormat="1" applyFont="1"/>
    <xf numFmtId="4" fontId="5"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5" fillId="0" borderId="0" xfId="0" applyFont="1" applyAlignment="1">
      <alignment horizontal="left" wrapText="1"/>
    </xf>
    <xf numFmtId="49" fontId="5"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5"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165" fontId="2" fillId="0" borderId="0" xfId="0" applyNumberFormat="1" applyFont="1" applyAlignment="1">
      <alignment horizontal="left" wrapText="1"/>
    </xf>
    <xf numFmtId="0" fontId="8" fillId="0" borderId="0" xfId="0" applyFont="1"/>
    <xf numFmtId="0" fontId="9" fillId="0" borderId="0" xfId="0" applyFont="1"/>
    <xf numFmtId="0" fontId="9"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right"/>
    </xf>
    <xf numFmtId="0" fontId="11" fillId="0" borderId="0" xfId="0" applyFont="1" applyAlignment="1">
      <alignment horizontal="right"/>
    </xf>
    <xf numFmtId="0" fontId="11" fillId="0" borderId="0" xfId="0"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wrapText="1"/>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12" fillId="0" borderId="0" xfId="0" applyFont="1" applyAlignment="1">
      <alignment horizontal="left" vertical="top" wrapText="1"/>
    </xf>
    <xf numFmtId="166" fontId="12" fillId="0" borderId="0" xfId="0" applyNumberFormat="1" applyFont="1" applyAlignment="1">
      <alignment horizontal="left" vertical="top" wrapText="1"/>
    </xf>
    <xf numFmtId="49" fontId="12" fillId="0" borderId="0" xfId="0" applyNumberFormat="1" applyFont="1" applyAlignment="1">
      <alignment horizontal="center" wrapText="1"/>
    </xf>
    <xf numFmtId="4" fontId="12" fillId="0" borderId="0" xfId="0" applyNumberFormat="1" applyFont="1" applyAlignment="1">
      <alignment horizontal="right" wrapText="1"/>
    </xf>
    <xf numFmtId="0" fontId="13" fillId="0" borderId="0" xfId="0" applyFont="1"/>
    <xf numFmtId="0" fontId="12" fillId="0" borderId="0" xfId="0" applyFont="1" applyAlignment="1">
      <alignment horizontal="left" vertical="top"/>
    </xf>
    <xf numFmtId="0" fontId="12" fillId="0" borderId="0" xfId="0" applyFont="1" applyAlignment="1">
      <alignment horizontal="center" vertical="top"/>
    </xf>
    <xf numFmtId="4" fontId="12"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2" fillId="0" borderId="0" xfId="0" applyNumberFormat="1" applyFont="1" applyAlignment="1">
      <alignment horizontal="center" vertical="top"/>
    </xf>
    <xf numFmtId="168" fontId="2" fillId="0" borderId="0" xfId="0" applyNumberFormat="1" applyFont="1" applyAlignment="1">
      <alignment horizontal="left" vertical="top" wrapText="1"/>
    </xf>
    <xf numFmtId="1" fontId="12" fillId="0" borderId="0" xfId="0" applyNumberFormat="1" applyFont="1" applyAlignment="1">
      <alignment horizontal="center" vertical="top"/>
    </xf>
    <xf numFmtId="1" fontId="1" fillId="0" borderId="0" xfId="0" applyNumberFormat="1" applyFont="1" applyAlignment="1">
      <alignment horizontal="center" vertical="top"/>
    </xf>
    <xf numFmtId="0" fontId="5" fillId="0" borderId="0" xfId="0" applyFont="1" applyAlignment="1">
      <alignment horizontal="left" vertical="top"/>
    </xf>
    <xf numFmtId="49" fontId="5" fillId="0" borderId="0" xfId="0" applyNumberFormat="1" applyFont="1" applyAlignment="1">
      <alignment horizontal="center" vertical="top"/>
    </xf>
    <xf numFmtId="167" fontId="12" fillId="0" borderId="0" xfId="0" applyNumberFormat="1" applyFont="1" applyAlignment="1">
      <alignment horizontal="left" vertical="top" wrapText="1"/>
    </xf>
    <xf numFmtId="167" fontId="1" fillId="0" borderId="0" xfId="0" applyNumberFormat="1" applyFont="1" applyAlignment="1">
      <alignment horizontal="left" vertical="top" wrapText="1"/>
    </xf>
    <xf numFmtId="166" fontId="2" fillId="0" borderId="0" xfId="0" applyNumberFormat="1" applyFont="1" applyAlignment="1">
      <alignment horizontal="left" vertical="top"/>
    </xf>
    <xf numFmtId="4" fontId="2" fillId="0" borderId="0" xfId="0" applyNumberFormat="1" applyFont="1" applyAlignment="1">
      <alignment horizontal="right"/>
    </xf>
    <xf numFmtId="0" fontId="13" fillId="0" borderId="0" xfId="0" applyFont="1" applyAlignment="1">
      <alignment horizontal="right"/>
    </xf>
    <xf numFmtId="0" fontId="11"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horizontal="center"/>
    </xf>
    <xf numFmtId="2" fontId="11" fillId="0" borderId="0" xfId="0" applyNumberFormat="1" applyFont="1" applyAlignment="1">
      <alignment horizontal="right"/>
    </xf>
    <xf numFmtId="2" fontId="11" fillId="0" borderId="0" xfId="0" applyNumberFormat="1" applyFont="1"/>
    <xf numFmtId="0" fontId="14" fillId="0" borderId="0" xfId="0" applyFont="1" applyAlignment="1">
      <alignment horizontal="center" vertical="top"/>
    </xf>
    <xf numFmtId="0" fontId="14" fillId="0" borderId="0" xfId="0" applyFont="1" applyAlignment="1">
      <alignment horizontal="center"/>
    </xf>
    <xf numFmtId="164" fontId="14" fillId="0" borderId="0" xfId="0" applyNumberFormat="1" applyFont="1" applyAlignment="1">
      <alignment horizontal="center" wrapText="1"/>
    </xf>
    <xf numFmtId="0" fontId="14" fillId="0" borderId="0" xfId="0" applyFont="1"/>
    <xf numFmtId="166" fontId="14" fillId="0" borderId="0" xfId="0" applyNumberFormat="1" applyFont="1" applyAlignment="1">
      <alignment horizontal="right"/>
    </xf>
    <xf numFmtId="0" fontId="14" fillId="0" borderId="0" xfId="0" applyFont="1" applyAlignment="1">
      <alignment horizontal="right"/>
    </xf>
    <xf numFmtId="0" fontId="15" fillId="0" borderId="0" xfId="0" applyFont="1"/>
    <xf numFmtId="0" fontId="14" fillId="0" borderId="0" xfId="0" applyFont="1" applyAlignment="1">
      <alignment vertical="top"/>
    </xf>
    <xf numFmtId="0" fontId="16" fillId="0" borderId="0" xfId="0" applyFont="1" applyAlignment="1">
      <alignment horizontal="right"/>
    </xf>
    <xf numFmtId="0" fontId="17" fillId="0" borderId="0" xfId="0" applyFont="1" applyAlignment="1">
      <alignment horizontal="right"/>
    </xf>
    <xf numFmtId="0" fontId="1" fillId="0" borderId="0" xfId="0" applyFont="1" applyAlignment="1">
      <alignment horizontal="center"/>
    </xf>
    <xf numFmtId="166" fontId="0" fillId="0" borderId="0" xfId="0" applyNumberFormat="1" applyAlignment="1">
      <alignment horizontal="right"/>
    </xf>
    <xf numFmtId="0" fontId="14" fillId="0" borderId="0" xfId="0" applyFont="1" applyAlignment="1">
      <alignment horizontal="left" vertical="top"/>
    </xf>
    <xf numFmtId="0" fontId="2" fillId="0" borderId="0" xfId="0" applyFont="1" applyAlignment="1">
      <alignment vertical="top" wrapText="1"/>
    </xf>
    <xf numFmtId="0" fontId="18" fillId="0" borderId="0" xfId="0" applyFont="1" applyAlignment="1">
      <alignment horizontal="left" vertical="center" wrapText="1"/>
    </xf>
    <xf numFmtId="0" fontId="14" fillId="0" borderId="0" xfId="0" applyFont="1" applyAlignment="1">
      <alignment horizontal="left"/>
    </xf>
    <xf numFmtId="0" fontId="19" fillId="0" borderId="0" xfId="0" applyFont="1" applyAlignment="1">
      <alignment horizontal="center" vertical="top"/>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top" wrapText="1"/>
    </xf>
    <xf numFmtId="0" fontId="18" fillId="0" borderId="0" xfId="0" applyFont="1" applyAlignment="1">
      <alignment horizontal="center" vertical="center" wrapText="1"/>
    </xf>
    <xf numFmtId="0" fontId="19" fillId="0" borderId="0" xfId="0" applyFont="1"/>
    <xf numFmtId="49" fontId="5"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5" fillId="0" borderId="0" xfId="0" applyNumberFormat="1" applyFont="1" applyAlignment="1">
      <alignment horizontal="right"/>
    </xf>
    <xf numFmtId="0" fontId="1" fillId="0" borderId="0" xfId="0" applyFont="1" applyAlignment="1">
      <alignment vertical="top"/>
    </xf>
    <xf numFmtId="0" fontId="14" fillId="0" borderId="2" xfId="0" applyFont="1" applyBorder="1" applyAlignment="1">
      <alignment horizontal="center" vertical="top" wrapText="1"/>
    </xf>
    <xf numFmtId="169" fontId="21" fillId="0" borderId="2" xfId="0" applyNumberFormat="1" applyFont="1" applyBorder="1" applyAlignment="1">
      <alignment horizontal="center" vertical="center" wrapText="1"/>
    </xf>
    <xf numFmtId="0" fontId="21" fillId="0" borderId="2" xfId="0" applyFont="1" applyBorder="1" applyAlignment="1">
      <alignment horizontal="center" vertical="center" wrapText="1"/>
    </xf>
    <xf numFmtId="49" fontId="14" fillId="0" borderId="2" xfId="0" applyNumberFormat="1" applyFont="1" applyBorder="1" applyAlignment="1">
      <alignment horizontal="center" vertical="top" wrapText="1"/>
    </xf>
    <xf numFmtId="166" fontId="14" fillId="0" borderId="2" xfId="0" applyNumberFormat="1" applyFont="1" applyBorder="1" applyAlignment="1">
      <alignment horizontal="right" vertical="top" wrapText="1"/>
    </xf>
    <xf numFmtId="1" fontId="14" fillId="0" borderId="2" xfId="0" applyNumberFormat="1" applyFont="1" applyBorder="1" applyAlignment="1">
      <alignment horizontal="center" vertical="top" wrapText="1"/>
    </xf>
    <xf numFmtId="0" fontId="14" fillId="0" borderId="2" xfId="0" applyFont="1" applyBorder="1" applyAlignment="1">
      <alignment horizontal="center" vertical="center" wrapText="1"/>
    </xf>
    <xf numFmtId="166" fontId="14" fillId="0" borderId="2"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0" fontId="5" fillId="0" borderId="0" xfId="0" applyFont="1" applyAlignment="1">
      <alignment horizontal="center" vertical="top" wrapText="1"/>
    </xf>
    <xf numFmtId="166" fontId="5" fillId="0" borderId="0" xfId="0" applyNumberFormat="1" applyFont="1" applyAlignment="1">
      <alignment horizontal="left" vertical="top" wrapText="1"/>
    </xf>
    <xf numFmtId="4" fontId="5" fillId="0" borderId="0" xfId="0" applyNumberFormat="1" applyFont="1" applyAlignment="1">
      <alignment horizontal="right" vertical="top"/>
    </xf>
    <xf numFmtId="4" fontId="23"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 fillId="0" borderId="0" xfId="0" applyNumberFormat="1" applyFont="1" applyAlignment="1">
      <alignment horizontal="right" vertical="top"/>
    </xf>
    <xf numFmtId="4" fontId="18"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 fontId="14" fillId="0" borderId="0" xfId="0" applyNumberFormat="1" applyFont="1"/>
    <xf numFmtId="49" fontId="5" fillId="0" borderId="0" xfId="0" applyNumberFormat="1" applyFont="1" applyAlignment="1">
      <alignment horizontal="left" vertical="top" wrapText="1"/>
    </xf>
    <xf numFmtId="49" fontId="5" fillId="0" borderId="0" xfId="0" applyNumberFormat="1" applyFont="1" applyAlignment="1">
      <alignment horizontal="left" vertical="top"/>
    </xf>
    <xf numFmtId="170" fontId="4" fillId="0" borderId="0" xfId="0" applyNumberFormat="1" applyFont="1"/>
    <xf numFmtId="168" fontId="1" fillId="0" borderId="0" xfId="0" applyNumberFormat="1" applyFont="1" applyAlignment="1">
      <alignment horizontal="left" vertical="top" wrapText="1"/>
    </xf>
    <xf numFmtId="0" fontId="16" fillId="0" borderId="0" xfId="0" applyFont="1"/>
    <xf numFmtId="49" fontId="2" fillId="0" borderId="0" xfId="0" applyNumberFormat="1" applyFont="1" applyAlignment="1">
      <alignment horizontal="left" vertical="top"/>
    </xf>
    <xf numFmtId="4" fontId="14" fillId="0" borderId="0" xfId="0" applyNumberFormat="1" applyFont="1" applyAlignment="1">
      <alignment horizontal="right" vertical="top"/>
    </xf>
    <xf numFmtId="4" fontId="16" fillId="0" borderId="0" xfId="0" applyNumberFormat="1" applyFont="1" applyAlignment="1">
      <alignment horizontal="right" vertical="top"/>
    </xf>
    <xf numFmtId="4" fontId="17" fillId="0" borderId="0" xfId="0" applyNumberFormat="1" applyFont="1" applyAlignment="1">
      <alignment horizontal="right" vertical="top"/>
    </xf>
    <xf numFmtId="4" fontId="1" fillId="0" borderId="0" xfId="0" applyNumberFormat="1" applyFont="1" applyAlignment="1">
      <alignment horizontal="right"/>
    </xf>
    <xf numFmtId="4" fontId="14" fillId="0" borderId="0" xfId="0" applyNumberFormat="1" applyFont="1" applyAlignment="1">
      <alignment horizontal="right"/>
    </xf>
    <xf numFmtId="4" fontId="1" fillId="0" borderId="0" xfId="0" applyNumberFormat="1" applyFont="1" applyAlignment="1">
      <alignment vertical="top"/>
    </xf>
    <xf numFmtId="4" fontId="16" fillId="0" borderId="0" xfId="0" applyNumberFormat="1" applyFont="1" applyAlignment="1">
      <alignment horizontal="right"/>
    </xf>
    <xf numFmtId="4" fontId="17" fillId="0" borderId="0" xfId="0" applyNumberFormat="1" applyFont="1" applyAlignment="1">
      <alignment horizontal="right"/>
    </xf>
    <xf numFmtId="49" fontId="1" fillId="0" borderId="2" xfId="0" applyNumberFormat="1" applyFont="1" applyBorder="1" applyAlignment="1">
      <alignment horizontal="center" vertical="center"/>
    </xf>
    <xf numFmtId="169" fontId="2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169" fontId="21" fillId="0" borderId="2" xfId="0" applyNumberFormat="1" applyFont="1" applyBorder="1" applyAlignment="1">
      <alignment horizontal="center" vertical="center" wrapText="1"/>
    </xf>
    <xf numFmtId="0" fontId="21" fillId="0" borderId="2" xfId="0" applyFont="1" applyBorder="1" applyAlignment="1">
      <alignment horizontal="center" vertical="center" wrapText="1"/>
    </xf>
    <xf numFmtId="0" fontId="22" fillId="0" borderId="2" xfId="0" applyFont="1" applyBorder="1" applyAlignment="1">
      <alignment horizontal="center" vertical="center" wrapText="1"/>
    </xf>
    <xf numFmtId="169" fontId="16" fillId="0" borderId="2"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1"/>
  <sheetViews>
    <sheetView view="pageBreakPreview" zoomScale="65" zoomScaleNormal="60" zoomScalePageLayoutView="65" workbookViewId="0">
      <selection activeCell="C2" sqref="C2:H2"/>
    </sheetView>
  </sheetViews>
  <sheetFormatPr defaultRowHeight="12.75"/>
  <cols>
    <col min="1" max="1" width="4.42578125" customWidth="1"/>
    <col min="2" max="2" width="61" customWidth="1"/>
    <col min="3" max="3" width="4.42578125" customWidth="1"/>
    <col min="4" max="4" width="7.28515625" customWidth="1"/>
    <col min="5" max="5" width="8.140625" hidden="1" customWidth="1"/>
    <col min="6" max="6" width="5.28515625" hidden="1" customWidth="1"/>
    <col min="7" max="7" width="20.7109375" customWidth="1"/>
    <col min="8" max="8" width="19.7109375" customWidth="1"/>
    <col min="9" max="1025" width="7.28515625" customWidth="1"/>
  </cols>
  <sheetData>
    <row r="1" spans="1:10" ht="31.35" customHeight="1">
      <c r="A1" s="15"/>
      <c r="B1" s="15"/>
      <c r="C1" s="14" t="s">
        <v>0</v>
      </c>
      <c r="D1" s="14"/>
      <c r="E1" s="14"/>
      <c r="F1" s="14"/>
      <c r="G1" s="14"/>
    </row>
    <row r="2" spans="1:10" ht="73.5" customHeight="1">
      <c r="A2" s="15"/>
      <c r="B2" s="15"/>
      <c r="C2" s="13" t="s">
        <v>1</v>
      </c>
      <c r="D2" s="13"/>
      <c r="E2" s="13"/>
      <c r="F2" s="13"/>
      <c r="G2" s="13"/>
      <c r="H2" s="13"/>
    </row>
    <row r="3" spans="1:10" ht="60.75" customHeight="1">
      <c r="A3" s="15"/>
      <c r="B3" s="12" t="s">
        <v>2</v>
      </c>
      <c r="C3" s="12"/>
      <c r="D3" s="12"/>
      <c r="E3" s="12"/>
      <c r="F3" s="12"/>
      <c r="G3" s="12"/>
      <c r="H3" s="12"/>
    </row>
    <row r="4" spans="1:10" ht="22.35" customHeight="1">
      <c r="A4" s="19"/>
      <c r="B4" s="19"/>
      <c r="C4" s="19"/>
      <c r="D4" s="11"/>
      <c r="E4" s="11"/>
      <c r="F4" s="11"/>
      <c r="G4" s="11"/>
      <c r="H4" s="20" t="s">
        <v>3</v>
      </c>
      <c r="I4" s="15"/>
      <c r="J4" s="15"/>
    </row>
    <row r="5" spans="1:10" ht="72.2" customHeight="1">
      <c r="A5" s="10" t="s">
        <v>4</v>
      </c>
      <c r="B5" s="10" t="s">
        <v>5</v>
      </c>
      <c r="C5" s="9" t="s">
        <v>6</v>
      </c>
      <c r="D5" s="9"/>
      <c r="E5" s="9"/>
      <c r="F5" s="9"/>
      <c r="G5" s="8" t="s">
        <v>7</v>
      </c>
      <c r="H5" s="8" t="s">
        <v>8</v>
      </c>
    </row>
    <row r="6" spans="1:10" ht="36" customHeight="1">
      <c r="A6" s="10"/>
      <c r="B6" s="10"/>
      <c r="C6" s="21" t="s">
        <v>9</v>
      </c>
      <c r="D6" s="21" t="s">
        <v>10</v>
      </c>
      <c r="E6" s="23" t="s">
        <v>11</v>
      </c>
      <c r="F6" s="23" t="s">
        <v>12</v>
      </c>
      <c r="G6" s="8"/>
      <c r="H6" s="8"/>
    </row>
    <row r="7" spans="1:10" ht="18.75">
      <c r="A7" s="24">
        <v>1</v>
      </c>
      <c r="B7" s="21">
        <v>2</v>
      </c>
      <c r="C7" s="21">
        <v>3</v>
      </c>
      <c r="D7" s="21">
        <v>4</v>
      </c>
      <c r="E7" s="23" t="s">
        <v>13</v>
      </c>
      <c r="F7" s="23" t="s">
        <v>14</v>
      </c>
      <c r="G7" s="22">
        <v>5</v>
      </c>
      <c r="H7" s="22">
        <v>6</v>
      </c>
    </row>
    <row r="8" spans="1:10" ht="18.75">
      <c r="A8" s="18"/>
      <c r="B8" s="25" t="s">
        <v>15</v>
      </c>
      <c r="C8" s="26"/>
      <c r="D8" s="26"/>
      <c r="E8" s="27"/>
      <c r="F8" s="27"/>
      <c r="G8" s="28">
        <f>G9+G17+G21+G26+G28+G34+G37+G41+G46+G48</f>
        <v>4548501500</v>
      </c>
      <c r="H8" s="28">
        <f>H9+H17+H21+H26+H28+H34+H37+H41+H46+H48</f>
        <v>4322910500</v>
      </c>
    </row>
    <row r="9" spans="1:10" ht="18.75">
      <c r="A9" s="29" t="s">
        <v>16</v>
      </c>
      <c r="B9" s="30" t="s">
        <v>17</v>
      </c>
      <c r="C9" s="31" t="s">
        <v>18</v>
      </c>
      <c r="D9" s="32"/>
      <c r="E9" s="33"/>
      <c r="F9" s="33"/>
      <c r="G9" s="34">
        <f>G10+G11+G12+G14+G15+G16+G13</f>
        <v>305403500</v>
      </c>
      <c r="H9" s="34">
        <f>H10+H11+H12+H14+H15+H16+H13</f>
        <v>305095400</v>
      </c>
    </row>
    <row r="10" spans="1:10" ht="56.25">
      <c r="A10" s="35"/>
      <c r="B10" s="36" t="s">
        <v>19</v>
      </c>
      <c r="C10" s="37" t="s">
        <v>18</v>
      </c>
      <c r="D10" s="37" t="s">
        <v>20</v>
      </c>
      <c r="E10" s="37"/>
      <c r="F10" s="37"/>
      <c r="G10" s="38">
        <f>'приложение 11'!I27</f>
        <v>2171800</v>
      </c>
      <c r="H10" s="38">
        <f>'приложение 11'!T27</f>
        <v>2089200</v>
      </c>
    </row>
    <row r="11" spans="1:10" ht="75">
      <c r="A11" s="35"/>
      <c r="B11" s="36" t="s">
        <v>21</v>
      </c>
      <c r="C11" s="37" t="s">
        <v>18</v>
      </c>
      <c r="D11" s="37" t="s">
        <v>22</v>
      </c>
      <c r="E11" s="37" t="s">
        <v>23</v>
      </c>
      <c r="F11" s="37"/>
      <c r="G11" s="38">
        <f>'приложение 11'!I11</f>
        <v>5950500</v>
      </c>
      <c r="H11" s="38">
        <f>'приложение 11'!T11</f>
        <v>5724100</v>
      </c>
    </row>
    <row r="12" spans="1:10" ht="75">
      <c r="A12" s="35"/>
      <c r="B12" s="36" t="s">
        <v>24</v>
      </c>
      <c r="C12" s="37" t="s">
        <v>18</v>
      </c>
      <c r="D12" s="37" t="s">
        <v>25</v>
      </c>
      <c r="E12" s="37"/>
      <c r="F12" s="37"/>
      <c r="G12" s="38">
        <f>'приложение 11'!I32</f>
        <v>76239500</v>
      </c>
      <c r="H12" s="38">
        <f>'приложение 11'!T32</f>
        <v>84918300</v>
      </c>
    </row>
    <row r="13" spans="1:10" ht="18.75">
      <c r="A13" s="35"/>
      <c r="B13" s="39" t="s">
        <v>26</v>
      </c>
      <c r="C13" s="37" t="s">
        <v>18</v>
      </c>
      <c r="D13" s="37" t="s">
        <v>27</v>
      </c>
      <c r="E13" s="37"/>
      <c r="F13" s="37"/>
      <c r="G13" s="38">
        <f>'приложение 11'!I46</f>
        <v>83300</v>
      </c>
      <c r="H13" s="38">
        <f>'приложение 11'!T46</f>
        <v>9200</v>
      </c>
    </row>
    <row r="14" spans="1:10" ht="56.25">
      <c r="A14" s="35"/>
      <c r="B14" s="36" t="s">
        <v>28</v>
      </c>
      <c r="C14" s="37" t="s">
        <v>18</v>
      </c>
      <c r="D14" s="37" t="s">
        <v>29</v>
      </c>
      <c r="E14" s="37" t="s">
        <v>23</v>
      </c>
      <c r="F14" s="37"/>
      <c r="G14" s="38">
        <f>'приложение 11'!I216+'приложение 11'!I236</f>
        <v>28552300</v>
      </c>
      <c r="H14" s="38">
        <f>'приложение 11'!T216+'приложение 11'!T236</f>
        <v>27465300</v>
      </c>
    </row>
    <row r="15" spans="1:10" ht="18.75">
      <c r="A15" s="35"/>
      <c r="B15" s="36" t="s">
        <v>30</v>
      </c>
      <c r="C15" s="37" t="s">
        <v>18</v>
      </c>
      <c r="D15" s="37" t="s">
        <v>31</v>
      </c>
      <c r="E15" s="37" t="s">
        <v>32</v>
      </c>
      <c r="F15" s="37"/>
      <c r="G15" s="38">
        <f>'приложение 11'!I50</f>
        <v>5000000</v>
      </c>
      <c r="H15" s="38">
        <f>'приложение 11'!T50</f>
        <v>5000000</v>
      </c>
    </row>
    <row r="16" spans="1:10" ht="18.75">
      <c r="A16" s="35"/>
      <c r="B16" s="36" t="s">
        <v>33</v>
      </c>
      <c r="C16" s="37" t="s">
        <v>18</v>
      </c>
      <c r="D16" s="37" t="s">
        <v>34</v>
      </c>
      <c r="E16" s="37" t="s">
        <v>32</v>
      </c>
      <c r="F16" s="37" t="s">
        <v>35</v>
      </c>
      <c r="G16" s="38">
        <f>'приложение 11'!I55+'приложение 11'!I276+'приложение 11'!I222+'приложение 11'!I489+'приложение 11'!I297+'приложение 11'!I436+'приложение 11'!I245+'приложение 11'!I20+'приложение 11'!I252+'приложение 11'!I527</f>
        <v>187406100</v>
      </c>
      <c r="H16" s="38">
        <f>'приложение 11'!T55+'приложение 11'!T276+'приложение 11'!T222+'приложение 11'!T489+'приложение 11'!T297+'приложение 11'!T436+'приложение 11'!T245+'приложение 11'!T20+'приложение 11'!T252+'приложение 11'!T527</f>
        <v>179889300</v>
      </c>
    </row>
    <row r="17" spans="1:8" s="42" customFormat="1" ht="37.5">
      <c r="A17" s="29" t="s">
        <v>36</v>
      </c>
      <c r="B17" s="40" t="s">
        <v>37</v>
      </c>
      <c r="C17" s="41" t="s">
        <v>22</v>
      </c>
      <c r="D17" s="41"/>
      <c r="E17" s="41"/>
      <c r="F17" s="41"/>
      <c r="G17" s="34">
        <f>G18+G20+G19</f>
        <v>42296100</v>
      </c>
      <c r="H17" s="34">
        <f>H18+H20+H19</f>
        <v>45744800</v>
      </c>
    </row>
    <row r="18" spans="1:8" ht="18.75">
      <c r="A18" s="35"/>
      <c r="B18" s="36" t="s">
        <v>38</v>
      </c>
      <c r="C18" s="37" t="s">
        <v>22</v>
      </c>
      <c r="D18" s="37" t="s">
        <v>39</v>
      </c>
      <c r="E18" s="37"/>
      <c r="F18" s="37"/>
      <c r="G18" s="38">
        <f>'приложение 11'!I100</f>
        <v>35524100</v>
      </c>
      <c r="H18" s="38">
        <f>'приложение 11'!T100</f>
        <v>34742800</v>
      </c>
    </row>
    <row r="19" spans="1:8" ht="56.25">
      <c r="A19" s="35"/>
      <c r="B19" s="43" t="s">
        <v>40</v>
      </c>
      <c r="C19" s="44" t="s">
        <v>22</v>
      </c>
      <c r="D19" s="44" t="s">
        <v>41</v>
      </c>
      <c r="E19" s="37"/>
      <c r="F19" s="37"/>
      <c r="G19" s="38">
        <f>'приложение 11'!I114</f>
        <v>252000</v>
      </c>
      <c r="H19" s="38">
        <f>'приложение 11'!T114</f>
        <v>252000</v>
      </c>
    </row>
    <row r="20" spans="1:8" ht="56.25">
      <c r="A20" s="35"/>
      <c r="B20" s="36" t="s">
        <v>42</v>
      </c>
      <c r="C20" s="37" t="s">
        <v>22</v>
      </c>
      <c r="D20" s="37" t="s">
        <v>43</v>
      </c>
      <c r="E20" s="37"/>
      <c r="F20" s="37"/>
      <c r="G20" s="38">
        <f>'приложение 11'!I119</f>
        <v>6520000</v>
      </c>
      <c r="H20" s="38">
        <f>'приложение 11'!T119</f>
        <v>10750000</v>
      </c>
    </row>
    <row r="21" spans="1:8" s="42" customFormat="1" ht="18.75">
      <c r="A21" s="29" t="s">
        <v>44</v>
      </c>
      <c r="B21" s="40" t="s">
        <v>45</v>
      </c>
      <c r="C21" s="41" t="s">
        <v>25</v>
      </c>
      <c r="D21" s="41"/>
      <c r="E21" s="41"/>
      <c r="F21" s="41"/>
      <c r="G21" s="34">
        <f>G22+G24+G25+G23</f>
        <v>230908000</v>
      </c>
      <c r="H21" s="34">
        <f>H22+H24+H25+H23</f>
        <v>42072600</v>
      </c>
    </row>
    <row r="22" spans="1:8" ht="18.75">
      <c r="A22" s="35"/>
      <c r="B22" s="36" t="s">
        <v>46</v>
      </c>
      <c r="C22" s="37" t="s">
        <v>25</v>
      </c>
      <c r="D22" s="37" t="s">
        <v>27</v>
      </c>
      <c r="E22" s="37"/>
      <c r="F22" s="37"/>
      <c r="G22" s="38">
        <f>'приложение 11'!I258</f>
        <v>29053300</v>
      </c>
      <c r="H22" s="38">
        <f>'приложение 11'!T258</f>
        <v>28721000</v>
      </c>
    </row>
    <row r="23" spans="1:8" ht="18.75">
      <c r="A23" s="35"/>
      <c r="B23" s="39" t="s">
        <v>47</v>
      </c>
      <c r="C23" s="37" t="s">
        <v>25</v>
      </c>
      <c r="D23" s="37" t="s">
        <v>48</v>
      </c>
      <c r="E23" s="37"/>
      <c r="F23" s="37"/>
      <c r="G23" s="38">
        <f>'приложение 11'!I136</f>
        <v>1250000</v>
      </c>
      <c r="H23" s="38">
        <f>'приложение 11'!T136</f>
        <v>1250000</v>
      </c>
    </row>
    <row r="24" spans="1:8" ht="18.75">
      <c r="A24" s="35"/>
      <c r="B24" s="36" t="s">
        <v>49</v>
      </c>
      <c r="C24" s="37" t="s">
        <v>25</v>
      </c>
      <c r="D24" s="37" t="s">
        <v>39</v>
      </c>
      <c r="E24" s="37"/>
      <c r="F24" s="37"/>
      <c r="G24" s="38">
        <f>'приложение 11'!I141</f>
        <v>194389000</v>
      </c>
      <c r="H24" s="38">
        <f>'приложение 11'!T141</f>
        <v>11231600</v>
      </c>
    </row>
    <row r="25" spans="1:8" ht="37.5">
      <c r="A25" s="35"/>
      <c r="B25" s="39" t="s">
        <v>50</v>
      </c>
      <c r="C25" s="37" t="s">
        <v>25</v>
      </c>
      <c r="D25" s="37" t="s">
        <v>51</v>
      </c>
      <c r="E25" s="37"/>
      <c r="F25" s="37"/>
      <c r="G25" s="38">
        <f>'приложение 11'!I151+'приложение 11'!I290</f>
        <v>6215700</v>
      </c>
      <c r="H25" s="38">
        <f>'приложение 11'!T151+'приложение 11'!T290</f>
        <v>870000</v>
      </c>
    </row>
    <row r="26" spans="1:8" s="42" customFormat="1" ht="18.75">
      <c r="A26" s="29" t="s">
        <v>52</v>
      </c>
      <c r="B26" s="40" t="s">
        <v>53</v>
      </c>
      <c r="C26" s="41" t="s">
        <v>27</v>
      </c>
      <c r="D26" s="41"/>
      <c r="E26" s="41"/>
      <c r="F26" s="41"/>
      <c r="G26" s="34">
        <f>G27</f>
        <v>113600100</v>
      </c>
      <c r="H26" s="34">
        <f>H27</f>
        <v>50516600</v>
      </c>
    </row>
    <row r="27" spans="1:8" ht="18.75">
      <c r="A27" s="29"/>
      <c r="B27" s="36" t="s">
        <v>54</v>
      </c>
      <c r="C27" s="37" t="s">
        <v>27</v>
      </c>
      <c r="D27" s="37" t="s">
        <v>20</v>
      </c>
      <c r="E27" s="41"/>
      <c r="F27" s="41"/>
      <c r="G27" s="38">
        <f>'приложение 11'!I161</f>
        <v>113600100</v>
      </c>
      <c r="H27" s="38">
        <f>'приложение 11'!T161</f>
        <v>50516600</v>
      </c>
    </row>
    <row r="28" spans="1:8" s="42" customFormat="1" ht="18.75">
      <c r="A28" s="29" t="s">
        <v>55</v>
      </c>
      <c r="B28" s="40" t="s">
        <v>56</v>
      </c>
      <c r="C28" s="41" t="s">
        <v>57</v>
      </c>
      <c r="D28" s="41"/>
      <c r="E28" s="41"/>
      <c r="F28" s="41"/>
      <c r="G28" s="34">
        <f>G29+G30+G32+G33+G31</f>
        <v>3320426200</v>
      </c>
      <c r="H28" s="34">
        <f>H29+H30+H32+H33+H31</f>
        <v>3306192200</v>
      </c>
    </row>
    <row r="29" spans="1:8" ht="18.75">
      <c r="A29" s="35"/>
      <c r="B29" s="36" t="s">
        <v>58</v>
      </c>
      <c r="C29" s="37" t="s">
        <v>57</v>
      </c>
      <c r="D29" s="37" t="s">
        <v>18</v>
      </c>
      <c r="E29" s="37"/>
      <c r="F29" s="37"/>
      <c r="G29" s="38">
        <f>'приложение 11'!I304</f>
        <v>991502300</v>
      </c>
      <c r="H29" s="38">
        <f>'приложение 11'!T304</f>
        <v>1018397900</v>
      </c>
    </row>
    <row r="30" spans="1:8" ht="18.75">
      <c r="A30" s="35"/>
      <c r="B30" s="36" t="s">
        <v>59</v>
      </c>
      <c r="C30" s="37" t="s">
        <v>57</v>
      </c>
      <c r="D30" s="37" t="s">
        <v>20</v>
      </c>
      <c r="E30" s="37"/>
      <c r="F30" s="37"/>
      <c r="G30" s="38">
        <f>'приложение 11'!I325</f>
        <v>1892410300</v>
      </c>
      <c r="H30" s="38">
        <f>'приложение 11'!T325</f>
        <v>1875628100</v>
      </c>
    </row>
    <row r="31" spans="1:8" ht="18.75">
      <c r="A31" s="35"/>
      <c r="B31" s="43" t="s">
        <v>60</v>
      </c>
      <c r="C31" s="37" t="s">
        <v>57</v>
      </c>
      <c r="D31" s="37" t="s">
        <v>22</v>
      </c>
      <c r="E31" s="37"/>
      <c r="F31" s="37"/>
      <c r="G31" s="38">
        <f>'приложение 11'!I372+'приложение 11'!I442</f>
        <v>335373900</v>
      </c>
      <c r="H31" s="38">
        <f>'приложение 11'!T372+'приложение 11'!T442</f>
        <v>324833700</v>
      </c>
    </row>
    <row r="32" spans="1:8" ht="18.75">
      <c r="A32" s="35"/>
      <c r="B32" s="36" t="s">
        <v>61</v>
      </c>
      <c r="C32" s="37" t="s">
        <v>57</v>
      </c>
      <c r="D32" s="37" t="s">
        <v>57</v>
      </c>
      <c r="E32" s="37"/>
      <c r="F32" s="37"/>
      <c r="G32" s="38">
        <f>'приложение 11'!I533+'приложение 11'!I570</f>
        <v>17352200</v>
      </c>
      <c r="H32" s="38">
        <f>'приложение 11'!T533+'приложение 11'!T570</f>
        <v>16243000</v>
      </c>
    </row>
    <row r="33" spans="1:8" ht="18.75">
      <c r="A33" s="35"/>
      <c r="B33" s="36" t="s">
        <v>62</v>
      </c>
      <c r="C33" s="37" t="s">
        <v>57</v>
      </c>
      <c r="D33" s="37" t="s">
        <v>39</v>
      </c>
      <c r="E33" s="37"/>
      <c r="F33" s="37"/>
      <c r="G33" s="38">
        <f>'приложение 11'!I390+'приложение 11'!I188+'приложение 11'!I562+'приложение 11'!I451</f>
        <v>83787500</v>
      </c>
      <c r="H33" s="38">
        <f>'приложение 11'!T390+'приложение 11'!T188+'приложение 11'!T562+'приложение 11'!T451</f>
        <v>71089500</v>
      </c>
    </row>
    <row r="34" spans="1:8" s="42" customFormat="1" ht="18.75">
      <c r="A34" s="29" t="s">
        <v>63</v>
      </c>
      <c r="B34" s="40" t="s">
        <v>64</v>
      </c>
      <c r="C34" s="41" t="s">
        <v>48</v>
      </c>
      <c r="D34" s="41"/>
      <c r="E34" s="41"/>
      <c r="F34" s="41"/>
      <c r="G34" s="34">
        <f>G35+G36</f>
        <v>98683400</v>
      </c>
      <c r="H34" s="34">
        <f>H35+H36</f>
        <v>95242300</v>
      </c>
    </row>
    <row r="35" spans="1:8" ht="18.75">
      <c r="A35" s="35"/>
      <c r="B35" s="36" t="s">
        <v>65</v>
      </c>
      <c r="C35" s="37" t="s">
        <v>48</v>
      </c>
      <c r="D35" s="37" t="s">
        <v>18</v>
      </c>
      <c r="E35" s="37"/>
      <c r="F35" s="37"/>
      <c r="G35" s="38">
        <f>'приложение 11'!I457</f>
        <v>82661700</v>
      </c>
      <c r="H35" s="38">
        <f>'приложение 11'!T457</f>
        <v>79603300</v>
      </c>
    </row>
    <row r="36" spans="1:8" ht="37.5">
      <c r="A36" s="35"/>
      <c r="B36" s="36" t="s">
        <v>66</v>
      </c>
      <c r="C36" s="37" t="s">
        <v>48</v>
      </c>
      <c r="D36" s="37" t="s">
        <v>25</v>
      </c>
      <c r="E36" s="37" t="s">
        <v>67</v>
      </c>
      <c r="F36" s="37" t="s">
        <v>68</v>
      </c>
      <c r="G36" s="38">
        <f>'приложение 11'!I467</f>
        <v>16021700</v>
      </c>
      <c r="H36" s="38">
        <f>'приложение 11'!T467</f>
        <v>15639000</v>
      </c>
    </row>
    <row r="37" spans="1:8" s="42" customFormat="1" ht="18.75">
      <c r="A37" s="29" t="s">
        <v>69</v>
      </c>
      <c r="B37" s="40" t="s">
        <v>70</v>
      </c>
      <c r="C37" s="41" t="s">
        <v>41</v>
      </c>
      <c r="D37" s="41"/>
      <c r="E37" s="41"/>
      <c r="F37" s="41"/>
      <c r="G37" s="34">
        <f>G38+G39+G40</f>
        <v>209887700</v>
      </c>
      <c r="H37" s="34">
        <f>H38+H39+H40</f>
        <v>217208500</v>
      </c>
    </row>
    <row r="38" spans="1:8" ht="18.75">
      <c r="A38" s="35"/>
      <c r="B38" s="36" t="s">
        <v>71</v>
      </c>
      <c r="C38" s="37" t="s">
        <v>41</v>
      </c>
      <c r="D38" s="37" t="s">
        <v>22</v>
      </c>
      <c r="E38" s="37"/>
      <c r="F38" s="37"/>
      <c r="G38" s="38">
        <f>'приложение 11'!I196</f>
        <v>5970700</v>
      </c>
      <c r="H38" s="38">
        <f>'приложение 11'!T196</f>
        <v>5743400</v>
      </c>
    </row>
    <row r="39" spans="1:8" ht="18.75">
      <c r="A39" s="35"/>
      <c r="B39" s="36" t="s">
        <v>72</v>
      </c>
      <c r="C39" s="37" t="s">
        <v>41</v>
      </c>
      <c r="D39" s="37" t="s">
        <v>25</v>
      </c>
      <c r="E39" s="37"/>
      <c r="F39" s="37"/>
      <c r="G39" s="38">
        <f>'приложение 11'!I429+'приложение 11'!I576+'приложение 11'!I200</f>
        <v>189631400</v>
      </c>
      <c r="H39" s="38">
        <f>'приложение 11'!T429+'приложение 11'!T576+'приложение 11'!T200</f>
        <v>197179500</v>
      </c>
    </row>
    <row r="40" spans="1:8" ht="18.75">
      <c r="A40" s="35"/>
      <c r="B40" s="36" t="s">
        <v>73</v>
      </c>
      <c r="C40" s="37" t="s">
        <v>41</v>
      </c>
      <c r="D40" s="37" t="s">
        <v>29</v>
      </c>
      <c r="E40" s="37"/>
      <c r="F40" s="37"/>
      <c r="G40" s="38">
        <f>'приложение 11'!I587</f>
        <v>14285600</v>
      </c>
      <c r="H40" s="38">
        <f>'приложение 11'!T587</f>
        <v>14285600</v>
      </c>
    </row>
    <row r="41" spans="1:8" s="42" customFormat="1" ht="18.75">
      <c r="A41" s="29" t="s">
        <v>74</v>
      </c>
      <c r="B41" s="40" t="s">
        <v>75</v>
      </c>
      <c r="C41" s="41" t="s">
        <v>31</v>
      </c>
      <c r="D41" s="41"/>
      <c r="E41" s="41"/>
      <c r="F41" s="41"/>
      <c r="G41" s="34">
        <f>G42+G45+G44+G43</f>
        <v>165296500</v>
      </c>
      <c r="H41" s="34">
        <f>H42+H45+H44+H43</f>
        <v>156838100</v>
      </c>
    </row>
    <row r="42" spans="1:8" ht="18.75">
      <c r="A42" s="35"/>
      <c r="B42" s="36" t="s">
        <v>76</v>
      </c>
      <c r="C42" s="37" t="s">
        <v>31</v>
      </c>
      <c r="D42" s="37" t="s">
        <v>18</v>
      </c>
      <c r="E42" s="37"/>
      <c r="F42" s="37"/>
      <c r="G42" s="38">
        <f>'приложение 11'!I495</f>
        <v>2449500</v>
      </c>
      <c r="H42" s="38">
        <f>'приложение 11'!T495</f>
        <v>2356300</v>
      </c>
    </row>
    <row r="43" spans="1:8" ht="18.75">
      <c r="A43" s="35"/>
      <c r="B43" s="39" t="s">
        <v>77</v>
      </c>
      <c r="C43" s="37" t="s">
        <v>31</v>
      </c>
      <c r="D43" s="37" t="s">
        <v>20</v>
      </c>
      <c r="E43" s="37"/>
      <c r="F43" s="37"/>
      <c r="G43" s="38">
        <f>'приложение 11'!I502</f>
        <v>30100</v>
      </c>
      <c r="H43" s="38">
        <f>'приложение 11'!T502</f>
        <v>31300</v>
      </c>
    </row>
    <row r="44" spans="1:8" ht="18.75">
      <c r="A44" s="35"/>
      <c r="B44" s="45" t="s">
        <v>78</v>
      </c>
      <c r="C44" s="37" t="s">
        <v>31</v>
      </c>
      <c r="D44" s="37" t="s">
        <v>22</v>
      </c>
      <c r="E44" s="37"/>
      <c r="F44" s="37"/>
      <c r="G44" s="38">
        <f>'приложение 11'!I507</f>
        <v>159772000</v>
      </c>
      <c r="H44" s="38">
        <f>'приложение 11'!T507</f>
        <v>151521400</v>
      </c>
    </row>
    <row r="45" spans="1:8" ht="37.5">
      <c r="A45" s="35"/>
      <c r="B45" s="36" t="s">
        <v>79</v>
      </c>
      <c r="C45" s="37" t="s">
        <v>31</v>
      </c>
      <c r="D45" s="37" t="s">
        <v>27</v>
      </c>
      <c r="E45" s="37" t="s">
        <v>80</v>
      </c>
      <c r="F45" s="37"/>
      <c r="G45" s="38">
        <f>'приложение 11'!I519</f>
        <v>3044900</v>
      </c>
      <c r="H45" s="38">
        <f>'приложение 11'!T519</f>
        <v>2929100</v>
      </c>
    </row>
    <row r="46" spans="1:8" s="42" customFormat="1" ht="56.25">
      <c r="A46" s="29" t="s">
        <v>81</v>
      </c>
      <c r="B46" s="46" t="s">
        <v>82</v>
      </c>
      <c r="C46" s="41" t="s">
        <v>43</v>
      </c>
      <c r="D46" s="41" t="s">
        <v>83</v>
      </c>
      <c r="E46" s="41"/>
      <c r="F46" s="41"/>
      <c r="G46" s="34">
        <f>G47</f>
        <v>20000000</v>
      </c>
      <c r="H46" s="34">
        <f>H47</f>
        <v>20000000</v>
      </c>
    </row>
    <row r="47" spans="1:8" ht="56.25">
      <c r="A47" s="29"/>
      <c r="B47" s="47" t="s">
        <v>84</v>
      </c>
      <c r="C47" s="37" t="s">
        <v>43</v>
      </c>
      <c r="D47" s="37" t="s">
        <v>18</v>
      </c>
      <c r="E47" s="41"/>
      <c r="F47" s="41"/>
      <c r="G47" s="38">
        <f>'приложение 11'!I228</f>
        <v>20000000</v>
      </c>
      <c r="H47" s="38">
        <f>'приложение 11'!T228</f>
        <v>20000000</v>
      </c>
    </row>
    <row r="48" spans="1:8" ht="18.75">
      <c r="A48" s="29"/>
      <c r="B48" s="47" t="s">
        <v>85</v>
      </c>
      <c r="C48" s="37"/>
      <c r="D48" s="37"/>
      <c r="E48" s="41"/>
      <c r="F48" s="41"/>
      <c r="G48" s="38">
        <f>'приложение 11'!I233</f>
        <v>42000000</v>
      </c>
      <c r="H48" s="38">
        <f>'приложение 11'!T233</f>
        <v>84000000</v>
      </c>
    </row>
    <row r="49" spans="1:7" ht="18.75">
      <c r="A49" s="29"/>
      <c r="B49" s="48"/>
      <c r="C49" s="37"/>
      <c r="D49" s="37"/>
      <c r="E49" s="41"/>
      <c r="F49" s="41"/>
      <c r="G49" s="38"/>
    </row>
    <row r="50" spans="1:7" ht="18.75">
      <c r="B50" s="15" t="s">
        <v>86</v>
      </c>
      <c r="C50" s="36"/>
    </row>
    <row r="51" spans="1:7" ht="19.350000000000001" customHeight="1">
      <c r="B51" s="7" t="s">
        <v>87</v>
      </c>
      <c r="C51" s="7"/>
    </row>
    <row r="52" spans="1:7" ht="19.350000000000001" customHeight="1">
      <c r="B52" s="7" t="s">
        <v>88</v>
      </c>
      <c r="C52" s="7"/>
      <c r="G52" s="20"/>
    </row>
    <row r="53" spans="1:7" ht="18.75">
      <c r="B53" s="49" t="s">
        <v>89</v>
      </c>
      <c r="G53" s="20" t="s">
        <v>90</v>
      </c>
    </row>
    <row r="102" ht="47.25" customHeight="1"/>
    <row r="141" ht="70.5" customHeight="1"/>
  </sheetData>
  <mergeCells count="11">
    <mergeCell ref="B51:C51"/>
    <mergeCell ref="B52:C52"/>
    <mergeCell ref="C1:G1"/>
    <mergeCell ref="C2:H2"/>
    <mergeCell ref="B3:H3"/>
    <mergeCell ref="D4:G4"/>
    <mergeCell ref="A5:A6"/>
    <mergeCell ref="B5:B6"/>
    <mergeCell ref="C5:F5"/>
    <mergeCell ref="G5:G6"/>
    <mergeCell ref="H5:H6"/>
  </mergeCells>
  <pageMargins left="0.78749999999999998" right="0.196527777777778" top="0.78749999999999998" bottom="0.44722222222222202" header="0.51180555555555496" footer="0.51180555555555496"/>
  <pageSetup paperSize="9" scale="74"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579"/>
  <sheetViews>
    <sheetView view="pageBreakPreview" zoomScale="65" zoomScaleNormal="60" zoomScalePageLayoutView="65" workbookViewId="0">
      <selection activeCell="C2" sqref="C2:E2"/>
    </sheetView>
  </sheetViews>
  <sheetFormatPr defaultRowHeight="18.75"/>
  <cols>
    <col min="1" max="1" width="4.42578125" style="50" customWidth="1"/>
    <col min="2" max="2" width="58.140625" style="43" customWidth="1"/>
    <col min="3" max="3" width="16.85546875" style="51" customWidth="1"/>
    <col min="4" max="4" width="11.140625" style="52" customWidth="1"/>
    <col min="5" max="5" width="20.7109375" style="53" customWidth="1"/>
    <col min="6" max="6" width="19.7109375" style="54" customWidth="1"/>
    <col min="7" max="7" width="0.42578125" style="55" customWidth="1"/>
    <col min="8" max="8" width="10.140625" style="55" customWidth="1"/>
    <col min="9" max="9" width="11.140625" style="55" customWidth="1"/>
    <col min="10" max="1025" width="7.28515625" style="55" customWidth="1"/>
  </cols>
  <sheetData>
    <row r="1" spans="1:7">
      <c r="A1" s="56"/>
      <c r="C1" s="57"/>
      <c r="D1" s="58"/>
      <c r="E1" s="59"/>
    </row>
    <row r="2" spans="1:7" ht="27.95" customHeight="1">
      <c r="A2" s="56"/>
      <c r="C2" s="6" t="s">
        <v>91</v>
      </c>
      <c r="D2" s="6"/>
      <c r="E2" s="6"/>
    </row>
    <row r="3" spans="1:7" ht="51.95" customHeight="1">
      <c r="A3" s="56"/>
      <c r="C3" s="13" t="s">
        <v>92</v>
      </c>
      <c r="D3" s="13"/>
      <c r="E3" s="13"/>
      <c r="F3" s="13"/>
      <c r="G3" s="60"/>
    </row>
    <row r="4" spans="1:7" ht="57.2" customHeight="1">
      <c r="A4" s="43"/>
      <c r="B4" s="5" t="s">
        <v>93</v>
      </c>
      <c r="C4" s="5"/>
      <c r="D4" s="5"/>
      <c r="E4" s="5"/>
      <c r="F4" s="5"/>
    </row>
    <row r="5" spans="1:7" ht="19.350000000000001" customHeight="1">
      <c r="A5" s="43"/>
      <c r="C5" s="57"/>
      <c r="D5" s="58"/>
      <c r="E5" s="59"/>
      <c r="F5" s="4" t="s">
        <v>3</v>
      </c>
      <c r="G5" s="4"/>
    </row>
    <row r="6" spans="1:7">
      <c r="A6" s="61"/>
      <c r="B6" s="61" t="s">
        <v>5</v>
      </c>
      <c r="C6" s="62" t="s">
        <v>94</v>
      </c>
      <c r="D6" s="63" t="s">
        <v>95</v>
      </c>
      <c r="E6" s="63" t="s">
        <v>7</v>
      </c>
      <c r="F6" s="63" t="s">
        <v>8</v>
      </c>
    </row>
    <row r="7" spans="1:7">
      <c r="A7" s="64">
        <v>1</v>
      </c>
      <c r="B7" s="61">
        <v>2</v>
      </c>
      <c r="C7" s="62" t="s">
        <v>96</v>
      </c>
      <c r="D7" s="65" t="s">
        <v>97</v>
      </c>
      <c r="E7" s="64">
        <v>5</v>
      </c>
      <c r="F7" s="64">
        <v>6</v>
      </c>
    </row>
    <row r="8" spans="1:7" s="70" customFormat="1">
      <c r="A8" s="66"/>
      <c r="B8" s="66" t="s">
        <v>98</v>
      </c>
      <c r="C8" s="67"/>
      <c r="D8" s="68"/>
      <c r="E8" s="69">
        <f>E9+E53+E57+E99+E104+E116+E131+E201+E216+E241+E250+E324+E292+E353+E237+E276+E288+E300+E272+E284+E308+E210+E233+E123+E127+E304</f>
        <v>4548501500</v>
      </c>
      <c r="F8" s="69">
        <f>F9+F53+F57+F99+F104+F116+F131+F201+F216+F241+F250+F324+F292+F353+F237+F276+F288+F300+F272+F284+F308+F210+F233+F123+F127+F304</f>
        <v>4322910500</v>
      </c>
    </row>
    <row r="9" spans="1:7" s="70" customFormat="1" ht="56.25">
      <c r="A9" s="66" t="s">
        <v>16</v>
      </c>
      <c r="B9" s="66" t="s">
        <v>99</v>
      </c>
      <c r="C9" s="71">
        <v>5000000000</v>
      </c>
      <c r="D9" s="72"/>
      <c r="E9" s="73">
        <f>E10+E15+E43+E47+E50</f>
        <v>185949100</v>
      </c>
      <c r="F9" s="73">
        <f>F10+F15+F43+F47+F50</f>
        <v>190374500</v>
      </c>
    </row>
    <row r="10" spans="1:7" ht="56.25">
      <c r="A10" s="43"/>
      <c r="B10" s="43" t="s">
        <v>100</v>
      </c>
      <c r="C10" s="57">
        <v>5010000000</v>
      </c>
      <c r="D10" s="74"/>
      <c r="E10" s="75">
        <f>E11+E13</f>
        <v>2423800</v>
      </c>
      <c r="F10" s="75">
        <f>F11+F13</f>
        <v>2341200</v>
      </c>
    </row>
    <row r="11" spans="1:7" ht="37.5">
      <c r="A11" s="43"/>
      <c r="B11" s="76" t="s">
        <v>101</v>
      </c>
      <c r="C11" s="57">
        <v>5010000190</v>
      </c>
      <c r="D11" s="74"/>
      <c r="E11" s="75">
        <f>E12</f>
        <v>2171800</v>
      </c>
      <c r="F11" s="75">
        <f>F12</f>
        <v>2089200</v>
      </c>
    </row>
    <row r="12" spans="1:7" ht="112.5">
      <c r="A12" s="43"/>
      <c r="B12" s="43" t="s">
        <v>102</v>
      </c>
      <c r="C12" s="57">
        <v>5010000190</v>
      </c>
      <c r="D12" s="74" t="s">
        <v>103</v>
      </c>
      <c r="E12" s="75">
        <f>'приложение 11'!I31</f>
        <v>2171800</v>
      </c>
      <c r="F12" s="75">
        <f>'приложение 11'!T31</f>
        <v>2089200</v>
      </c>
    </row>
    <row r="13" spans="1:7" ht="225">
      <c r="A13" s="43"/>
      <c r="B13" s="43" t="s">
        <v>104</v>
      </c>
      <c r="C13" s="57">
        <v>5010060070</v>
      </c>
      <c r="D13" s="74"/>
      <c r="E13" s="75">
        <f>E14</f>
        <v>252000</v>
      </c>
      <c r="F13" s="75">
        <f>F14</f>
        <v>252000</v>
      </c>
    </row>
    <row r="14" spans="1:7" ht="56.25">
      <c r="A14" s="43"/>
      <c r="B14" s="43" t="s">
        <v>105</v>
      </c>
      <c r="C14" s="57">
        <v>5010060070</v>
      </c>
      <c r="D14" s="74" t="s">
        <v>106</v>
      </c>
      <c r="E14" s="75">
        <f>'приложение 11'!I118</f>
        <v>252000</v>
      </c>
      <c r="F14" s="75">
        <f>'приложение 11'!T118</f>
        <v>252000</v>
      </c>
    </row>
    <row r="15" spans="1:7" ht="37.5">
      <c r="A15" s="43"/>
      <c r="B15" s="43" t="s">
        <v>107</v>
      </c>
      <c r="C15" s="57">
        <v>5020000000</v>
      </c>
      <c r="D15" s="74"/>
      <c r="E15" s="75">
        <f>E16+E20+E23+E26+E34+E30+E38+E41</f>
        <v>155884800</v>
      </c>
      <c r="F15" s="75">
        <f>F16+F20+F23+F26+F34+F30+F38+F41</f>
        <v>162149900</v>
      </c>
    </row>
    <row r="16" spans="1:7" ht="37.5">
      <c r="A16" s="43"/>
      <c r="B16" s="76" t="s">
        <v>101</v>
      </c>
      <c r="C16" s="57">
        <v>5020000190</v>
      </c>
      <c r="D16" s="74"/>
      <c r="E16" s="75">
        <f>E17+E18+E19</f>
        <v>132332000</v>
      </c>
      <c r="F16" s="75">
        <f>F17+F18+F19</f>
        <v>138597100</v>
      </c>
    </row>
    <row r="17" spans="1:6" ht="112.5">
      <c r="A17" s="43"/>
      <c r="B17" s="43" t="s">
        <v>102</v>
      </c>
      <c r="C17" s="57">
        <v>5020000190</v>
      </c>
      <c r="D17" s="74" t="s">
        <v>103</v>
      </c>
      <c r="E17" s="75">
        <f>'приложение 11'!I36+'приложение 11'!I220+'приложение 11'!I262+'приложение 11'!I280+'приложение 11'!I394+'приложение 11'!I471+'приложение 11'!I523+'приложение 11'!I566</f>
        <v>132316300</v>
      </c>
      <c r="F17" s="75">
        <f>'приложение 11'!T36+'приложение 11'!T220+'приложение 11'!T262+'приложение 11'!T280+'приложение 11'!T394+'приложение 11'!T471+'приложение 11'!T523+'приложение 11'!T566</f>
        <v>138582000</v>
      </c>
    </row>
    <row r="18" spans="1:6" ht="56.25" hidden="1">
      <c r="A18" s="43"/>
      <c r="B18" s="43" t="s">
        <v>105</v>
      </c>
      <c r="C18" s="57">
        <v>5020000190</v>
      </c>
      <c r="D18" s="74" t="s">
        <v>106</v>
      </c>
      <c r="E18" s="75">
        <f>'приложение 11'!I281+'приложение 11'!I395</f>
        <v>0</v>
      </c>
      <c r="F18" s="75">
        <f>'приложение 11'!T281+'приложение 11'!T395</f>
        <v>0</v>
      </c>
    </row>
    <row r="19" spans="1:6">
      <c r="A19" s="43"/>
      <c r="B19" s="43" t="s">
        <v>108</v>
      </c>
      <c r="C19" s="57">
        <v>5020000190</v>
      </c>
      <c r="D19" s="74" t="s">
        <v>109</v>
      </c>
      <c r="E19" s="75">
        <f>'приложение 11'!I37+'приложение 11'!I221+'приложение 11'!I263+'приложение 11'!I282+'приложение 11'!I396+'приложение 11'!I472+'приложение 11'!I524+'приложение 11'!I567</f>
        <v>15700</v>
      </c>
      <c r="F19" s="75">
        <f>'приложение 11'!T37+'приложение 11'!T221+'приложение 11'!T263+'приложение 11'!T282+'приложение 11'!T396+'приложение 11'!T472+'приложение 11'!T524+'приложение 11'!T567</f>
        <v>15100</v>
      </c>
    </row>
    <row r="20" spans="1:6" ht="206.25">
      <c r="A20" s="43"/>
      <c r="B20" s="43" t="s">
        <v>110</v>
      </c>
      <c r="C20" s="57">
        <v>5020060870</v>
      </c>
      <c r="D20" s="74"/>
      <c r="E20" s="75">
        <f>E21+E22</f>
        <v>979700</v>
      </c>
      <c r="F20" s="75">
        <f>F21+F22</f>
        <v>979700</v>
      </c>
    </row>
    <row r="21" spans="1:6" ht="112.5">
      <c r="A21" s="43"/>
      <c r="B21" s="43" t="s">
        <v>102</v>
      </c>
      <c r="C21" s="57">
        <v>5020060870</v>
      </c>
      <c r="D21" s="74" t="s">
        <v>103</v>
      </c>
      <c r="E21" s="75">
        <f>'приложение 11'!I39</f>
        <v>979700</v>
      </c>
      <c r="F21" s="75">
        <f>'приложение 11'!T39</f>
        <v>979700</v>
      </c>
    </row>
    <row r="22" spans="1:6" ht="56.25" hidden="1">
      <c r="A22" s="43"/>
      <c r="B22" s="43" t="s">
        <v>105</v>
      </c>
      <c r="C22" s="57">
        <v>5020060870</v>
      </c>
      <c r="D22" s="74" t="s">
        <v>106</v>
      </c>
      <c r="E22" s="75">
        <f>'приложение 11'!I40</f>
        <v>0</v>
      </c>
      <c r="F22" s="75">
        <f>'приложение 11'!T40</f>
        <v>0</v>
      </c>
    </row>
    <row r="23" spans="1:6" ht="75">
      <c r="A23" s="43"/>
      <c r="B23" s="77" t="s">
        <v>111</v>
      </c>
      <c r="C23" s="57">
        <v>5020060910</v>
      </c>
      <c r="D23" s="78"/>
      <c r="E23" s="75">
        <f>E24+E25</f>
        <v>1953400</v>
      </c>
      <c r="F23" s="75">
        <f>F24+F25</f>
        <v>1953400</v>
      </c>
    </row>
    <row r="24" spans="1:6" ht="112.5">
      <c r="A24" s="43"/>
      <c r="B24" s="43" t="s">
        <v>102</v>
      </c>
      <c r="C24" s="57">
        <v>5020060910</v>
      </c>
      <c r="D24" s="74" t="s">
        <v>103</v>
      </c>
      <c r="E24" s="75">
        <f>'приложение 11'!I265</f>
        <v>1953400</v>
      </c>
      <c r="F24" s="75">
        <f>'приложение 11'!T265</f>
        <v>1953400</v>
      </c>
    </row>
    <row r="25" spans="1:6" ht="56.25" hidden="1">
      <c r="A25" s="43"/>
      <c r="B25" s="43" t="s">
        <v>105</v>
      </c>
      <c r="C25" s="57">
        <v>5020060910</v>
      </c>
      <c r="D25" s="74" t="s">
        <v>106</v>
      </c>
      <c r="E25" s="75">
        <f>'приложение 11'!I266</f>
        <v>0</v>
      </c>
      <c r="F25" s="75">
        <f>'приложение 11'!T266</f>
        <v>0</v>
      </c>
    </row>
    <row r="26" spans="1:6" ht="281.25">
      <c r="A26" s="43"/>
      <c r="B26" s="43" t="s">
        <v>112</v>
      </c>
      <c r="C26" s="57">
        <v>5020069170</v>
      </c>
      <c r="D26" s="79"/>
      <c r="E26" s="75">
        <f>E27+E28+E29</f>
        <v>1314600</v>
      </c>
      <c r="F26" s="75">
        <f>F27+F28+F29</f>
        <v>1314600</v>
      </c>
    </row>
    <row r="27" spans="1:6" ht="93.75">
      <c r="A27" s="43"/>
      <c r="B27" s="43" t="s">
        <v>113</v>
      </c>
      <c r="C27" s="57">
        <v>5020069170</v>
      </c>
      <c r="D27" s="79">
        <v>100</v>
      </c>
      <c r="E27" s="75">
        <f>'приложение 11'!I591</f>
        <v>1314600</v>
      </c>
      <c r="F27" s="75">
        <f>'приложение 11'!T591</f>
        <v>1314600</v>
      </c>
    </row>
    <row r="28" spans="1:6" ht="56.25" hidden="1">
      <c r="A28" s="43"/>
      <c r="B28" s="43" t="s">
        <v>105</v>
      </c>
      <c r="C28" s="57">
        <v>5020069170</v>
      </c>
      <c r="D28" s="74" t="s">
        <v>106</v>
      </c>
      <c r="E28" s="75">
        <f>'приложение 11'!I592</f>
        <v>0</v>
      </c>
      <c r="F28" s="75">
        <f>'приложение 11'!T592</f>
        <v>0</v>
      </c>
    </row>
    <row r="29" spans="1:6" hidden="1">
      <c r="A29" s="43"/>
      <c r="B29" s="43" t="s">
        <v>108</v>
      </c>
      <c r="C29" s="57">
        <v>5020069170</v>
      </c>
      <c r="D29" s="74" t="s">
        <v>109</v>
      </c>
      <c r="E29" s="75">
        <f>'приложение 11'!I593</f>
        <v>0</v>
      </c>
      <c r="F29" s="75">
        <f>'приложение 11'!T593</f>
        <v>0</v>
      </c>
    </row>
    <row r="30" spans="1:6" ht="112.5">
      <c r="A30" s="43"/>
      <c r="B30" s="43" t="s">
        <v>114</v>
      </c>
      <c r="C30" s="57">
        <v>5020069180</v>
      </c>
      <c r="D30" s="78"/>
      <c r="E30" s="75">
        <f>E31+E32+E33</f>
        <v>979900</v>
      </c>
      <c r="F30" s="75">
        <f>F31+F32+F33</f>
        <v>979900</v>
      </c>
    </row>
    <row r="31" spans="1:6" ht="93.75">
      <c r="A31" s="43"/>
      <c r="B31" s="43" t="s">
        <v>113</v>
      </c>
      <c r="C31" s="57">
        <v>5020069180</v>
      </c>
      <c r="D31" s="78">
        <v>100</v>
      </c>
      <c r="E31" s="75">
        <f>'приложение 11'!I595</f>
        <v>979900</v>
      </c>
      <c r="F31" s="75">
        <f>'приложение 11'!T595</f>
        <v>979900</v>
      </c>
    </row>
    <row r="32" spans="1:6" ht="56.25" hidden="1">
      <c r="A32" s="43"/>
      <c r="B32" s="43" t="s">
        <v>105</v>
      </c>
      <c r="C32" s="57">
        <v>5020069180</v>
      </c>
      <c r="D32" s="78">
        <v>200</v>
      </c>
      <c r="E32" s="75">
        <f>'приложение 11'!I596</f>
        <v>0</v>
      </c>
      <c r="F32" s="75">
        <f>'приложение 11'!T596</f>
        <v>0</v>
      </c>
    </row>
    <row r="33" spans="1:6" hidden="1">
      <c r="A33" s="43"/>
      <c r="B33" s="43" t="s">
        <v>108</v>
      </c>
      <c r="C33" s="57">
        <v>5020069180</v>
      </c>
      <c r="D33" s="78">
        <v>800</v>
      </c>
      <c r="E33" s="75">
        <f>'приложение 11'!I597</f>
        <v>0</v>
      </c>
      <c r="F33" s="75">
        <f>'приложение 11'!T597</f>
        <v>0</v>
      </c>
    </row>
    <row r="34" spans="1:6" ht="75">
      <c r="A34" s="43"/>
      <c r="B34" s="43" t="s">
        <v>115</v>
      </c>
      <c r="C34" s="57">
        <v>5020069190</v>
      </c>
      <c r="D34" s="78"/>
      <c r="E34" s="75">
        <f>E35+E36+E37</f>
        <v>11991100</v>
      </c>
      <c r="F34" s="75">
        <f>F35+F36+F37</f>
        <v>11991100</v>
      </c>
    </row>
    <row r="35" spans="1:6" ht="93.75">
      <c r="A35" s="43"/>
      <c r="B35" s="43" t="s">
        <v>113</v>
      </c>
      <c r="C35" s="57">
        <v>5020069190</v>
      </c>
      <c r="D35" s="78">
        <v>100</v>
      </c>
      <c r="E35" s="75">
        <f>'приложение 11'!I599</f>
        <v>11290600</v>
      </c>
      <c r="F35" s="75">
        <f>'приложение 11'!T599</f>
        <v>11290600</v>
      </c>
    </row>
    <row r="36" spans="1:6" ht="56.25">
      <c r="A36" s="43"/>
      <c r="B36" s="43" t="s">
        <v>105</v>
      </c>
      <c r="C36" s="57">
        <v>5020069190</v>
      </c>
      <c r="D36" s="78">
        <v>200</v>
      </c>
      <c r="E36" s="75">
        <f>'приложение 11'!I600</f>
        <v>700000</v>
      </c>
      <c r="F36" s="75">
        <f>'приложение 11'!T600</f>
        <v>700000</v>
      </c>
    </row>
    <row r="37" spans="1:6">
      <c r="A37" s="43"/>
      <c r="B37" s="43" t="s">
        <v>108</v>
      </c>
      <c r="C37" s="57">
        <v>5020069190</v>
      </c>
      <c r="D37" s="78">
        <v>800</v>
      </c>
      <c r="E37" s="75">
        <f>'приложение 11'!I601</f>
        <v>500</v>
      </c>
      <c r="F37" s="75">
        <f>'приложение 11'!T601</f>
        <v>500</v>
      </c>
    </row>
    <row r="38" spans="1:6" ht="75">
      <c r="A38" s="43"/>
      <c r="B38" s="43" t="s">
        <v>116</v>
      </c>
      <c r="C38" s="57">
        <v>5020069200</v>
      </c>
      <c r="D38" s="74"/>
      <c r="E38" s="75">
        <f>E39+E40</f>
        <v>5354400</v>
      </c>
      <c r="F38" s="75">
        <f>F39+F40</f>
        <v>5354400</v>
      </c>
    </row>
    <row r="39" spans="1:6" ht="112.5">
      <c r="A39" s="43"/>
      <c r="B39" s="43" t="s">
        <v>102</v>
      </c>
      <c r="C39" s="57">
        <v>5020069200</v>
      </c>
      <c r="D39" s="74" t="s">
        <v>103</v>
      </c>
      <c r="E39" s="75">
        <f>'приложение 11'!I42</f>
        <v>5254400</v>
      </c>
      <c r="F39" s="75">
        <f>'приложение 11'!T42</f>
        <v>5254400</v>
      </c>
    </row>
    <row r="40" spans="1:6" ht="56.25">
      <c r="A40" s="43"/>
      <c r="B40" s="43" t="s">
        <v>105</v>
      </c>
      <c r="C40" s="57">
        <v>5020069200</v>
      </c>
      <c r="D40" s="74" t="s">
        <v>106</v>
      </c>
      <c r="E40" s="75">
        <f>'приложение 11'!I43</f>
        <v>100000</v>
      </c>
      <c r="F40" s="75">
        <f>'приложение 11'!T43</f>
        <v>100000</v>
      </c>
    </row>
    <row r="41" spans="1:6" ht="243.75">
      <c r="A41" s="43"/>
      <c r="B41" s="39" t="s">
        <v>117</v>
      </c>
      <c r="C41" s="80">
        <v>5020069210</v>
      </c>
      <c r="D41" s="81"/>
      <c r="E41" s="75">
        <f>E42</f>
        <v>979700</v>
      </c>
      <c r="F41" s="75">
        <f>F42</f>
        <v>979700</v>
      </c>
    </row>
    <row r="42" spans="1:6" ht="112.5">
      <c r="A42" s="43"/>
      <c r="B42" s="39" t="s">
        <v>102</v>
      </c>
      <c r="C42" s="80">
        <v>5020069210</v>
      </c>
      <c r="D42" s="81" t="s">
        <v>103</v>
      </c>
      <c r="E42" s="75">
        <f>'приложение 11'!I45</f>
        <v>979700</v>
      </c>
      <c r="F42" s="75">
        <f>'приложение 11'!T45</f>
        <v>979700</v>
      </c>
    </row>
    <row r="43" spans="1:6" ht="37.5">
      <c r="A43" s="43"/>
      <c r="B43" s="43" t="s">
        <v>118</v>
      </c>
      <c r="C43" s="57">
        <v>5030000000</v>
      </c>
      <c r="D43" s="74"/>
      <c r="E43" s="75">
        <f>E44</f>
        <v>21140500</v>
      </c>
      <c r="F43" s="75">
        <f>F44</f>
        <v>19383400</v>
      </c>
    </row>
    <row r="44" spans="1:6" ht="56.25">
      <c r="A44" s="43"/>
      <c r="B44" s="43" t="s">
        <v>119</v>
      </c>
      <c r="C44" s="57">
        <v>5030010030</v>
      </c>
      <c r="D44" s="74"/>
      <c r="E44" s="75">
        <f>E45+E46</f>
        <v>21140500</v>
      </c>
      <c r="F44" s="75">
        <f>F45+F46</f>
        <v>19383400</v>
      </c>
    </row>
    <row r="45" spans="1:6" ht="56.25">
      <c r="A45" s="43"/>
      <c r="B45" s="43" t="s">
        <v>105</v>
      </c>
      <c r="C45" s="57">
        <v>5030010030</v>
      </c>
      <c r="D45" s="74" t="s">
        <v>106</v>
      </c>
      <c r="E45" s="75">
        <f>'приложение 11'!I24+'приложение 11'!I249+'приложение 11'!I256+'приложение 11'!I285+'приложение 11'!I531+'приложение 11'!I301+'приложение 11'!I226+'приложение 11'!I440+'приложение 11'!I493+'приложение 11'!I59</f>
        <v>21125500</v>
      </c>
      <c r="F45" s="75">
        <f>'приложение 11'!T24+'приложение 11'!T249+'приложение 11'!T256+'приложение 11'!T285+'приложение 11'!T531+'приложение 11'!T301+'приложение 11'!T226+'приложение 11'!T440+'приложение 11'!T493+'приложение 11'!T59</f>
        <v>19368400</v>
      </c>
    </row>
    <row r="46" spans="1:6">
      <c r="A46" s="43"/>
      <c r="B46" s="43" t="s">
        <v>108</v>
      </c>
      <c r="C46" s="57">
        <v>5030010030</v>
      </c>
      <c r="D46" s="74" t="s">
        <v>109</v>
      </c>
      <c r="E46" s="75">
        <f>'приложение 11'!I302</f>
        <v>15000</v>
      </c>
      <c r="F46" s="75">
        <f>'приложение 11'!T302</f>
        <v>15000</v>
      </c>
    </row>
    <row r="47" spans="1:6" ht="37.5">
      <c r="A47" s="43"/>
      <c r="B47" s="39" t="s">
        <v>120</v>
      </c>
      <c r="C47" s="80">
        <v>5040000000</v>
      </c>
      <c r="D47" s="81"/>
      <c r="E47" s="75">
        <f>E48</f>
        <v>1500000</v>
      </c>
      <c r="F47" s="75">
        <f>F48</f>
        <v>1500000</v>
      </c>
    </row>
    <row r="48" spans="1:6" ht="37.5">
      <c r="A48" s="43"/>
      <c r="B48" s="39" t="s">
        <v>121</v>
      </c>
      <c r="C48" s="80">
        <v>5040010560</v>
      </c>
      <c r="D48" s="81"/>
      <c r="E48" s="75">
        <f>E49</f>
        <v>1500000</v>
      </c>
      <c r="F48" s="75">
        <f>F49</f>
        <v>1500000</v>
      </c>
    </row>
    <row r="49" spans="1:6" ht="56.25">
      <c r="A49" s="43"/>
      <c r="B49" s="39" t="s">
        <v>105</v>
      </c>
      <c r="C49" s="80">
        <v>5040010560</v>
      </c>
      <c r="D49" s="81" t="s">
        <v>106</v>
      </c>
      <c r="E49" s="75">
        <f>'приложение 11'!I62</f>
        <v>1500000</v>
      </c>
      <c r="F49" s="75">
        <f>'приложение 11'!T62</f>
        <v>1500000</v>
      </c>
    </row>
    <row r="50" spans="1:6" ht="37.5">
      <c r="A50" s="43"/>
      <c r="B50" s="39" t="s">
        <v>122</v>
      </c>
      <c r="C50" s="80">
        <v>5050000000</v>
      </c>
      <c r="D50" s="81"/>
      <c r="E50" s="75">
        <f>E51</f>
        <v>5000000</v>
      </c>
      <c r="F50" s="75">
        <f>F51</f>
        <v>5000000</v>
      </c>
    </row>
    <row r="51" spans="1:6" ht="37.5">
      <c r="A51" s="43"/>
      <c r="B51" s="39" t="s">
        <v>123</v>
      </c>
      <c r="C51" s="80">
        <v>5050010780</v>
      </c>
      <c r="D51" s="81"/>
      <c r="E51" s="75">
        <f>E52</f>
        <v>5000000</v>
      </c>
      <c r="F51" s="75">
        <f>F52</f>
        <v>5000000</v>
      </c>
    </row>
    <row r="52" spans="1:6" ht="56.25">
      <c r="A52" s="43"/>
      <c r="B52" s="39" t="s">
        <v>105</v>
      </c>
      <c r="C52" s="80">
        <v>5050010780</v>
      </c>
      <c r="D52" s="81" t="s">
        <v>106</v>
      </c>
      <c r="E52" s="75">
        <f>'приложение 11'!I65</f>
        <v>5000000</v>
      </c>
      <c r="F52" s="75">
        <f>'приложение 11'!T65</f>
        <v>5000000</v>
      </c>
    </row>
    <row r="53" spans="1:6" s="70" customFormat="1" ht="37.5">
      <c r="A53" s="66" t="s">
        <v>36</v>
      </c>
      <c r="B53" s="66" t="s">
        <v>124</v>
      </c>
      <c r="C53" s="71">
        <v>5100000000</v>
      </c>
      <c r="D53" s="82"/>
      <c r="E53" s="73">
        <f t="shared" ref="E53:F55" si="0">E54</f>
        <v>20000000</v>
      </c>
      <c r="F53" s="73">
        <f t="shared" si="0"/>
        <v>20000000</v>
      </c>
    </row>
    <row r="54" spans="1:6" ht="56.25">
      <c r="A54" s="43"/>
      <c r="B54" s="39" t="s">
        <v>125</v>
      </c>
      <c r="C54" s="80">
        <v>5110000000</v>
      </c>
      <c r="D54" s="81"/>
      <c r="E54" s="75">
        <f t="shared" si="0"/>
        <v>20000000</v>
      </c>
      <c r="F54" s="75">
        <f t="shared" si="0"/>
        <v>20000000</v>
      </c>
    </row>
    <row r="55" spans="1:6" ht="37.5">
      <c r="A55" s="43"/>
      <c r="B55" s="39" t="s">
        <v>126</v>
      </c>
      <c r="C55" s="80" t="s">
        <v>127</v>
      </c>
      <c r="D55" s="81"/>
      <c r="E55" s="75">
        <f t="shared" si="0"/>
        <v>20000000</v>
      </c>
      <c r="F55" s="75">
        <f t="shared" si="0"/>
        <v>20000000</v>
      </c>
    </row>
    <row r="56" spans="1:6">
      <c r="A56" s="43"/>
      <c r="B56" s="39" t="s">
        <v>128</v>
      </c>
      <c r="C56" s="80" t="s">
        <v>127</v>
      </c>
      <c r="D56" s="81" t="s">
        <v>129</v>
      </c>
      <c r="E56" s="75">
        <f>'приложение 11'!I232</f>
        <v>20000000</v>
      </c>
      <c r="F56" s="75">
        <f>'приложение 11'!T232</f>
        <v>20000000</v>
      </c>
    </row>
    <row r="57" spans="1:6" s="70" customFormat="1" ht="37.5">
      <c r="A57" s="66" t="s">
        <v>44</v>
      </c>
      <c r="B57" s="66" t="s">
        <v>130</v>
      </c>
      <c r="C57" s="71">
        <v>5200000000</v>
      </c>
      <c r="D57" s="82"/>
      <c r="E57" s="73">
        <f>E58+E63+E73+E79+E89+E94+E84+E68</f>
        <v>233291300</v>
      </c>
      <c r="F57" s="73">
        <f>F58+F63+F73+F79+F89+F94+F84+F68</f>
        <v>227437600</v>
      </c>
    </row>
    <row r="58" spans="1:6">
      <c r="A58" s="43"/>
      <c r="B58" s="43" t="s">
        <v>131</v>
      </c>
      <c r="C58" s="57">
        <v>5210000000</v>
      </c>
      <c r="D58" s="74"/>
      <c r="E58" s="75">
        <f>E59</f>
        <v>113947400</v>
      </c>
      <c r="F58" s="75">
        <f>F59</f>
        <v>112316700</v>
      </c>
    </row>
    <row r="59" spans="1:6" ht="37.5">
      <c r="A59" s="43"/>
      <c r="B59" s="76" t="s">
        <v>132</v>
      </c>
      <c r="C59" s="57">
        <v>5210000590</v>
      </c>
      <c r="D59" s="74"/>
      <c r="E59" s="75">
        <f>E60+E61+E62</f>
        <v>113947400</v>
      </c>
      <c r="F59" s="75">
        <f>F60+F61+F62</f>
        <v>112316700</v>
      </c>
    </row>
    <row r="60" spans="1:6" ht="112.5">
      <c r="A60" s="43"/>
      <c r="B60" s="43" t="s">
        <v>102</v>
      </c>
      <c r="C60" s="57">
        <v>5210000590</v>
      </c>
      <c r="D60" s="74" t="s">
        <v>103</v>
      </c>
      <c r="E60" s="75">
        <f>'приложение 11'!I192+'приложение 11'!I69</f>
        <v>99092000</v>
      </c>
      <c r="F60" s="75">
        <f>'приложение 11'!T192+'приложение 11'!T69</f>
        <v>97456300</v>
      </c>
    </row>
    <row r="61" spans="1:6" ht="56.25">
      <c r="A61" s="43"/>
      <c r="B61" s="43" t="s">
        <v>105</v>
      </c>
      <c r="C61" s="57">
        <v>5210000590</v>
      </c>
      <c r="D61" s="74" t="s">
        <v>106</v>
      </c>
      <c r="E61" s="75">
        <f>'приложение 11'!I193+'приложение 11'!I70</f>
        <v>14730600</v>
      </c>
      <c r="F61" s="75">
        <f>'приложение 11'!T193+'приложение 11'!T70</f>
        <v>14740300</v>
      </c>
    </row>
    <row r="62" spans="1:6">
      <c r="A62" s="43"/>
      <c r="B62" s="43" t="s">
        <v>108</v>
      </c>
      <c r="C62" s="57">
        <v>5210000590</v>
      </c>
      <c r="D62" s="74" t="s">
        <v>109</v>
      </c>
      <c r="E62" s="75">
        <f>'приложение 11'!I194+'приложение 11'!I71</f>
        <v>124800</v>
      </c>
      <c r="F62" s="75">
        <f>'приложение 11'!T194+'приложение 11'!T71</f>
        <v>120100</v>
      </c>
    </row>
    <row r="63" spans="1:6">
      <c r="A63" s="43"/>
      <c r="B63" s="83" t="s">
        <v>133</v>
      </c>
      <c r="C63" s="57">
        <v>5220000000</v>
      </c>
      <c r="D63" s="74"/>
      <c r="E63" s="75">
        <f>E64</f>
        <v>25470700</v>
      </c>
      <c r="F63" s="75">
        <f>F64</f>
        <v>24210800</v>
      </c>
    </row>
    <row r="64" spans="1:6" ht="37.5">
      <c r="A64" s="43"/>
      <c r="B64" s="76" t="s">
        <v>132</v>
      </c>
      <c r="C64" s="57">
        <v>5220000590</v>
      </c>
      <c r="D64" s="74"/>
      <c r="E64" s="75">
        <f>E65+E66+E67</f>
        <v>25470700</v>
      </c>
      <c r="F64" s="75">
        <f>F65+F66+F67</f>
        <v>24210800</v>
      </c>
    </row>
    <row r="65" spans="1:6" ht="112.5">
      <c r="A65" s="43"/>
      <c r="B65" s="43" t="s">
        <v>102</v>
      </c>
      <c r="C65" s="57">
        <v>5220000590</v>
      </c>
      <c r="D65" s="74" t="s">
        <v>103</v>
      </c>
      <c r="E65" s="75">
        <f>'приложение 11'!I74</f>
        <v>14029500</v>
      </c>
      <c r="F65" s="75">
        <f>'приложение 11'!T74</f>
        <v>13495600</v>
      </c>
    </row>
    <row r="66" spans="1:6" ht="56.25">
      <c r="A66" s="43"/>
      <c r="B66" s="43" t="s">
        <v>105</v>
      </c>
      <c r="C66" s="57">
        <v>5220000590</v>
      </c>
      <c r="D66" s="74" t="s">
        <v>106</v>
      </c>
      <c r="E66" s="75">
        <f>'приложение 11'!I75</f>
        <v>11315700</v>
      </c>
      <c r="F66" s="75">
        <f>'приложение 11'!T75</f>
        <v>10594400</v>
      </c>
    </row>
    <row r="67" spans="1:6">
      <c r="A67" s="43"/>
      <c r="B67" s="43" t="s">
        <v>108</v>
      </c>
      <c r="C67" s="57">
        <v>5220000590</v>
      </c>
      <c r="D67" s="74" t="s">
        <v>109</v>
      </c>
      <c r="E67" s="75">
        <f>'приложение 11'!I76</f>
        <v>125500</v>
      </c>
      <c r="F67" s="75">
        <f>'приложение 11'!T76</f>
        <v>120800</v>
      </c>
    </row>
    <row r="68" spans="1:6">
      <c r="A68" s="43"/>
      <c r="B68" s="39" t="s">
        <v>134</v>
      </c>
      <c r="C68" s="80">
        <v>5230000000</v>
      </c>
      <c r="D68" s="81"/>
      <c r="E68" s="75">
        <f>E69</f>
        <v>5876800</v>
      </c>
      <c r="F68" s="75">
        <f>F69</f>
        <v>5653100</v>
      </c>
    </row>
    <row r="69" spans="1:6" ht="37.5">
      <c r="A69" s="43"/>
      <c r="B69" s="39" t="s">
        <v>132</v>
      </c>
      <c r="C69" s="80">
        <v>5230000590</v>
      </c>
      <c r="D69" s="81"/>
      <c r="E69" s="75">
        <f>E70+E71+E72</f>
        <v>5876800</v>
      </c>
      <c r="F69" s="75">
        <f>F70+F71+F72</f>
        <v>5653100</v>
      </c>
    </row>
    <row r="70" spans="1:6" ht="112.5">
      <c r="A70" s="43"/>
      <c r="B70" s="39" t="s">
        <v>102</v>
      </c>
      <c r="C70" s="80">
        <v>5230000590</v>
      </c>
      <c r="D70" s="81" t="s">
        <v>103</v>
      </c>
      <c r="E70" s="75">
        <f>'приложение 11'!I79</f>
        <v>5311900</v>
      </c>
      <c r="F70" s="75">
        <f>'приложение 11'!T79</f>
        <v>5109600</v>
      </c>
    </row>
    <row r="71" spans="1:6" ht="56.25">
      <c r="A71" s="43"/>
      <c r="B71" s="39" t="s">
        <v>105</v>
      </c>
      <c r="C71" s="80">
        <v>5230000590</v>
      </c>
      <c r="D71" s="81" t="s">
        <v>106</v>
      </c>
      <c r="E71" s="75">
        <f>'приложение 11'!I80</f>
        <v>370900</v>
      </c>
      <c r="F71" s="75">
        <f>'приложение 11'!T80</f>
        <v>356900</v>
      </c>
    </row>
    <row r="72" spans="1:6">
      <c r="A72" s="43"/>
      <c r="B72" s="39" t="s">
        <v>108</v>
      </c>
      <c r="C72" s="80">
        <v>5230000590</v>
      </c>
      <c r="D72" s="81" t="s">
        <v>109</v>
      </c>
      <c r="E72" s="75">
        <f>'приложение 11'!I81</f>
        <v>194000</v>
      </c>
      <c r="F72" s="75">
        <f>'приложение 11'!T81</f>
        <v>186600</v>
      </c>
    </row>
    <row r="73" spans="1:6">
      <c r="A73" s="43"/>
      <c r="B73" s="76" t="s">
        <v>135</v>
      </c>
      <c r="C73" s="57">
        <v>5240000000</v>
      </c>
      <c r="D73" s="74"/>
      <c r="E73" s="75">
        <f>E74</f>
        <v>32524100</v>
      </c>
      <c r="F73" s="75">
        <f>F74</f>
        <v>31742800</v>
      </c>
    </row>
    <row r="74" spans="1:6" ht="37.5">
      <c r="A74" s="43"/>
      <c r="B74" s="76" t="s">
        <v>132</v>
      </c>
      <c r="C74" s="57">
        <v>5240000590</v>
      </c>
      <c r="D74" s="74"/>
      <c r="E74" s="75">
        <f>E75+E76+E78+E77</f>
        <v>32524100</v>
      </c>
      <c r="F74" s="75">
        <f>F75+F76+F78+F77</f>
        <v>31742800</v>
      </c>
    </row>
    <row r="75" spans="1:6" ht="112.5">
      <c r="A75" s="43"/>
      <c r="B75" s="43" t="s">
        <v>102</v>
      </c>
      <c r="C75" s="57">
        <v>5240000590</v>
      </c>
      <c r="D75" s="74" t="s">
        <v>103</v>
      </c>
      <c r="E75" s="75">
        <f>'приложение 11'!I104</f>
        <v>18867600</v>
      </c>
      <c r="F75" s="75">
        <f>'приложение 11'!T104</f>
        <v>18149200</v>
      </c>
    </row>
    <row r="76" spans="1:6" ht="56.25">
      <c r="A76" s="43"/>
      <c r="B76" s="43" t="s">
        <v>105</v>
      </c>
      <c r="C76" s="57">
        <v>5240000590</v>
      </c>
      <c r="D76" s="74" t="s">
        <v>106</v>
      </c>
      <c r="E76" s="75">
        <f>'приложение 11'!I105</f>
        <v>1637400</v>
      </c>
      <c r="F76" s="75">
        <f>'приложение 11'!T105</f>
        <v>1575200</v>
      </c>
    </row>
    <row r="77" spans="1:6">
      <c r="A77" s="43"/>
      <c r="B77" s="43" t="s">
        <v>128</v>
      </c>
      <c r="C77" s="57">
        <v>5240000590</v>
      </c>
      <c r="D77" s="74" t="s">
        <v>129</v>
      </c>
      <c r="E77" s="75">
        <f>'приложение 11'!I106</f>
        <v>12000000</v>
      </c>
      <c r="F77" s="75">
        <f>'приложение 11'!T106</f>
        <v>12000000</v>
      </c>
    </row>
    <row r="78" spans="1:6">
      <c r="A78" s="43"/>
      <c r="B78" s="43" t="s">
        <v>108</v>
      </c>
      <c r="C78" s="57">
        <v>5240000590</v>
      </c>
      <c r="D78" s="74" t="s">
        <v>109</v>
      </c>
      <c r="E78" s="75">
        <f>'приложение 11'!I107</f>
        <v>19100</v>
      </c>
      <c r="F78" s="75">
        <f>'приложение 11'!T107</f>
        <v>18400</v>
      </c>
    </row>
    <row r="79" spans="1:6">
      <c r="A79" s="43"/>
      <c r="B79" s="43" t="s">
        <v>136</v>
      </c>
      <c r="C79" s="57">
        <v>5250000000</v>
      </c>
      <c r="D79" s="78"/>
      <c r="E79" s="75">
        <f>E80</f>
        <v>25693200</v>
      </c>
      <c r="F79" s="75">
        <f>F80</f>
        <v>24714900</v>
      </c>
    </row>
    <row r="80" spans="1:6" ht="37.5">
      <c r="A80" s="43"/>
      <c r="B80" s="43" t="s">
        <v>132</v>
      </c>
      <c r="C80" s="57">
        <v>5250000590</v>
      </c>
      <c r="D80" s="78"/>
      <c r="E80" s="75">
        <f>E81+E82+E83</f>
        <v>25693200</v>
      </c>
      <c r="F80" s="75">
        <f>F81+F82+F83</f>
        <v>24714900</v>
      </c>
    </row>
    <row r="81" spans="1:6" ht="112.5">
      <c r="A81" s="43"/>
      <c r="B81" s="43" t="s">
        <v>102</v>
      </c>
      <c r="C81" s="57">
        <v>5250000590</v>
      </c>
      <c r="D81" s="78">
        <v>100</v>
      </c>
      <c r="E81" s="75">
        <f>'приложение 11'!I400+'приложение 11'!I476</f>
        <v>21827900</v>
      </c>
      <c r="F81" s="75">
        <f>'приложение 11'!T400+'приложение 11'!T476</f>
        <v>20996900</v>
      </c>
    </row>
    <row r="82" spans="1:6" ht="56.25">
      <c r="A82" s="43"/>
      <c r="B82" s="43" t="s">
        <v>105</v>
      </c>
      <c r="C82" s="57">
        <v>5250000590</v>
      </c>
      <c r="D82" s="78">
        <v>200</v>
      </c>
      <c r="E82" s="75">
        <f>'приложение 11'!I401+'приложение 11'!I477</f>
        <v>3843900</v>
      </c>
      <c r="F82" s="75">
        <f>'приложение 11'!T401+'приложение 11'!T477</f>
        <v>3697400</v>
      </c>
    </row>
    <row r="83" spans="1:6">
      <c r="A83" s="43"/>
      <c r="B83" s="43" t="s">
        <v>108</v>
      </c>
      <c r="C83" s="57">
        <v>5250000590</v>
      </c>
      <c r="D83" s="78">
        <v>800</v>
      </c>
      <c r="E83" s="75">
        <f>'приложение 11'!I402+'приложение 11'!I478</f>
        <v>21400</v>
      </c>
      <c r="F83" s="75">
        <f>'приложение 11'!T402+'приложение 11'!T478</f>
        <v>20600</v>
      </c>
    </row>
    <row r="84" spans="1:6">
      <c r="A84" s="43"/>
      <c r="B84" s="43" t="s">
        <v>137</v>
      </c>
      <c r="C84" s="57">
        <v>5260000000</v>
      </c>
      <c r="D84" s="74"/>
      <c r="E84" s="75">
        <f>E85</f>
        <v>14473700</v>
      </c>
      <c r="F84" s="75">
        <f>F85</f>
        <v>14076600</v>
      </c>
    </row>
    <row r="85" spans="1:6" ht="37.5">
      <c r="A85" s="43"/>
      <c r="B85" s="43" t="s">
        <v>132</v>
      </c>
      <c r="C85" s="57">
        <v>5260000590</v>
      </c>
      <c r="D85" s="74"/>
      <c r="E85" s="75">
        <f>E86+E87+E88</f>
        <v>14473700</v>
      </c>
      <c r="F85" s="75">
        <f>F86+F87+F88</f>
        <v>14076600</v>
      </c>
    </row>
    <row r="86" spans="1:6" ht="112.5">
      <c r="A86" s="43"/>
      <c r="B86" s="43" t="s">
        <v>102</v>
      </c>
      <c r="C86" s="57">
        <v>5260000590</v>
      </c>
      <c r="D86" s="74" t="s">
        <v>103</v>
      </c>
      <c r="E86" s="75">
        <f>'приложение 11'!I84</f>
        <v>12609300</v>
      </c>
      <c r="F86" s="75">
        <f>'приложение 11'!T84</f>
        <v>12129200</v>
      </c>
    </row>
    <row r="87" spans="1:6" ht="56.25">
      <c r="A87" s="43"/>
      <c r="B87" s="43" t="s">
        <v>105</v>
      </c>
      <c r="C87" s="57">
        <v>5260000590</v>
      </c>
      <c r="D87" s="74" t="s">
        <v>106</v>
      </c>
      <c r="E87" s="75">
        <f>'приложение 11'!I85</f>
        <v>1420400</v>
      </c>
      <c r="F87" s="75">
        <f>'приложение 11'!T85</f>
        <v>1520300</v>
      </c>
    </row>
    <row r="88" spans="1:6">
      <c r="A88" s="43"/>
      <c r="B88" s="43" t="s">
        <v>108</v>
      </c>
      <c r="C88" s="57">
        <v>5260000590</v>
      </c>
      <c r="D88" s="74" t="s">
        <v>109</v>
      </c>
      <c r="E88" s="75">
        <f>'приложение 11'!I86</f>
        <v>444000</v>
      </c>
      <c r="F88" s="75">
        <f>'приложение 11'!T86</f>
        <v>427100</v>
      </c>
    </row>
    <row r="89" spans="1:6">
      <c r="A89" s="43"/>
      <c r="B89" s="43" t="s">
        <v>138</v>
      </c>
      <c r="C89" s="57">
        <v>5270000000</v>
      </c>
      <c r="D89" s="78"/>
      <c r="E89" s="75">
        <f>E90</f>
        <v>12093100</v>
      </c>
      <c r="F89" s="75">
        <f>F90</f>
        <v>11632800</v>
      </c>
    </row>
    <row r="90" spans="1:6" ht="37.5">
      <c r="A90" s="43"/>
      <c r="B90" s="43" t="s">
        <v>132</v>
      </c>
      <c r="C90" s="57">
        <v>5270000590</v>
      </c>
      <c r="D90" s="78"/>
      <c r="E90" s="75">
        <f>E91+E92+E93</f>
        <v>12093100</v>
      </c>
      <c r="F90" s="75">
        <f>F91+F92+F93</f>
        <v>11632800</v>
      </c>
    </row>
    <row r="91" spans="1:6" ht="112.5">
      <c r="A91" s="43"/>
      <c r="B91" s="43" t="s">
        <v>102</v>
      </c>
      <c r="C91" s="57">
        <v>5270000590</v>
      </c>
      <c r="D91" s="78">
        <v>100</v>
      </c>
      <c r="E91" s="75">
        <f>'приложение 11'!I537</f>
        <v>10385300</v>
      </c>
      <c r="F91" s="75">
        <f>'приложение 11'!T537</f>
        <v>9989900</v>
      </c>
    </row>
    <row r="92" spans="1:6" ht="56.25">
      <c r="A92" s="43"/>
      <c r="B92" s="43" t="s">
        <v>105</v>
      </c>
      <c r="C92" s="57">
        <v>5270000590</v>
      </c>
      <c r="D92" s="78">
        <v>200</v>
      </c>
      <c r="E92" s="75">
        <f>'приложение 11'!I538</f>
        <v>1704000</v>
      </c>
      <c r="F92" s="75">
        <f>'приложение 11'!T538</f>
        <v>1639200</v>
      </c>
    </row>
    <row r="93" spans="1:6">
      <c r="A93" s="43"/>
      <c r="B93" s="43" t="s">
        <v>108</v>
      </c>
      <c r="C93" s="57">
        <v>5270000590</v>
      </c>
      <c r="D93" s="78">
        <v>800</v>
      </c>
      <c r="E93" s="75">
        <f>'приложение 11'!I539</f>
        <v>3800</v>
      </c>
      <c r="F93" s="75">
        <f>'приложение 11'!T539</f>
        <v>3700</v>
      </c>
    </row>
    <row r="94" spans="1:6" ht="56.25">
      <c r="A94" s="43"/>
      <c r="B94" s="43" t="s">
        <v>139</v>
      </c>
      <c r="C94" s="57">
        <v>5280000000</v>
      </c>
      <c r="D94" s="74"/>
      <c r="E94" s="75">
        <f>E95</f>
        <v>3212300</v>
      </c>
      <c r="F94" s="75">
        <f>F95</f>
        <v>3089900</v>
      </c>
    </row>
    <row r="95" spans="1:6" ht="37.5">
      <c r="A95" s="43"/>
      <c r="B95" s="43" t="s">
        <v>140</v>
      </c>
      <c r="C95" s="57">
        <v>5280000590</v>
      </c>
      <c r="D95" s="74"/>
      <c r="E95" s="75">
        <f>E96+E97+E98</f>
        <v>3212300</v>
      </c>
      <c r="F95" s="75">
        <f>F96+F97+F98</f>
        <v>3089900</v>
      </c>
    </row>
    <row r="96" spans="1:6" ht="112.5">
      <c r="A96" s="43"/>
      <c r="B96" s="43" t="s">
        <v>102</v>
      </c>
      <c r="C96" s="57">
        <v>5280000590</v>
      </c>
      <c r="D96" s="74" t="s">
        <v>103</v>
      </c>
      <c r="E96" s="75">
        <f>'приложение 11'!I542</f>
        <v>3035500</v>
      </c>
      <c r="F96" s="75">
        <f>'приложение 11'!T542</f>
        <v>2919900</v>
      </c>
    </row>
    <row r="97" spans="1:6" ht="56.25">
      <c r="A97" s="43"/>
      <c r="B97" s="43" t="s">
        <v>105</v>
      </c>
      <c r="C97" s="57">
        <v>5280000590</v>
      </c>
      <c r="D97" s="74" t="s">
        <v>106</v>
      </c>
      <c r="E97" s="75">
        <f>'приложение 11'!I543</f>
        <v>176000</v>
      </c>
      <c r="F97" s="75">
        <f>'приложение 11'!T543</f>
        <v>169300</v>
      </c>
    </row>
    <row r="98" spans="1:6">
      <c r="A98" s="43"/>
      <c r="B98" s="43" t="s">
        <v>108</v>
      </c>
      <c r="C98" s="57">
        <v>5280000590</v>
      </c>
      <c r="D98" s="74" t="s">
        <v>109</v>
      </c>
      <c r="E98" s="75">
        <f>'приложение 11'!I544</f>
        <v>800</v>
      </c>
      <c r="F98" s="75">
        <f>'приложение 11'!T544</f>
        <v>700</v>
      </c>
    </row>
    <row r="99" spans="1:6" s="70" customFormat="1" ht="56.25">
      <c r="A99" s="66" t="s">
        <v>52</v>
      </c>
      <c r="B99" s="66" t="s">
        <v>141</v>
      </c>
      <c r="C99" s="71">
        <v>5300000000</v>
      </c>
      <c r="D99" s="82"/>
      <c r="E99" s="73">
        <f>E100</f>
        <v>551500</v>
      </c>
      <c r="F99" s="73">
        <f>F100</f>
        <v>0</v>
      </c>
    </row>
    <row r="100" spans="1:6">
      <c r="A100" s="43"/>
      <c r="B100" s="76" t="s">
        <v>142</v>
      </c>
      <c r="C100" s="57">
        <v>5310000000</v>
      </c>
      <c r="D100" s="74"/>
      <c r="E100" s="75">
        <f>E101</f>
        <v>551500</v>
      </c>
      <c r="F100" s="75">
        <f>F101</f>
        <v>0</v>
      </c>
    </row>
    <row r="101" spans="1:6" ht="37.5">
      <c r="A101" s="43"/>
      <c r="B101" s="39" t="s">
        <v>143</v>
      </c>
      <c r="C101" s="80">
        <v>5310010350</v>
      </c>
      <c r="D101" s="81"/>
      <c r="E101" s="75">
        <f>E102+E103</f>
        <v>551500</v>
      </c>
      <c r="F101" s="75">
        <f>F102+F103</f>
        <v>0</v>
      </c>
    </row>
    <row r="102" spans="1:6" ht="112.5" hidden="1">
      <c r="A102" s="43"/>
      <c r="B102" s="39" t="s">
        <v>102</v>
      </c>
      <c r="C102" s="80">
        <v>5310010350</v>
      </c>
      <c r="D102" s="81" t="s">
        <v>103</v>
      </c>
      <c r="E102" s="75">
        <f>'приложение 11'!I548</f>
        <v>0</v>
      </c>
      <c r="F102" s="75">
        <f>'приложение 11'!T548</f>
        <v>0</v>
      </c>
    </row>
    <row r="103" spans="1:6" ht="56.25">
      <c r="A103" s="43"/>
      <c r="B103" s="39" t="s">
        <v>105</v>
      </c>
      <c r="C103" s="80">
        <v>5310010350</v>
      </c>
      <c r="D103" s="81" t="s">
        <v>106</v>
      </c>
      <c r="E103" s="75">
        <f>'приложение 11'!I549</f>
        <v>551500</v>
      </c>
      <c r="F103" s="75">
        <f>'приложение 11'!T549</f>
        <v>0</v>
      </c>
    </row>
    <row r="104" spans="1:6" s="70" customFormat="1" ht="37.5">
      <c r="A104" s="66" t="s">
        <v>55</v>
      </c>
      <c r="B104" s="66" t="s">
        <v>144</v>
      </c>
      <c r="C104" s="71">
        <v>5400000000</v>
      </c>
      <c r="D104" s="84"/>
      <c r="E104" s="73">
        <f>E105</f>
        <v>95598800</v>
      </c>
      <c r="F104" s="73">
        <f>F105</f>
        <v>99270900</v>
      </c>
    </row>
    <row r="105" spans="1:6">
      <c r="A105" s="43"/>
      <c r="B105" s="43" t="s">
        <v>145</v>
      </c>
      <c r="C105" s="57">
        <v>5410000000</v>
      </c>
      <c r="D105" s="74"/>
      <c r="E105" s="75">
        <f>E110+E106+E108+E112+E114</f>
        <v>95598800</v>
      </c>
      <c r="F105" s="75">
        <f>F110+F106+F108+F112+F114</f>
        <v>99270900</v>
      </c>
    </row>
    <row r="106" spans="1:6" ht="150">
      <c r="A106" s="43"/>
      <c r="B106" s="39" t="s">
        <v>146</v>
      </c>
      <c r="C106" s="80">
        <v>5410069100</v>
      </c>
      <c r="D106" s="85"/>
      <c r="E106" s="75">
        <f>E107</f>
        <v>54625900</v>
      </c>
      <c r="F106" s="75">
        <f>F107</f>
        <v>56811400</v>
      </c>
    </row>
    <row r="107" spans="1:6" ht="37.5">
      <c r="A107" s="43"/>
      <c r="B107" s="39" t="s">
        <v>147</v>
      </c>
      <c r="C107" s="80">
        <v>5410069100</v>
      </c>
      <c r="D107" s="85">
        <v>300</v>
      </c>
      <c r="E107" s="75">
        <f>'приложение 11'!I580</f>
        <v>54625900</v>
      </c>
      <c r="F107" s="75">
        <f>'приложение 11'!T580</f>
        <v>56811400</v>
      </c>
    </row>
    <row r="108" spans="1:6" ht="93.75">
      <c r="A108" s="43"/>
      <c r="B108" s="39" t="s">
        <v>148</v>
      </c>
      <c r="C108" s="80">
        <v>5410069110</v>
      </c>
      <c r="D108" s="85"/>
      <c r="E108" s="75">
        <f>E109</f>
        <v>205000</v>
      </c>
      <c r="F108" s="75">
        <f>F109</f>
        <v>213200</v>
      </c>
    </row>
    <row r="109" spans="1:6" ht="37.5">
      <c r="A109" s="43"/>
      <c r="B109" s="39" t="s">
        <v>147</v>
      </c>
      <c r="C109" s="80">
        <v>5410069110</v>
      </c>
      <c r="D109" s="85">
        <v>300</v>
      </c>
      <c r="E109" s="75">
        <f>'приложение 11'!I582</f>
        <v>205000</v>
      </c>
      <c r="F109" s="75">
        <f>'приложение 11'!T582</f>
        <v>213200</v>
      </c>
    </row>
    <row r="110" spans="1:6" ht="150">
      <c r="A110" s="43"/>
      <c r="B110" s="39" t="s">
        <v>149</v>
      </c>
      <c r="C110" s="80">
        <v>5410069120</v>
      </c>
      <c r="D110" s="81"/>
      <c r="E110" s="75">
        <f>E111</f>
        <v>284300</v>
      </c>
      <c r="F110" s="75">
        <f>F111</f>
        <v>284300</v>
      </c>
    </row>
    <row r="111" spans="1:6" ht="56.25">
      <c r="A111" s="43"/>
      <c r="B111" s="39" t="s">
        <v>105</v>
      </c>
      <c r="C111" s="80">
        <v>5410069120</v>
      </c>
      <c r="D111" s="81" t="s">
        <v>106</v>
      </c>
      <c r="E111" s="75">
        <f>'приложение 11'!I574</f>
        <v>284300</v>
      </c>
      <c r="F111" s="75">
        <f>'приложение 11'!T574</f>
        <v>284300</v>
      </c>
    </row>
    <row r="112" spans="1:6" ht="93.75">
      <c r="A112" s="43"/>
      <c r="B112" s="39" t="s">
        <v>150</v>
      </c>
      <c r="C112" s="80">
        <v>5410069130</v>
      </c>
      <c r="D112" s="85"/>
      <c r="E112" s="75">
        <f>E113</f>
        <v>40278900</v>
      </c>
      <c r="F112" s="75">
        <f>F113</f>
        <v>41749900</v>
      </c>
    </row>
    <row r="113" spans="1:6" ht="37.5">
      <c r="A113" s="43"/>
      <c r="B113" s="39" t="s">
        <v>147</v>
      </c>
      <c r="C113" s="80">
        <v>5410069130</v>
      </c>
      <c r="D113" s="85">
        <v>300</v>
      </c>
      <c r="E113" s="75">
        <f>'приложение 11'!I584</f>
        <v>40278900</v>
      </c>
      <c r="F113" s="75">
        <f>'приложение 11'!T584</f>
        <v>41749900</v>
      </c>
    </row>
    <row r="114" spans="1:6" ht="112.5">
      <c r="A114" s="43"/>
      <c r="B114" s="39" t="s">
        <v>151</v>
      </c>
      <c r="C114" s="80">
        <v>5410069140</v>
      </c>
      <c r="D114" s="85"/>
      <c r="E114" s="75">
        <f>E115</f>
        <v>204700</v>
      </c>
      <c r="F114" s="75">
        <f>F115</f>
        <v>212100</v>
      </c>
    </row>
    <row r="115" spans="1:6" ht="37.5">
      <c r="A115" s="43"/>
      <c r="B115" s="39" t="s">
        <v>147</v>
      </c>
      <c r="C115" s="80">
        <v>5410069140</v>
      </c>
      <c r="D115" s="85">
        <v>300</v>
      </c>
      <c r="E115" s="75">
        <f>'приложение 11'!I586</f>
        <v>204700</v>
      </c>
      <c r="F115" s="75">
        <f>'приложение 11'!T586</f>
        <v>212100</v>
      </c>
    </row>
    <row r="116" spans="1:6" s="70" customFormat="1" ht="75">
      <c r="A116" s="66" t="s">
        <v>63</v>
      </c>
      <c r="B116" s="66" t="s">
        <v>152</v>
      </c>
      <c r="C116" s="71">
        <v>5500000000</v>
      </c>
      <c r="D116" s="82"/>
      <c r="E116" s="73">
        <f>E117+E120</f>
        <v>18369900</v>
      </c>
      <c r="F116" s="73">
        <f>F117+F120</f>
        <v>18369900</v>
      </c>
    </row>
    <row r="117" spans="1:6">
      <c r="A117" s="43"/>
      <c r="B117" s="39" t="s">
        <v>153</v>
      </c>
      <c r="C117" s="80">
        <v>5510000000</v>
      </c>
      <c r="D117" s="81"/>
      <c r="E117" s="75">
        <f>E118</f>
        <v>17683800</v>
      </c>
      <c r="F117" s="75">
        <f>F118</f>
        <v>17683800</v>
      </c>
    </row>
    <row r="118" spans="1:6" ht="168.75">
      <c r="A118" s="43"/>
      <c r="B118" s="39" t="s">
        <v>154</v>
      </c>
      <c r="C118" s="80">
        <v>5510060912</v>
      </c>
      <c r="D118" s="81"/>
      <c r="E118" s="75">
        <f>E119</f>
        <v>17683800</v>
      </c>
      <c r="F118" s="75">
        <f>F119</f>
        <v>17683800</v>
      </c>
    </row>
    <row r="119" spans="1:6">
      <c r="A119" s="43"/>
      <c r="B119" s="39" t="s">
        <v>108</v>
      </c>
      <c r="C119" s="80">
        <v>5510060912</v>
      </c>
      <c r="D119" s="81" t="s">
        <v>109</v>
      </c>
      <c r="E119" s="75">
        <f>'приложение 11'!I270</f>
        <v>17683800</v>
      </c>
      <c r="F119" s="75">
        <f>'приложение 11'!T270</f>
        <v>17683800</v>
      </c>
    </row>
    <row r="120" spans="1:6" ht="37.5">
      <c r="A120" s="43"/>
      <c r="B120" s="39" t="s">
        <v>155</v>
      </c>
      <c r="C120" s="80">
        <v>5520000000</v>
      </c>
      <c r="D120" s="81"/>
      <c r="E120" s="75">
        <f>E121</f>
        <v>686100</v>
      </c>
      <c r="F120" s="75">
        <f>F121</f>
        <v>686100</v>
      </c>
    </row>
    <row r="121" spans="1:6" ht="187.5">
      <c r="A121" s="43"/>
      <c r="B121" s="39" t="s">
        <v>156</v>
      </c>
      <c r="C121" s="80">
        <v>5520061650</v>
      </c>
      <c r="D121" s="81"/>
      <c r="E121" s="75">
        <f>E122</f>
        <v>686100</v>
      </c>
      <c r="F121" s="75">
        <f>F122</f>
        <v>686100</v>
      </c>
    </row>
    <row r="122" spans="1:6" ht="56.25">
      <c r="A122" s="43"/>
      <c r="B122" s="39" t="s">
        <v>105</v>
      </c>
      <c r="C122" s="80">
        <v>5520061650</v>
      </c>
      <c r="D122" s="81" t="s">
        <v>106</v>
      </c>
      <c r="E122" s="75">
        <f>'приложение 11'!I273</f>
        <v>686100</v>
      </c>
      <c r="F122" s="75">
        <f>'приложение 11'!T273</f>
        <v>686100</v>
      </c>
    </row>
    <row r="123" spans="1:6" s="70" customFormat="1" ht="37.5">
      <c r="A123" s="66"/>
      <c r="B123" s="30" t="s">
        <v>157</v>
      </c>
      <c r="C123" s="86">
        <v>5600000000</v>
      </c>
      <c r="D123" s="87"/>
      <c r="E123" s="73">
        <f t="shared" ref="E123:F125" si="1">E124</f>
        <v>520000</v>
      </c>
      <c r="F123" s="73">
        <f t="shared" si="1"/>
        <v>520000</v>
      </c>
    </row>
    <row r="124" spans="1:6" ht="56.25">
      <c r="A124" s="43"/>
      <c r="B124" s="39" t="s">
        <v>158</v>
      </c>
      <c r="C124" s="80">
        <v>5610000000</v>
      </c>
      <c r="D124" s="81"/>
      <c r="E124" s="75">
        <f t="shared" si="1"/>
        <v>520000</v>
      </c>
      <c r="F124" s="75">
        <f t="shared" si="1"/>
        <v>520000</v>
      </c>
    </row>
    <row r="125" spans="1:6" ht="37.5">
      <c r="A125" s="43"/>
      <c r="B125" s="39" t="s">
        <v>159</v>
      </c>
      <c r="C125" s="80">
        <v>5610010550</v>
      </c>
      <c r="D125" s="81"/>
      <c r="E125" s="75">
        <f t="shared" si="1"/>
        <v>520000</v>
      </c>
      <c r="F125" s="75">
        <f t="shared" si="1"/>
        <v>520000</v>
      </c>
    </row>
    <row r="126" spans="1:6" ht="56.25">
      <c r="A126" s="43"/>
      <c r="B126" s="39" t="s">
        <v>105</v>
      </c>
      <c r="C126" s="80">
        <v>5610010550</v>
      </c>
      <c r="D126" s="81" t="s">
        <v>106</v>
      </c>
      <c r="E126" s="75">
        <f>'приложение 11'!I155</f>
        <v>520000</v>
      </c>
      <c r="F126" s="75">
        <f>'приложение 11'!T155</f>
        <v>520000</v>
      </c>
    </row>
    <row r="127" spans="1:6" s="70" customFormat="1" ht="56.25">
      <c r="A127" s="66"/>
      <c r="B127" s="30" t="s">
        <v>160</v>
      </c>
      <c r="C127" s="86">
        <v>5700000000</v>
      </c>
      <c r="D127" s="87"/>
      <c r="E127" s="73">
        <f t="shared" ref="E127:F129" si="2">E128</f>
        <v>340000</v>
      </c>
      <c r="F127" s="73">
        <f t="shared" si="2"/>
        <v>350000</v>
      </c>
    </row>
    <row r="128" spans="1:6" ht="37.5">
      <c r="A128" s="43"/>
      <c r="B128" s="39" t="s">
        <v>161</v>
      </c>
      <c r="C128" s="80">
        <v>5710000000</v>
      </c>
      <c r="D128" s="81"/>
      <c r="E128" s="75">
        <f t="shared" si="2"/>
        <v>340000</v>
      </c>
      <c r="F128" s="75">
        <f t="shared" si="2"/>
        <v>350000</v>
      </c>
    </row>
    <row r="129" spans="1:6" ht="56.25">
      <c r="A129" s="43"/>
      <c r="B129" s="39" t="s">
        <v>162</v>
      </c>
      <c r="C129" s="80">
        <v>5710010400</v>
      </c>
      <c r="D129" s="81"/>
      <c r="E129" s="75">
        <f t="shared" si="2"/>
        <v>340000</v>
      </c>
      <c r="F129" s="75">
        <f t="shared" si="2"/>
        <v>350000</v>
      </c>
    </row>
    <row r="130" spans="1:6" ht="56.25">
      <c r="A130" s="43"/>
      <c r="B130" s="39" t="s">
        <v>105</v>
      </c>
      <c r="C130" s="80">
        <v>5710010400</v>
      </c>
      <c r="D130" s="81" t="s">
        <v>106</v>
      </c>
      <c r="E130" s="75">
        <f>'приложение 11'!I159</f>
        <v>340000</v>
      </c>
      <c r="F130" s="75">
        <f>'приложение 11'!T159</f>
        <v>350000</v>
      </c>
    </row>
    <row r="131" spans="1:6" s="70" customFormat="1" ht="37.5">
      <c r="A131" s="66" t="s">
        <v>69</v>
      </c>
      <c r="B131" s="66" t="s">
        <v>163</v>
      </c>
      <c r="C131" s="71">
        <v>5800000000</v>
      </c>
      <c r="D131" s="84"/>
      <c r="E131" s="73">
        <f>E132+E170+E190</f>
        <v>3217407695.0400004</v>
      </c>
      <c r="F131" s="73">
        <f>F132+F170+F190</f>
        <v>3242056100</v>
      </c>
    </row>
    <row r="132" spans="1:6" ht="37.5">
      <c r="A132" s="43"/>
      <c r="B132" s="43" t="s">
        <v>164</v>
      </c>
      <c r="C132" s="57">
        <v>5810000000</v>
      </c>
      <c r="D132" s="78"/>
      <c r="E132" s="75">
        <f>E137+E139+E141+E143+E133+E135+E149+E145+E163+E147</f>
        <v>2863486095.0400004</v>
      </c>
      <c r="F132" s="75">
        <f>F137+F139+F141+F143+F133+F135+F149+F145+F163+F147</f>
        <v>2895525800</v>
      </c>
    </row>
    <row r="133" spans="1:6" ht="37.5">
      <c r="A133" s="43"/>
      <c r="B133" s="43" t="s">
        <v>132</v>
      </c>
      <c r="C133" s="57">
        <v>5810000590</v>
      </c>
      <c r="D133" s="78"/>
      <c r="E133" s="75">
        <f>E134</f>
        <v>440496904.72000003</v>
      </c>
      <c r="F133" s="75">
        <f>F134</f>
        <v>437144300</v>
      </c>
    </row>
    <row r="134" spans="1:6" ht="56.25">
      <c r="A134" s="43"/>
      <c r="B134" s="43" t="s">
        <v>165</v>
      </c>
      <c r="C134" s="57">
        <v>5810000590</v>
      </c>
      <c r="D134" s="78">
        <v>600</v>
      </c>
      <c r="E134" s="75">
        <f>'приложение 11'!I308+'приложение 11'!I329</f>
        <v>440496904.72000003</v>
      </c>
      <c r="F134" s="75">
        <f>'приложение 11'!T308+'приложение 11'!T329</f>
        <v>437144300</v>
      </c>
    </row>
    <row r="135" spans="1:6" hidden="1">
      <c r="A135" s="43"/>
      <c r="B135" s="43" t="s">
        <v>166</v>
      </c>
      <c r="C135" s="57">
        <v>5810009020</v>
      </c>
      <c r="D135" s="78"/>
      <c r="E135" s="75">
        <f>E136</f>
        <v>0</v>
      </c>
      <c r="F135" s="75">
        <f>F136</f>
        <v>0</v>
      </c>
    </row>
    <row r="136" spans="1:6" ht="56.25" hidden="1">
      <c r="A136" s="43"/>
      <c r="B136" s="43" t="s">
        <v>167</v>
      </c>
      <c r="C136" s="57">
        <v>5810009020</v>
      </c>
      <c r="D136" s="78">
        <v>600</v>
      </c>
      <c r="E136" s="75">
        <f>'приложение 11'!I310+'приложение 11'!I331</f>
        <v>0</v>
      </c>
      <c r="F136" s="75">
        <f>'приложение 11'!T310+'приложение 11'!T331</f>
        <v>0</v>
      </c>
    </row>
    <row r="137" spans="1:6" ht="187.5">
      <c r="A137" s="43"/>
      <c r="B137" s="43" t="s">
        <v>168</v>
      </c>
      <c r="C137" s="57">
        <v>5810060820</v>
      </c>
      <c r="D137" s="78"/>
      <c r="E137" s="75">
        <f>E138</f>
        <v>2589600</v>
      </c>
      <c r="F137" s="75">
        <f>F138</f>
        <v>2690200</v>
      </c>
    </row>
    <row r="138" spans="1:6" ht="56.25">
      <c r="A138" s="43"/>
      <c r="B138" s="43" t="s">
        <v>167</v>
      </c>
      <c r="C138" s="57">
        <v>5810060820</v>
      </c>
      <c r="D138" s="78">
        <v>600</v>
      </c>
      <c r="E138" s="75">
        <f>'приложение 11'!I312+'приложение 11'!I333</f>
        <v>2589600</v>
      </c>
      <c r="F138" s="75">
        <f>'приложение 11'!T312+'приложение 11'!T333</f>
        <v>2690200</v>
      </c>
    </row>
    <row r="139" spans="1:6" ht="112.5">
      <c r="A139" s="43"/>
      <c r="B139" s="43" t="s">
        <v>169</v>
      </c>
      <c r="C139" s="57">
        <v>5810060860</v>
      </c>
      <c r="D139" s="78"/>
      <c r="E139" s="75">
        <f>E140</f>
        <v>2010757900</v>
      </c>
      <c r="F139" s="75">
        <f>F140</f>
        <v>2086747400</v>
      </c>
    </row>
    <row r="140" spans="1:6" ht="56.25">
      <c r="A140" s="43"/>
      <c r="B140" s="43" t="s">
        <v>167</v>
      </c>
      <c r="C140" s="57">
        <v>5810060860</v>
      </c>
      <c r="D140" s="78">
        <v>600</v>
      </c>
      <c r="E140" s="75">
        <f>'приложение 11'!I314+'приложение 11'!I335</f>
        <v>2010757900</v>
      </c>
      <c r="F140" s="75">
        <f>'приложение 11'!T314+'приложение 11'!T335</f>
        <v>2086747400</v>
      </c>
    </row>
    <row r="141" spans="1:6" ht="243.75">
      <c r="A141" s="43"/>
      <c r="B141" s="43" t="s">
        <v>170</v>
      </c>
      <c r="C141" s="57">
        <v>5810062370</v>
      </c>
      <c r="D141" s="78"/>
      <c r="E141" s="75">
        <f>E142</f>
        <v>54474500</v>
      </c>
      <c r="F141" s="75">
        <f>F142</f>
        <v>56643300</v>
      </c>
    </row>
    <row r="142" spans="1:6" ht="56.25">
      <c r="A142" s="43"/>
      <c r="B142" s="43" t="s">
        <v>167</v>
      </c>
      <c r="C142" s="57">
        <v>5810062370</v>
      </c>
      <c r="D142" s="78">
        <v>600</v>
      </c>
      <c r="E142" s="75">
        <f>'приложение 11'!I337</f>
        <v>54474500</v>
      </c>
      <c r="F142" s="75">
        <f>'приложение 11'!T337</f>
        <v>56643300</v>
      </c>
    </row>
    <row r="143" spans="1:6" ht="262.5">
      <c r="A143" s="43"/>
      <c r="B143" s="43" t="s">
        <v>171</v>
      </c>
      <c r="C143" s="57">
        <v>5810062500</v>
      </c>
      <c r="D143" s="78"/>
      <c r="E143" s="75">
        <f>E144</f>
        <v>8412400</v>
      </c>
      <c r="F143" s="75">
        <f>F144</f>
        <v>8990800</v>
      </c>
    </row>
    <row r="144" spans="1:6" ht="56.25">
      <c r="A144" s="43"/>
      <c r="B144" s="43" t="s">
        <v>167</v>
      </c>
      <c r="C144" s="57">
        <v>5810062500</v>
      </c>
      <c r="D144" s="78">
        <v>600</v>
      </c>
      <c r="E144" s="75">
        <f>'приложение 11'!I339</f>
        <v>8412400</v>
      </c>
      <c r="F144" s="75">
        <f>'приложение 11'!T339</f>
        <v>8990800</v>
      </c>
    </row>
    <row r="145" spans="1:6" ht="168.75">
      <c r="A145" s="43"/>
      <c r="B145" s="43" t="s">
        <v>172</v>
      </c>
      <c r="C145" s="57">
        <v>5810063540</v>
      </c>
      <c r="D145" s="78"/>
      <c r="E145" s="75">
        <f>E146</f>
        <v>2401100</v>
      </c>
      <c r="F145" s="75">
        <f>F146</f>
        <v>2497100</v>
      </c>
    </row>
    <row r="146" spans="1:6" ht="56.25">
      <c r="A146" s="43"/>
      <c r="B146" s="43" t="s">
        <v>167</v>
      </c>
      <c r="C146" s="57">
        <v>5810063540</v>
      </c>
      <c r="D146" s="78">
        <v>600</v>
      </c>
      <c r="E146" s="75">
        <f>'приложение 11'!I341</f>
        <v>2401100</v>
      </c>
      <c r="F146" s="75">
        <f>'приложение 11'!T341</f>
        <v>2497100</v>
      </c>
    </row>
    <row r="147" spans="1:6" ht="206.25">
      <c r="A147" s="43"/>
      <c r="B147" s="39" t="s">
        <v>173</v>
      </c>
      <c r="C147" s="80" t="s">
        <v>174</v>
      </c>
      <c r="D147" s="85"/>
      <c r="E147" s="75">
        <f>E148</f>
        <v>43063800</v>
      </c>
      <c r="F147" s="75">
        <f>F148</f>
        <v>0</v>
      </c>
    </row>
    <row r="148" spans="1:6" ht="56.25">
      <c r="A148" s="43"/>
      <c r="B148" s="39" t="s">
        <v>167</v>
      </c>
      <c r="C148" s="80" t="s">
        <v>174</v>
      </c>
      <c r="D148" s="85">
        <v>600</v>
      </c>
      <c r="E148" s="75">
        <f>'приложение 11'!I343</f>
        <v>43063800</v>
      </c>
      <c r="F148" s="75">
        <f>'приложение 11'!T343</f>
        <v>0</v>
      </c>
    </row>
    <row r="149" spans="1:6" ht="37.5">
      <c r="A149" s="43"/>
      <c r="B149" s="43" t="s">
        <v>175</v>
      </c>
      <c r="C149" s="57">
        <v>5810100000</v>
      </c>
      <c r="D149" s="78"/>
      <c r="E149" s="75">
        <f>E150+E152+E158+E156+E154</f>
        <v>191303490.31999999</v>
      </c>
      <c r="F149" s="75">
        <f>F152+F150+F158+F156+F154</f>
        <v>190679100</v>
      </c>
    </row>
    <row r="150" spans="1:6" ht="37.5">
      <c r="A150" s="43"/>
      <c r="B150" s="43" t="s">
        <v>175</v>
      </c>
      <c r="C150" s="57">
        <v>5810100590</v>
      </c>
      <c r="D150" s="78"/>
      <c r="E150" s="75">
        <f>E151</f>
        <v>49096390.32</v>
      </c>
      <c r="F150" s="75">
        <f>F151</f>
        <v>65215800</v>
      </c>
    </row>
    <row r="151" spans="1:6" ht="56.25">
      <c r="A151" s="43"/>
      <c r="B151" s="43" t="s">
        <v>167</v>
      </c>
      <c r="C151" s="57">
        <v>5810100590</v>
      </c>
      <c r="D151" s="78">
        <v>600</v>
      </c>
      <c r="E151" s="75">
        <f>'приложение 11'!I346+'приложение 11'!I317</f>
        <v>49096390.32</v>
      </c>
      <c r="F151" s="75">
        <f>'приложение 11'!T346+'приложение 11'!T317</f>
        <v>65215800</v>
      </c>
    </row>
    <row r="152" spans="1:6" ht="93.75" hidden="1">
      <c r="A152" s="43"/>
      <c r="B152" s="43" t="s">
        <v>176</v>
      </c>
      <c r="C152" s="57" t="s">
        <v>177</v>
      </c>
      <c r="D152" s="78"/>
      <c r="E152" s="75">
        <f>E153</f>
        <v>0</v>
      </c>
      <c r="F152" s="75">
        <f>F153</f>
        <v>0</v>
      </c>
    </row>
    <row r="153" spans="1:6" ht="56.25" hidden="1">
      <c r="A153" s="43"/>
      <c r="B153" s="43" t="s">
        <v>167</v>
      </c>
      <c r="C153" s="57" t="s">
        <v>177</v>
      </c>
      <c r="D153" s="78">
        <v>600</v>
      </c>
      <c r="E153" s="75">
        <f>'приложение 11'!I348</f>
        <v>0</v>
      </c>
      <c r="F153" s="75">
        <f>'приложение 11'!T348</f>
        <v>0</v>
      </c>
    </row>
    <row r="154" spans="1:6" ht="168.75">
      <c r="A154" s="43"/>
      <c r="B154" s="39" t="s">
        <v>178</v>
      </c>
      <c r="C154" s="80" t="s">
        <v>179</v>
      </c>
      <c r="D154" s="85"/>
      <c r="E154" s="75">
        <f>E155</f>
        <v>128432800</v>
      </c>
      <c r="F154" s="75">
        <f>F155</f>
        <v>111138100</v>
      </c>
    </row>
    <row r="155" spans="1:6" ht="56.25">
      <c r="A155" s="43"/>
      <c r="B155" s="39" t="s">
        <v>167</v>
      </c>
      <c r="C155" s="80" t="s">
        <v>179</v>
      </c>
      <c r="D155" s="85">
        <v>600</v>
      </c>
      <c r="E155" s="75">
        <f>'приложение 11'!I350</f>
        <v>128432800</v>
      </c>
      <c r="F155" s="75">
        <f>'приложение 11'!T350</f>
        <v>111138100</v>
      </c>
    </row>
    <row r="156" spans="1:6" ht="281.25" hidden="1">
      <c r="A156" s="43"/>
      <c r="B156" s="39" t="s">
        <v>180</v>
      </c>
      <c r="C156" s="80" t="s">
        <v>181</v>
      </c>
      <c r="D156" s="85"/>
      <c r="E156" s="75">
        <f>E157</f>
        <v>0</v>
      </c>
      <c r="F156" s="75">
        <f>F157</f>
        <v>0</v>
      </c>
    </row>
    <row r="157" spans="1:6" ht="56.25" hidden="1">
      <c r="A157" s="43"/>
      <c r="B157" s="39" t="s">
        <v>167</v>
      </c>
      <c r="C157" s="80" t="s">
        <v>181</v>
      </c>
      <c r="D157" s="85">
        <v>600</v>
      </c>
      <c r="E157" s="75">
        <f>'приложение 11'!I352</f>
        <v>0</v>
      </c>
      <c r="F157" s="75">
        <f>'приложение 11'!T352</f>
        <v>0</v>
      </c>
    </row>
    <row r="158" spans="1:6" ht="93.75">
      <c r="A158" s="43"/>
      <c r="B158" s="43" t="s">
        <v>182</v>
      </c>
      <c r="C158" s="57" t="s">
        <v>183</v>
      </c>
      <c r="D158" s="78"/>
      <c r="E158" s="75">
        <f>E159</f>
        <v>13774300</v>
      </c>
      <c r="F158" s="75">
        <f>F159</f>
        <v>14325200</v>
      </c>
    </row>
    <row r="159" spans="1:6" ht="56.25">
      <c r="A159" s="43"/>
      <c r="B159" s="43" t="s">
        <v>167</v>
      </c>
      <c r="C159" s="57" t="s">
        <v>183</v>
      </c>
      <c r="D159" s="78">
        <v>600</v>
      </c>
      <c r="E159" s="75">
        <f>'приложение 11'!I354</f>
        <v>13774300</v>
      </c>
      <c r="F159" s="75">
        <f>'приложение 11'!T354</f>
        <v>14325200</v>
      </c>
    </row>
    <row r="160" spans="1:6" ht="37.5" hidden="1">
      <c r="A160" s="43"/>
      <c r="B160" s="43" t="s">
        <v>184</v>
      </c>
      <c r="C160" s="57" t="s">
        <v>185</v>
      </c>
      <c r="D160" s="78"/>
      <c r="E160" s="75">
        <f>E161</f>
        <v>0</v>
      </c>
      <c r="F160" s="75">
        <f>F161</f>
        <v>0</v>
      </c>
    </row>
    <row r="161" spans="1:6" ht="93.75" hidden="1">
      <c r="A161" s="43"/>
      <c r="B161" s="43" t="s">
        <v>186</v>
      </c>
      <c r="C161" s="57" t="s">
        <v>187</v>
      </c>
      <c r="D161" s="78"/>
      <c r="E161" s="75">
        <f>E162</f>
        <v>0</v>
      </c>
      <c r="F161" s="75">
        <f>F162</f>
        <v>0</v>
      </c>
    </row>
    <row r="162" spans="1:6" ht="56.25" hidden="1">
      <c r="A162" s="43"/>
      <c r="B162" s="43" t="s">
        <v>167</v>
      </c>
      <c r="C162" s="57" t="s">
        <v>187</v>
      </c>
      <c r="D162" s="78">
        <v>600</v>
      </c>
      <c r="E162" s="75">
        <f>'приложение 11'!I357</f>
        <v>0</v>
      </c>
      <c r="F162" s="75">
        <f>'приложение 11'!T357</f>
        <v>0</v>
      </c>
    </row>
    <row r="163" spans="1:6">
      <c r="A163" s="43"/>
      <c r="B163" s="43" t="s">
        <v>188</v>
      </c>
      <c r="C163" s="80" t="s">
        <v>189</v>
      </c>
      <c r="D163" s="78"/>
      <c r="E163" s="75">
        <f>E166+E168+E164</f>
        <v>109986400</v>
      </c>
      <c r="F163" s="75">
        <f>F166+F168+F164</f>
        <v>110133600</v>
      </c>
    </row>
    <row r="164" spans="1:6" ht="225">
      <c r="A164" s="43"/>
      <c r="B164" s="36" t="s">
        <v>190</v>
      </c>
      <c r="C164" s="80" t="s">
        <v>191</v>
      </c>
      <c r="D164" s="78"/>
      <c r="E164" s="75">
        <f>E165</f>
        <v>2499800</v>
      </c>
      <c r="F164" s="75">
        <f>F165</f>
        <v>2499800</v>
      </c>
    </row>
    <row r="165" spans="1:6" ht="56.25">
      <c r="A165" s="43"/>
      <c r="B165" s="39" t="s">
        <v>167</v>
      </c>
      <c r="C165" s="80" t="s">
        <v>191</v>
      </c>
      <c r="D165" s="78">
        <v>600</v>
      </c>
      <c r="E165" s="75">
        <f>'приложение 11'!I407</f>
        <v>2499800</v>
      </c>
      <c r="F165" s="75">
        <f>'приложение 11'!T407</f>
        <v>2499800</v>
      </c>
    </row>
    <row r="166" spans="1:6" ht="93.75">
      <c r="A166" s="43"/>
      <c r="B166" s="39" t="s">
        <v>186</v>
      </c>
      <c r="C166" s="80" t="s">
        <v>192</v>
      </c>
      <c r="D166" s="85"/>
      <c r="E166" s="75">
        <f>E167</f>
        <v>8133600</v>
      </c>
      <c r="F166" s="75">
        <f>F167</f>
        <v>8280800</v>
      </c>
    </row>
    <row r="167" spans="1:6" ht="56.25">
      <c r="A167" s="43"/>
      <c r="B167" s="39" t="s">
        <v>167</v>
      </c>
      <c r="C167" s="80" t="s">
        <v>192</v>
      </c>
      <c r="D167" s="85">
        <v>600</v>
      </c>
      <c r="E167" s="75">
        <f>'приложение 11'!I360</f>
        <v>8133600</v>
      </c>
      <c r="F167" s="75">
        <f>'приложение 11'!T359</f>
        <v>8280800</v>
      </c>
    </row>
    <row r="168" spans="1:6" ht="281.25">
      <c r="A168" s="43"/>
      <c r="B168" s="39" t="s">
        <v>180</v>
      </c>
      <c r="C168" s="80" t="s">
        <v>193</v>
      </c>
      <c r="D168" s="85"/>
      <c r="E168" s="75">
        <f>E169</f>
        <v>99353000</v>
      </c>
      <c r="F168" s="75">
        <f>F169</f>
        <v>99353000</v>
      </c>
    </row>
    <row r="169" spans="1:6" ht="56.25">
      <c r="A169" s="43"/>
      <c r="B169" s="39" t="s">
        <v>167</v>
      </c>
      <c r="C169" s="80" t="s">
        <v>193</v>
      </c>
      <c r="D169" s="85">
        <v>600</v>
      </c>
      <c r="E169" s="75">
        <f>'приложение 11'!I362</f>
        <v>99353000</v>
      </c>
      <c r="F169" s="75">
        <f>'приложение 11'!T362</f>
        <v>99353000</v>
      </c>
    </row>
    <row r="170" spans="1:6">
      <c r="A170" s="43"/>
      <c r="B170" s="43" t="s">
        <v>194</v>
      </c>
      <c r="C170" s="57">
        <v>5820000000</v>
      </c>
      <c r="D170" s="78"/>
      <c r="E170" s="75">
        <f>E171+E181+E179+E183+E186+E176+E174</f>
        <v>335373900</v>
      </c>
      <c r="F170" s="75">
        <f>F171+F181+F179+F183+F186+F176</f>
        <v>324833700</v>
      </c>
    </row>
    <row r="171" spans="1:6" ht="37.5">
      <c r="A171" s="43"/>
      <c r="B171" s="76" t="s">
        <v>132</v>
      </c>
      <c r="C171" s="57">
        <v>5820000590</v>
      </c>
      <c r="D171" s="78"/>
      <c r="E171" s="75">
        <f>E172+E173</f>
        <v>266836226.97</v>
      </c>
      <c r="F171" s="75">
        <f>F172+F173</f>
        <v>260767380</v>
      </c>
    </row>
    <row r="172" spans="1:6" ht="56.25">
      <c r="A172" s="43"/>
      <c r="B172" s="43" t="s">
        <v>167</v>
      </c>
      <c r="C172" s="57">
        <v>5820000590</v>
      </c>
      <c r="D172" s="78">
        <v>600</v>
      </c>
      <c r="E172" s="75">
        <f>'приложение 11'!I376+'приложение 11'!I446</f>
        <v>266836226.97</v>
      </c>
      <c r="F172" s="75">
        <f>'приложение 11'!T376+'приложение 11'!T446</f>
        <v>260767380</v>
      </c>
    </row>
    <row r="173" spans="1:6">
      <c r="A173" s="43"/>
      <c r="B173" s="43" t="s">
        <v>108</v>
      </c>
      <c r="C173" s="57">
        <v>5820000590</v>
      </c>
      <c r="D173" s="78">
        <v>800</v>
      </c>
      <c r="E173" s="75">
        <f>'приложение 11'!I377</f>
        <v>0</v>
      </c>
      <c r="F173" s="75">
        <f>'приложение 11'!T377</f>
        <v>0</v>
      </c>
    </row>
    <row r="174" spans="1:6">
      <c r="A174" s="43"/>
      <c r="B174" s="39" t="s">
        <v>166</v>
      </c>
      <c r="C174" s="80">
        <v>5820009020</v>
      </c>
      <c r="D174" s="85"/>
      <c r="E174" s="75">
        <f>E175</f>
        <v>6892213.0300000003</v>
      </c>
      <c r="F174" s="75">
        <f>F175</f>
        <v>0</v>
      </c>
    </row>
    <row r="175" spans="1:6" ht="56.25">
      <c r="A175" s="43"/>
      <c r="B175" s="39" t="s">
        <v>167</v>
      </c>
      <c r="C175" s="80">
        <v>5820009020</v>
      </c>
      <c r="D175" s="85">
        <v>600</v>
      </c>
      <c r="E175" s="75">
        <f>'приложение 11'!I450</f>
        <v>6892213.0300000003</v>
      </c>
      <c r="F175" s="75">
        <f>'приложение 11'!T450</f>
        <v>0</v>
      </c>
    </row>
    <row r="176" spans="1:6" ht="37.5">
      <c r="A176" s="43"/>
      <c r="B176" s="39" t="s">
        <v>195</v>
      </c>
      <c r="C176" s="80">
        <v>5820010660</v>
      </c>
      <c r="D176" s="78"/>
      <c r="E176" s="75">
        <f>E177+E178</f>
        <v>47644160</v>
      </c>
      <c r="F176" s="75">
        <f>F177+F178</f>
        <v>50059520</v>
      </c>
    </row>
    <row r="177" spans="1:6" ht="56.25">
      <c r="A177" s="43"/>
      <c r="B177" s="39" t="s">
        <v>167</v>
      </c>
      <c r="C177" s="80">
        <v>5820010660</v>
      </c>
      <c r="D177" s="85">
        <v>600</v>
      </c>
      <c r="E177" s="75">
        <f>'приложение 11'!I379</f>
        <v>47632160</v>
      </c>
      <c r="F177" s="75">
        <f>'приложение 11'!T379</f>
        <v>50047520</v>
      </c>
    </row>
    <row r="178" spans="1:6">
      <c r="A178" s="43"/>
      <c r="B178" s="39" t="s">
        <v>108</v>
      </c>
      <c r="C178" s="80">
        <v>5820010660</v>
      </c>
      <c r="D178" s="85">
        <v>800</v>
      </c>
      <c r="E178" s="75">
        <f>'приложение 11'!I380</f>
        <v>12000</v>
      </c>
      <c r="F178" s="75">
        <f>'приложение 11'!T380</f>
        <v>12000</v>
      </c>
    </row>
    <row r="179" spans="1:6" ht="187.5">
      <c r="A179" s="43"/>
      <c r="B179" s="43" t="s">
        <v>196</v>
      </c>
      <c r="C179" s="57">
        <v>5820060740</v>
      </c>
      <c r="D179" s="74"/>
      <c r="E179" s="75">
        <f>E180</f>
        <v>187500</v>
      </c>
      <c r="F179" s="75">
        <f>F180</f>
        <v>187500</v>
      </c>
    </row>
    <row r="180" spans="1:6" ht="56.25">
      <c r="A180" s="43"/>
      <c r="B180" s="43" t="s">
        <v>167</v>
      </c>
      <c r="C180" s="57">
        <v>5820060740</v>
      </c>
      <c r="D180" s="74" t="s">
        <v>197</v>
      </c>
      <c r="E180" s="75">
        <f>'приложение 11'!I382</f>
        <v>187500</v>
      </c>
      <c r="F180" s="75">
        <f>'приложение 11'!T382</f>
        <v>187500</v>
      </c>
    </row>
    <row r="181" spans="1:6" ht="187.5">
      <c r="A181" s="43"/>
      <c r="B181" s="43" t="s">
        <v>168</v>
      </c>
      <c r="C181" s="57">
        <v>5820060820</v>
      </c>
      <c r="D181" s="78"/>
      <c r="E181" s="75">
        <f>E182</f>
        <v>137500</v>
      </c>
      <c r="F181" s="75">
        <f>F182</f>
        <v>143000</v>
      </c>
    </row>
    <row r="182" spans="1:6" ht="56.25">
      <c r="A182" s="43"/>
      <c r="B182" s="43" t="s">
        <v>167</v>
      </c>
      <c r="C182" s="57">
        <v>5820060820</v>
      </c>
      <c r="D182" s="78">
        <v>600</v>
      </c>
      <c r="E182" s="75">
        <f>'приложение 11'!I448</f>
        <v>137500</v>
      </c>
      <c r="F182" s="75">
        <f>'приложение 11'!T448</f>
        <v>143000</v>
      </c>
    </row>
    <row r="183" spans="1:6" ht="131.25">
      <c r="A183" s="43"/>
      <c r="B183" s="43" t="s">
        <v>198</v>
      </c>
      <c r="C183" s="57">
        <v>5820100000</v>
      </c>
      <c r="D183" s="78"/>
      <c r="E183" s="75">
        <f>E184</f>
        <v>13676300</v>
      </c>
      <c r="F183" s="75">
        <f>F184</f>
        <v>13676300</v>
      </c>
    </row>
    <row r="184" spans="1:6" ht="37.5">
      <c r="A184" s="43"/>
      <c r="B184" s="43" t="s">
        <v>175</v>
      </c>
      <c r="C184" s="57">
        <v>5820100590</v>
      </c>
      <c r="D184" s="78"/>
      <c r="E184" s="75">
        <f>E185</f>
        <v>13676300</v>
      </c>
      <c r="F184" s="75">
        <f>F185</f>
        <v>13676300</v>
      </c>
    </row>
    <row r="185" spans="1:6" ht="56.25">
      <c r="A185" s="43"/>
      <c r="B185" s="43" t="s">
        <v>167</v>
      </c>
      <c r="C185" s="57">
        <v>5820100590</v>
      </c>
      <c r="D185" s="78">
        <v>600</v>
      </c>
      <c r="E185" s="75">
        <f>'приложение 11'!I385</f>
        <v>13676300</v>
      </c>
      <c r="F185" s="75">
        <f>'приложение 11'!T385</f>
        <v>13676300</v>
      </c>
    </row>
    <row r="186" spans="1:6" ht="37.5" hidden="1">
      <c r="A186" s="43"/>
      <c r="B186" s="39" t="s">
        <v>195</v>
      </c>
      <c r="C186" s="80">
        <v>5820200000</v>
      </c>
      <c r="D186" s="78"/>
      <c r="E186" s="75">
        <f>E187</f>
        <v>0</v>
      </c>
      <c r="F186" s="75">
        <f>F187</f>
        <v>0</v>
      </c>
    </row>
    <row r="187" spans="1:6" ht="37.5" hidden="1">
      <c r="A187" s="43"/>
      <c r="B187" s="39" t="s">
        <v>132</v>
      </c>
      <c r="C187" s="80">
        <v>5820200590</v>
      </c>
      <c r="D187" s="85"/>
      <c r="E187" s="75">
        <f>E188+E189</f>
        <v>0</v>
      </c>
      <c r="F187" s="75">
        <f>F188+F189</f>
        <v>0</v>
      </c>
    </row>
    <row r="188" spans="1:6" ht="56.25" hidden="1">
      <c r="A188" s="43"/>
      <c r="B188" s="39" t="s">
        <v>167</v>
      </c>
      <c r="C188" s="80">
        <v>5820200590</v>
      </c>
      <c r="D188" s="85">
        <v>600</v>
      </c>
      <c r="E188" s="75">
        <f>'приложение 11'!I388</f>
        <v>0</v>
      </c>
      <c r="F188" s="75">
        <f>'приложение 11'!T388</f>
        <v>0</v>
      </c>
    </row>
    <row r="189" spans="1:6" hidden="1">
      <c r="A189" s="43"/>
      <c r="B189" s="39" t="s">
        <v>108</v>
      </c>
      <c r="C189" s="80">
        <v>5820200590</v>
      </c>
      <c r="D189" s="85">
        <v>800</v>
      </c>
      <c r="E189" s="75">
        <f>'приложение 11'!I389</f>
        <v>0</v>
      </c>
      <c r="F189" s="75">
        <f>'приложение 11'!T389</f>
        <v>0</v>
      </c>
    </row>
    <row r="190" spans="1:6">
      <c r="A190" s="43"/>
      <c r="B190" s="43" t="s">
        <v>199</v>
      </c>
      <c r="C190" s="57">
        <v>5830000000</v>
      </c>
      <c r="D190" s="78"/>
      <c r="E190" s="75">
        <f>E191+E193+E198+E196</f>
        <v>18547700</v>
      </c>
      <c r="F190" s="75">
        <f>F191+F193+F198+F196</f>
        <v>21696600</v>
      </c>
    </row>
    <row r="191" spans="1:6" ht="37.5">
      <c r="A191" s="43"/>
      <c r="B191" s="43" t="s">
        <v>132</v>
      </c>
      <c r="C191" s="57">
        <v>5830000590</v>
      </c>
      <c r="D191" s="78"/>
      <c r="E191" s="75">
        <f>E192</f>
        <v>4633800</v>
      </c>
      <c r="F191" s="75">
        <f>F192</f>
        <v>4482200</v>
      </c>
    </row>
    <row r="192" spans="1:6" ht="56.25">
      <c r="A192" s="43"/>
      <c r="B192" s="43" t="s">
        <v>167</v>
      </c>
      <c r="C192" s="57">
        <v>5830000590</v>
      </c>
      <c r="D192" s="78">
        <v>600</v>
      </c>
      <c r="E192" s="75">
        <f>'приложение 11'!I410</f>
        <v>4633800</v>
      </c>
      <c r="F192" s="75">
        <f>'приложение 11'!T409</f>
        <v>4482200</v>
      </c>
    </row>
    <row r="193" spans="1:6" ht="131.25">
      <c r="A193" s="43"/>
      <c r="B193" s="45" t="s">
        <v>200</v>
      </c>
      <c r="C193" s="80">
        <v>5830060710</v>
      </c>
      <c r="D193" s="85"/>
      <c r="E193" s="75">
        <f>E194+E195</f>
        <v>13085900</v>
      </c>
      <c r="F193" s="75">
        <f>F194+F195</f>
        <v>13085900</v>
      </c>
    </row>
    <row r="194" spans="1:6" ht="56.25">
      <c r="A194" s="43"/>
      <c r="B194" s="39" t="s">
        <v>105</v>
      </c>
      <c r="C194" s="80">
        <v>5830060710</v>
      </c>
      <c r="D194" s="85">
        <v>200</v>
      </c>
      <c r="E194" s="75">
        <f>'приложение 11'!I432</f>
        <v>191600</v>
      </c>
      <c r="F194" s="75">
        <f>'приложение 11'!T432</f>
        <v>191600</v>
      </c>
    </row>
    <row r="195" spans="1:6" ht="37.5">
      <c r="A195" s="43"/>
      <c r="B195" s="39" t="s">
        <v>147</v>
      </c>
      <c r="C195" s="80">
        <v>5830060710</v>
      </c>
      <c r="D195" s="85">
        <v>300</v>
      </c>
      <c r="E195" s="75">
        <f>'приложение 11'!I433</f>
        <v>12894300</v>
      </c>
      <c r="F195" s="75">
        <f>'приложение 11'!T433</f>
        <v>12894300</v>
      </c>
    </row>
    <row r="196" spans="1:6" ht="93.75">
      <c r="A196" s="43"/>
      <c r="B196" s="39" t="s">
        <v>201</v>
      </c>
      <c r="C196" s="80" t="s">
        <v>202</v>
      </c>
      <c r="D196" s="85"/>
      <c r="E196" s="75">
        <f>E197</f>
        <v>0</v>
      </c>
      <c r="F196" s="75">
        <f>F197</f>
        <v>3300500</v>
      </c>
    </row>
    <row r="197" spans="1:6" ht="56.25">
      <c r="A197" s="43"/>
      <c r="B197" s="39" t="s">
        <v>167</v>
      </c>
      <c r="C197" s="80" t="s">
        <v>202</v>
      </c>
      <c r="D197" s="85">
        <v>600</v>
      </c>
      <c r="E197" s="75">
        <f>'приложение 11'!I412</f>
        <v>0</v>
      </c>
      <c r="F197" s="75">
        <f>'приложение 11'!T412</f>
        <v>3300500</v>
      </c>
    </row>
    <row r="198" spans="1:6" ht="37.5">
      <c r="A198" s="43"/>
      <c r="B198" s="39" t="s">
        <v>203</v>
      </c>
      <c r="C198" s="80">
        <v>5830100000</v>
      </c>
      <c r="D198" s="85"/>
      <c r="E198" s="75">
        <f>E199</f>
        <v>828000</v>
      </c>
      <c r="F198" s="75">
        <f>F199</f>
        <v>828000</v>
      </c>
    </row>
    <row r="199" spans="1:6" ht="37.5">
      <c r="A199" s="43"/>
      <c r="B199" s="39" t="s">
        <v>132</v>
      </c>
      <c r="C199" s="80">
        <v>5830100590</v>
      </c>
      <c r="D199" s="85"/>
      <c r="E199" s="75">
        <f>E200</f>
        <v>828000</v>
      </c>
      <c r="F199" s="75">
        <f>F200</f>
        <v>828000</v>
      </c>
    </row>
    <row r="200" spans="1:6" ht="37.5">
      <c r="A200" s="43"/>
      <c r="B200" s="39" t="s">
        <v>147</v>
      </c>
      <c r="C200" s="80">
        <v>5830100590</v>
      </c>
      <c r="D200" s="85">
        <v>300</v>
      </c>
      <c r="E200" s="75">
        <f>'приложение 11'!I415</f>
        <v>828000</v>
      </c>
      <c r="F200" s="75">
        <f>'приложение 11'!T415</f>
        <v>828000</v>
      </c>
    </row>
    <row r="201" spans="1:6" s="70" customFormat="1" ht="93.75">
      <c r="A201" s="66" t="s">
        <v>74</v>
      </c>
      <c r="B201" s="88" t="s">
        <v>204</v>
      </c>
      <c r="C201" s="71">
        <v>5900000000</v>
      </c>
      <c r="D201" s="84"/>
      <c r="E201" s="73">
        <f>E202+E205</f>
        <v>82661700</v>
      </c>
      <c r="F201" s="73">
        <f>F202+F205</f>
        <v>79603300</v>
      </c>
    </row>
    <row r="202" spans="1:6">
      <c r="A202" s="43"/>
      <c r="B202" s="43" t="s">
        <v>205</v>
      </c>
      <c r="C202" s="57">
        <v>5920000000</v>
      </c>
      <c r="D202" s="78"/>
      <c r="E202" s="75">
        <f>E203</f>
        <v>54992300</v>
      </c>
      <c r="F202" s="75">
        <f>F203</f>
        <v>52975700</v>
      </c>
    </row>
    <row r="203" spans="1:6" ht="37.5">
      <c r="A203" s="43"/>
      <c r="B203" s="76" t="s">
        <v>132</v>
      </c>
      <c r="C203" s="57">
        <v>5920000590</v>
      </c>
      <c r="D203" s="78"/>
      <c r="E203" s="75">
        <f>E204</f>
        <v>54992300</v>
      </c>
      <c r="F203" s="75">
        <f>F204</f>
        <v>52975700</v>
      </c>
    </row>
    <row r="204" spans="1:6" ht="56.25">
      <c r="A204" s="43"/>
      <c r="B204" s="43" t="s">
        <v>167</v>
      </c>
      <c r="C204" s="57">
        <v>5920000590</v>
      </c>
      <c r="D204" s="78">
        <v>600</v>
      </c>
      <c r="E204" s="75">
        <f>'приложение 11'!I461</f>
        <v>54992300</v>
      </c>
      <c r="F204" s="75">
        <f>'приложение 11'!T461</f>
        <v>52975700</v>
      </c>
    </row>
    <row r="205" spans="1:6" ht="37.5">
      <c r="A205" s="43"/>
      <c r="B205" s="43" t="s">
        <v>206</v>
      </c>
      <c r="C205" s="57">
        <v>5930000000</v>
      </c>
      <c r="D205" s="78"/>
      <c r="E205" s="75">
        <f>E206+E208</f>
        <v>27669400</v>
      </c>
      <c r="F205" s="75">
        <f>F206+F208</f>
        <v>26627600</v>
      </c>
    </row>
    <row r="206" spans="1:6" ht="37.5">
      <c r="A206" s="43"/>
      <c r="B206" s="76" t="s">
        <v>132</v>
      </c>
      <c r="C206" s="57">
        <v>5930000590</v>
      </c>
      <c r="D206" s="78"/>
      <c r="E206" s="75">
        <f>E207</f>
        <v>27174900</v>
      </c>
      <c r="F206" s="75">
        <f>F207</f>
        <v>26165000</v>
      </c>
    </row>
    <row r="207" spans="1:6" ht="56.25">
      <c r="A207" s="43"/>
      <c r="B207" s="43" t="s">
        <v>167</v>
      </c>
      <c r="C207" s="57">
        <v>5930000590</v>
      </c>
      <c r="D207" s="78">
        <v>600</v>
      </c>
      <c r="E207" s="75">
        <f>'приложение 11'!I464</f>
        <v>27174900</v>
      </c>
      <c r="F207" s="75">
        <f>'приложение 11'!T464</f>
        <v>26165000</v>
      </c>
    </row>
    <row r="208" spans="1:6">
      <c r="A208" s="43"/>
      <c r="B208" s="43" t="s">
        <v>207</v>
      </c>
      <c r="C208" s="57" t="s">
        <v>208</v>
      </c>
      <c r="D208" s="78"/>
      <c r="E208" s="75">
        <f>E209</f>
        <v>494500</v>
      </c>
      <c r="F208" s="75">
        <f>F209</f>
        <v>462600</v>
      </c>
    </row>
    <row r="209" spans="1:6" ht="56.25">
      <c r="A209" s="43"/>
      <c r="B209" s="43" t="s">
        <v>165</v>
      </c>
      <c r="C209" s="57" t="s">
        <v>208</v>
      </c>
      <c r="D209" s="78">
        <v>600</v>
      </c>
      <c r="E209" s="75">
        <f>'приложение 11'!I466</f>
        <v>494500</v>
      </c>
      <c r="F209" s="75">
        <f>'приложение 11'!T466</f>
        <v>462600</v>
      </c>
    </row>
    <row r="210" spans="1:6" s="70" customFormat="1" ht="56.25">
      <c r="A210" s="66" t="s">
        <v>81</v>
      </c>
      <c r="B210" s="30" t="s">
        <v>209</v>
      </c>
      <c r="C210" s="86">
        <v>600000000</v>
      </c>
      <c r="D210" s="87"/>
      <c r="E210" s="73">
        <f>E211</f>
        <v>10055100</v>
      </c>
      <c r="F210" s="73">
        <f>F211</f>
        <v>10541800</v>
      </c>
    </row>
    <row r="211" spans="1:6" ht="37.5">
      <c r="A211" s="43"/>
      <c r="B211" s="39" t="s">
        <v>210</v>
      </c>
      <c r="C211" s="80">
        <v>6010000000</v>
      </c>
      <c r="D211" s="81"/>
      <c r="E211" s="75">
        <f>E214+E212</f>
        <v>10055100</v>
      </c>
      <c r="F211" s="75">
        <f>F214+F212</f>
        <v>10541800</v>
      </c>
    </row>
    <row r="212" spans="1:6" ht="37.5">
      <c r="A212" s="43"/>
      <c r="B212" s="39" t="s">
        <v>211</v>
      </c>
      <c r="C212" s="80">
        <v>6010010680</v>
      </c>
      <c r="D212" s="81"/>
      <c r="E212" s="75">
        <f>E213</f>
        <v>4091700</v>
      </c>
      <c r="F212" s="75">
        <f>F213</f>
        <v>3862700</v>
      </c>
    </row>
    <row r="213" spans="1:6" ht="37.5">
      <c r="A213" s="43"/>
      <c r="B213" s="39" t="s">
        <v>147</v>
      </c>
      <c r="C213" s="80">
        <v>6010010680</v>
      </c>
      <c r="D213" s="81" t="s">
        <v>212</v>
      </c>
      <c r="E213" s="75">
        <f>'приложение 11'!I204</f>
        <v>4091700</v>
      </c>
      <c r="F213" s="75">
        <f>'приложение 11'!T204</f>
        <v>3862700</v>
      </c>
    </row>
    <row r="214" spans="1:6" ht="37.5">
      <c r="A214" s="43"/>
      <c r="B214" s="39" t="s">
        <v>213</v>
      </c>
      <c r="C214" s="80" t="s">
        <v>214</v>
      </c>
      <c r="D214" s="81"/>
      <c r="E214" s="75">
        <f>E215</f>
        <v>5963400</v>
      </c>
      <c r="F214" s="75">
        <f>F215</f>
        <v>6679100</v>
      </c>
    </row>
    <row r="215" spans="1:6" ht="37.5">
      <c r="A215" s="43"/>
      <c r="B215" s="39" t="s">
        <v>147</v>
      </c>
      <c r="C215" s="80" t="s">
        <v>214</v>
      </c>
      <c r="D215" s="81" t="s">
        <v>212</v>
      </c>
      <c r="E215" s="75">
        <f>'приложение 11'!I206</f>
        <v>5963400</v>
      </c>
      <c r="F215" s="75">
        <f>'приложение 11'!T206</f>
        <v>6679100</v>
      </c>
    </row>
    <row r="216" spans="1:6" s="70" customFormat="1" ht="37.5">
      <c r="A216" s="66" t="s">
        <v>215</v>
      </c>
      <c r="B216" s="66" t="s">
        <v>216</v>
      </c>
      <c r="C216" s="71">
        <v>6100000000</v>
      </c>
      <c r="D216" s="82"/>
      <c r="E216" s="73">
        <f>E217</f>
        <v>162251600</v>
      </c>
      <c r="F216" s="73">
        <f>F217</f>
        <v>153909000</v>
      </c>
    </row>
    <row r="217" spans="1:6" ht="37.5">
      <c r="A217" s="43"/>
      <c r="B217" s="39" t="s">
        <v>217</v>
      </c>
      <c r="C217" s="80">
        <v>6110000000</v>
      </c>
      <c r="D217" s="81"/>
      <c r="E217" s="75">
        <f>E229+E218+E224+E226+E220+E222</f>
        <v>162251600</v>
      </c>
      <c r="F217" s="75">
        <f>F229+F218+F224+F226+F220</f>
        <v>153909000</v>
      </c>
    </row>
    <row r="218" spans="1:6" ht="37.5">
      <c r="A218" s="43"/>
      <c r="B218" s="45" t="s">
        <v>132</v>
      </c>
      <c r="C218" s="80">
        <v>6110000590</v>
      </c>
      <c r="D218" s="81"/>
      <c r="E218" s="75">
        <f>E219</f>
        <v>154470200</v>
      </c>
      <c r="F218" s="75">
        <f>F219</f>
        <v>149319600</v>
      </c>
    </row>
    <row r="219" spans="1:6" ht="56.25">
      <c r="A219" s="43"/>
      <c r="B219" s="45" t="s">
        <v>165</v>
      </c>
      <c r="C219" s="80">
        <v>6110000590</v>
      </c>
      <c r="D219" s="81" t="s">
        <v>197</v>
      </c>
      <c r="E219" s="75">
        <f>'приложение 11'!I511</f>
        <v>154470200</v>
      </c>
      <c r="F219" s="75">
        <f>'приложение 11'!T511</f>
        <v>149319600</v>
      </c>
    </row>
    <row r="220" spans="1:6" ht="187.5">
      <c r="A220" s="43"/>
      <c r="B220" s="39" t="s">
        <v>168</v>
      </c>
      <c r="C220" s="80">
        <v>6110060820</v>
      </c>
      <c r="D220" s="81"/>
      <c r="E220" s="75">
        <f>E221</f>
        <v>30100</v>
      </c>
      <c r="F220" s="75">
        <f>F221</f>
        <v>31300</v>
      </c>
    </row>
    <row r="221" spans="1:6" ht="56.25">
      <c r="A221" s="43"/>
      <c r="B221" s="39" t="s">
        <v>167</v>
      </c>
      <c r="C221" s="80">
        <v>6110060820</v>
      </c>
      <c r="D221" s="81" t="s">
        <v>197</v>
      </c>
      <c r="E221" s="75">
        <f>'приложение 11'!I506</f>
        <v>30100</v>
      </c>
      <c r="F221" s="75">
        <f>'приложение 11'!T506</f>
        <v>31300</v>
      </c>
    </row>
    <row r="222" spans="1:6" ht="56.25">
      <c r="A222" s="43"/>
      <c r="B222" s="43" t="s">
        <v>218</v>
      </c>
      <c r="C222" s="57" t="s">
        <v>219</v>
      </c>
      <c r="D222" s="74"/>
      <c r="E222" s="75">
        <f>E223</f>
        <v>3100000</v>
      </c>
      <c r="F222" s="75">
        <f>F223</f>
        <v>0</v>
      </c>
    </row>
    <row r="223" spans="1:6" ht="56.25">
      <c r="A223" s="43"/>
      <c r="B223" s="43" t="s">
        <v>165</v>
      </c>
      <c r="C223" s="57" t="s">
        <v>219</v>
      </c>
      <c r="D223" s="74" t="s">
        <v>197</v>
      </c>
      <c r="E223" s="75">
        <f>'приложение 11'!I513</f>
        <v>3100000</v>
      </c>
      <c r="F223" s="75">
        <f>'приложение 11'!T513</f>
        <v>0</v>
      </c>
    </row>
    <row r="224" spans="1:6" ht="56.25">
      <c r="A224" s="43"/>
      <c r="B224" s="45" t="s">
        <v>220</v>
      </c>
      <c r="C224" s="80" t="s">
        <v>221</v>
      </c>
      <c r="D224" s="81"/>
      <c r="E224" s="75">
        <f>E225</f>
        <v>1601800</v>
      </c>
      <c r="F224" s="75">
        <f>F225</f>
        <v>1601800</v>
      </c>
    </row>
    <row r="225" spans="1:6" ht="56.25">
      <c r="A225" s="43"/>
      <c r="B225" s="45" t="s">
        <v>165</v>
      </c>
      <c r="C225" s="80" t="s">
        <v>221</v>
      </c>
      <c r="D225" s="81" t="s">
        <v>197</v>
      </c>
      <c r="E225" s="75">
        <f>'приложение 11'!I515</f>
        <v>1601800</v>
      </c>
      <c r="F225" s="75">
        <f>'приложение 11'!T515</f>
        <v>1601800</v>
      </c>
    </row>
    <row r="226" spans="1:6" ht="56.25">
      <c r="A226" s="43"/>
      <c r="B226" s="45" t="s">
        <v>222</v>
      </c>
      <c r="C226" s="80">
        <v>6110100000</v>
      </c>
      <c r="D226" s="81"/>
      <c r="E226" s="75">
        <f>E227</f>
        <v>600000</v>
      </c>
      <c r="F226" s="75">
        <f>F227</f>
        <v>600000</v>
      </c>
    </row>
    <row r="227" spans="1:6" ht="37.5">
      <c r="A227" s="43"/>
      <c r="B227" s="45" t="s">
        <v>132</v>
      </c>
      <c r="C227" s="80">
        <v>6110100590</v>
      </c>
      <c r="D227" s="81"/>
      <c r="E227" s="75">
        <f>E228</f>
        <v>600000</v>
      </c>
      <c r="F227" s="75">
        <f>F228</f>
        <v>600000</v>
      </c>
    </row>
    <row r="228" spans="1:6" ht="56.25">
      <c r="A228" s="43"/>
      <c r="B228" s="45" t="s">
        <v>165</v>
      </c>
      <c r="C228" s="80">
        <v>6110100590</v>
      </c>
      <c r="D228" s="81" t="s">
        <v>197</v>
      </c>
      <c r="E228" s="75">
        <f>'приложение 11'!I518</f>
        <v>600000</v>
      </c>
      <c r="F228" s="75">
        <f>'приложение 11'!T518</f>
        <v>600000</v>
      </c>
    </row>
    <row r="229" spans="1:6" ht="37.5">
      <c r="A229" s="43"/>
      <c r="B229" s="39" t="s">
        <v>223</v>
      </c>
      <c r="C229" s="80">
        <v>6110200000</v>
      </c>
      <c r="D229" s="81"/>
      <c r="E229" s="75">
        <f>E230</f>
        <v>2449500</v>
      </c>
      <c r="F229" s="75">
        <f>F230</f>
        <v>2356300</v>
      </c>
    </row>
    <row r="230" spans="1:6" ht="37.5">
      <c r="A230" s="43"/>
      <c r="B230" s="39" t="s">
        <v>224</v>
      </c>
      <c r="C230" s="80">
        <v>6110210160</v>
      </c>
      <c r="D230" s="81"/>
      <c r="E230" s="75">
        <f>E231+E232</f>
        <v>2449500</v>
      </c>
      <c r="F230" s="75">
        <f>F231+F232</f>
        <v>2356300</v>
      </c>
    </row>
    <row r="231" spans="1:6" ht="112.5">
      <c r="A231" s="43"/>
      <c r="B231" s="39" t="s">
        <v>102</v>
      </c>
      <c r="C231" s="80">
        <v>6110210160</v>
      </c>
      <c r="D231" s="81" t="s">
        <v>103</v>
      </c>
      <c r="E231" s="75">
        <f>'приложение 11'!I500</f>
        <v>1500000</v>
      </c>
      <c r="F231" s="75">
        <f>'приложение 11'!T500</f>
        <v>1500000</v>
      </c>
    </row>
    <row r="232" spans="1:6" ht="56.25">
      <c r="A232" s="43"/>
      <c r="B232" s="39" t="s">
        <v>105</v>
      </c>
      <c r="C232" s="80">
        <v>6110210160</v>
      </c>
      <c r="D232" s="81" t="s">
        <v>106</v>
      </c>
      <c r="E232" s="75">
        <f>'приложение 11'!I501</f>
        <v>949500</v>
      </c>
      <c r="F232" s="75">
        <f>'приложение 11'!T501</f>
        <v>856300</v>
      </c>
    </row>
    <row r="233" spans="1:6" s="70" customFormat="1" ht="56.25">
      <c r="A233" s="66" t="s">
        <v>225</v>
      </c>
      <c r="B233" s="30" t="s">
        <v>226</v>
      </c>
      <c r="C233" s="86">
        <v>6200000000</v>
      </c>
      <c r="D233" s="87"/>
      <c r="E233" s="73">
        <f t="shared" ref="E233:F235" si="3">E234</f>
        <v>1250000</v>
      </c>
      <c r="F233" s="73">
        <f t="shared" si="3"/>
        <v>1250000</v>
      </c>
    </row>
    <row r="234" spans="1:6" ht="37.5">
      <c r="A234" s="43"/>
      <c r="B234" s="39" t="s">
        <v>227</v>
      </c>
      <c r="C234" s="80">
        <v>6240000000</v>
      </c>
      <c r="D234" s="81"/>
      <c r="E234" s="75">
        <f t="shared" si="3"/>
        <v>1250000</v>
      </c>
      <c r="F234" s="75">
        <f t="shared" si="3"/>
        <v>1250000</v>
      </c>
    </row>
    <row r="235" spans="1:6" ht="75">
      <c r="A235" s="43"/>
      <c r="B235" s="39" t="s">
        <v>228</v>
      </c>
      <c r="C235" s="80">
        <v>6240010070</v>
      </c>
      <c r="D235" s="81"/>
      <c r="E235" s="75">
        <f t="shared" si="3"/>
        <v>1250000</v>
      </c>
      <c r="F235" s="75">
        <f t="shared" si="3"/>
        <v>1250000</v>
      </c>
    </row>
    <row r="236" spans="1:6" ht="56.25">
      <c r="A236" s="43"/>
      <c r="B236" s="39" t="s">
        <v>105</v>
      </c>
      <c r="C236" s="80">
        <v>6240010070</v>
      </c>
      <c r="D236" s="81" t="s">
        <v>106</v>
      </c>
      <c r="E236" s="75">
        <f>'приложение 11'!I139</f>
        <v>1250000</v>
      </c>
      <c r="F236" s="75">
        <f>'приложение 11'!T140</f>
        <v>1250000</v>
      </c>
    </row>
    <row r="237" spans="1:6" s="70" customFormat="1" ht="56.25">
      <c r="A237" s="66" t="s">
        <v>229</v>
      </c>
      <c r="B237" s="30" t="s">
        <v>230</v>
      </c>
      <c r="C237" s="86">
        <v>6300000000</v>
      </c>
      <c r="D237" s="87"/>
      <c r="E237" s="73">
        <f t="shared" ref="E237:F239" si="4">E238</f>
        <v>2050000</v>
      </c>
      <c r="F237" s="73">
        <f t="shared" si="4"/>
        <v>2050000</v>
      </c>
    </row>
    <row r="238" spans="1:6" s="70" customFormat="1" ht="75">
      <c r="A238" s="66"/>
      <c r="B238" s="39" t="s">
        <v>231</v>
      </c>
      <c r="C238" s="80">
        <v>6310000000</v>
      </c>
      <c r="D238" s="81"/>
      <c r="E238" s="75">
        <f t="shared" si="4"/>
        <v>2050000</v>
      </c>
      <c r="F238" s="75">
        <f t="shared" si="4"/>
        <v>2050000</v>
      </c>
    </row>
    <row r="239" spans="1:6" ht="56.25">
      <c r="A239" s="43"/>
      <c r="B239" s="39" t="s">
        <v>232</v>
      </c>
      <c r="C239" s="80">
        <v>6310010050</v>
      </c>
      <c r="D239" s="81"/>
      <c r="E239" s="75">
        <f t="shared" si="4"/>
        <v>2050000</v>
      </c>
      <c r="F239" s="75">
        <f t="shared" si="4"/>
        <v>2050000</v>
      </c>
    </row>
    <row r="240" spans="1:6" ht="56.25">
      <c r="A240" s="43"/>
      <c r="B240" s="39" t="s">
        <v>167</v>
      </c>
      <c r="C240" s="80">
        <v>6310010050</v>
      </c>
      <c r="D240" s="81" t="s">
        <v>197</v>
      </c>
      <c r="E240" s="75">
        <f>'приложение 11'!I90</f>
        <v>2050000</v>
      </c>
      <c r="F240" s="75">
        <f>'приложение 11'!T90</f>
        <v>2050000</v>
      </c>
    </row>
    <row r="241" spans="1:6" s="70" customFormat="1" ht="75">
      <c r="A241" s="66" t="s">
        <v>233</v>
      </c>
      <c r="B241" s="88" t="s">
        <v>234</v>
      </c>
      <c r="C241" s="71">
        <v>6400000000</v>
      </c>
      <c r="D241" s="82"/>
      <c r="E241" s="73">
        <f>E242+E245</f>
        <v>194389000</v>
      </c>
      <c r="F241" s="73">
        <f>F242+F245</f>
        <v>11231600</v>
      </c>
    </row>
    <row r="242" spans="1:6" ht="56.25">
      <c r="A242" s="43"/>
      <c r="B242" s="39" t="s">
        <v>235</v>
      </c>
      <c r="C242" s="80">
        <v>6410000000</v>
      </c>
      <c r="D242" s="81"/>
      <c r="E242" s="75">
        <f>E243</f>
        <v>2315700</v>
      </c>
      <c r="F242" s="75">
        <f>F243</f>
        <v>11231600</v>
      </c>
    </row>
    <row r="243" spans="1:6" ht="112.5">
      <c r="A243" s="43"/>
      <c r="B243" s="89" t="s">
        <v>236</v>
      </c>
      <c r="C243" s="80" t="s">
        <v>237</v>
      </c>
      <c r="D243" s="81"/>
      <c r="E243" s="75">
        <f>E244</f>
        <v>2315700</v>
      </c>
      <c r="F243" s="75">
        <f>F244</f>
        <v>11231600</v>
      </c>
    </row>
    <row r="244" spans="1:6" ht="56.25">
      <c r="A244" s="43"/>
      <c r="B244" s="39" t="s">
        <v>105</v>
      </c>
      <c r="C244" s="80" t="s">
        <v>237</v>
      </c>
      <c r="D244" s="81" t="s">
        <v>106</v>
      </c>
      <c r="E244" s="75">
        <f>'приложение 11'!I145</f>
        <v>2315700</v>
      </c>
      <c r="F244" s="75">
        <f>'приложение 11'!T145</f>
        <v>11231600</v>
      </c>
    </row>
    <row r="245" spans="1:6" ht="37.5">
      <c r="A245" s="43"/>
      <c r="B245" s="39" t="s">
        <v>238</v>
      </c>
      <c r="C245" s="80">
        <v>6420000000</v>
      </c>
      <c r="D245" s="81"/>
      <c r="E245" s="75">
        <f>E246+E248</f>
        <v>192073300</v>
      </c>
      <c r="F245" s="75">
        <f>F246+F248</f>
        <v>0</v>
      </c>
    </row>
    <row r="246" spans="1:6" ht="37.5">
      <c r="A246" s="43"/>
      <c r="B246" s="39" t="s">
        <v>239</v>
      </c>
      <c r="C246" s="80" t="s">
        <v>240</v>
      </c>
      <c r="D246" s="81"/>
      <c r="E246" s="75">
        <f>E247</f>
        <v>191673300</v>
      </c>
      <c r="F246" s="75">
        <f>F247</f>
        <v>0</v>
      </c>
    </row>
    <row r="247" spans="1:6" ht="56.25">
      <c r="A247" s="43"/>
      <c r="B247" s="39" t="s">
        <v>105</v>
      </c>
      <c r="C247" s="80" t="s">
        <v>240</v>
      </c>
      <c r="D247" s="81" t="s">
        <v>106</v>
      </c>
      <c r="E247" s="75">
        <f>'приложение 11'!I148</f>
        <v>191673300</v>
      </c>
      <c r="F247" s="75">
        <f>'приложение 11'!T148</f>
        <v>0</v>
      </c>
    </row>
    <row r="248" spans="1:6" ht="37.5">
      <c r="A248" s="43"/>
      <c r="B248" s="39" t="s">
        <v>239</v>
      </c>
      <c r="C248" s="80" t="s">
        <v>241</v>
      </c>
      <c r="D248" s="81"/>
      <c r="E248" s="75">
        <f>E249</f>
        <v>400000</v>
      </c>
      <c r="F248" s="75">
        <f>F249</f>
        <v>0</v>
      </c>
    </row>
    <row r="249" spans="1:6" ht="56.25">
      <c r="A249" s="43"/>
      <c r="B249" s="39" t="s">
        <v>105</v>
      </c>
      <c r="C249" s="80" t="s">
        <v>241</v>
      </c>
      <c r="D249" s="81" t="s">
        <v>106</v>
      </c>
      <c r="E249" s="75">
        <f>'приложение 11'!I150</f>
        <v>400000</v>
      </c>
      <c r="F249" s="75">
        <f>'приложение 11'!T150</f>
        <v>0</v>
      </c>
    </row>
    <row r="250" spans="1:6" s="70" customFormat="1" ht="75">
      <c r="A250" s="66" t="s">
        <v>242</v>
      </c>
      <c r="B250" s="66" t="s">
        <v>243</v>
      </c>
      <c r="C250" s="71">
        <v>6500000000</v>
      </c>
      <c r="D250" s="82"/>
      <c r="E250" s="73">
        <f>E251+E262+E257+E265</f>
        <v>156985304.96000001</v>
      </c>
      <c r="F250" s="73">
        <f>F251+F262+F257+F265</f>
        <v>74565200</v>
      </c>
    </row>
    <row r="251" spans="1:6" ht="37.5">
      <c r="A251" s="43"/>
      <c r="B251" s="43" t="s">
        <v>244</v>
      </c>
      <c r="C251" s="57">
        <v>6520000000</v>
      </c>
      <c r="D251" s="74"/>
      <c r="E251" s="75">
        <f>E254+E252</f>
        <v>71175900</v>
      </c>
      <c r="F251" s="75">
        <f>F254+F252</f>
        <v>74565200</v>
      </c>
    </row>
    <row r="252" spans="1:6" ht="112.5">
      <c r="A252" s="43"/>
      <c r="B252" s="39" t="s">
        <v>245</v>
      </c>
      <c r="C252" s="80" t="s">
        <v>246</v>
      </c>
      <c r="D252" s="81"/>
      <c r="E252" s="75">
        <f>E253</f>
        <v>10158200</v>
      </c>
      <c r="F252" s="75">
        <f>F253</f>
        <v>13544300</v>
      </c>
    </row>
    <row r="253" spans="1:6" ht="56.25">
      <c r="A253" s="43"/>
      <c r="B253" s="39" t="s">
        <v>247</v>
      </c>
      <c r="C253" s="80" t="s">
        <v>246</v>
      </c>
      <c r="D253" s="81" t="s">
        <v>248</v>
      </c>
      <c r="E253" s="75">
        <f>'приложение 11'!I210</f>
        <v>10158200</v>
      </c>
      <c r="F253" s="75">
        <f>'приложение 11'!T210</f>
        <v>13544300</v>
      </c>
    </row>
    <row r="254" spans="1:6" ht="112.5">
      <c r="A254" s="43"/>
      <c r="B254" s="39" t="s">
        <v>245</v>
      </c>
      <c r="C254" s="80" t="s">
        <v>249</v>
      </c>
      <c r="D254" s="81"/>
      <c r="E254" s="75">
        <f>E256+E255</f>
        <v>61017700</v>
      </c>
      <c r="F254" s="75">
        <f>F256+F255</f>
        <v>61020900</v>
      </c>
    </row>
    <row r="255" spans="1:6" ht="56.25">
      <c r="A255" s="43"/>
      <c r="B255" s="43" t="s">
        <v>105</v>
      </c>
      <c r="C255" s="80" t="s">
        <v>249</v>
      </c>
      <c r="D255" s="81" t="s">
        <v>106</v>
      </c>
      <c r="E255" s="75">
        <f>'приложение 11'!I212</f>
        <v>68760.5</v>
      </c>
      <c r="F255" s="75">
        <f>'приложение 11'!T212</f>
        <v>72034.8</v>
      </c>
    </row>
    <row r="256" spans="1:6" ht="56.25">
      <c r="A256" s="43"/>
      <c r="B256" s="39" t="s">
        <v>247</v>
      </c>
      <c r="C256" s="80" t="s">
        <v>249</v>
      </c>
      <c r="D256" s="81" t="s">
        <v>248</v>
      </c>
      <c r="E256" s="75">
        <f>'приложение 11'!I213</f>
        <v>60948939.5</v>
      </c>
      <c r="F256" s="75">
        <f>'приложение 11'!T213</f>
        <v>60948865.200000003</v>
      </c>
    </row>
    <row r="257" spans="1:6" ht="37.5">
      <c r="A257" s="43"/>
      <c r="B257" s="39" t="s">
        <v>250</v>
      </c>
      <c r="C257" s="80">
        <v>6540000000</v>
      </c>
      <c r="D257" s="81"/>
      <c r="E257" s="75">
        <f>E258+E260</f>
        <v>160000</v>
      </c>
      <c r="F257" s="75">
        <f>F258+F260</f>
        <v>0</v>
      </c>
    </row>
    <row r="258" spans="1:6" hidden="1">
      <c r="A258" s="43"/>
      <c r="B258" s="39" t="s">
        <v>251</v>
      </c>
      <c r="C258" s="80" t="s">
        <v>252</v>
      </c>
      <c r="D258" s="81"/>
      <c r="E258" s="75">
        <f>E259</f>
        <v>0</v>
      </c>
      <c r="F258" s="75">
        <f>F259</f>
        <v>0</v>
      </c>
    </row>
    <row r="259" spans="1:6" ht="48.95" hidden="1" customHeight="1">
      <c r="A259" s="43"/>
      <c r="B259" s="39" t="s">
        <v>247</v>
      </c>
      <c r="C259" s="80" t="s">
        <v>252</v>
      </c>
      <c r="D259" s="81" t="s">
        <v>248</v>
      </c>
      <c r="E259" s="75">
        <f>'приложение 11'!I165</f>
        <v>0</v>
      </c>
      <c r="F259" s="75">
        <f>'приложение 11'!T165</f>
        <v>0</v>
      </c>
    </row>
    <row r="260" spans="1:6" ht="168.75">
      <c r="A260" s="43"/>
      <c r="B260" s="39" t="s">
        <v>253</v>
      </c>
      <c r="C260" s="80" t="s">
        <v>254</v>
      </c>
      <c r="D260" s="81"/>
      <c r="E260" s="75">
        <f>E261</f>
        <v>160000</v>
      </c>
      <c r="F260" s="75">
        <f>F261</f>
        <v>0</v>
      </c>
    </row>
    <row r="261" spans="1:6" ht="56.25">
      <c r="A261" s="43"/>
      <c r="B261" s="39" t="s">
        <v>247</v>
      </c>
      <c r="C261" s="80" t="s">
        <v>254</v>
      </c>
      <c r="D261" s="81" t="s">
        <v>248</v>
      </c>
      <c r="E261" s="75">
        <f>'приложение 11'!I167</f>
        <v>160000</v>
      </c>
      <c r="F261" s="75">
        <f>'приложение 11'!T167</f>
        <v>0</v>
      </c>
    </row>
    <row r="262" spans="1:6">
      <c r="A262" s="43"/>
      <c r="B262" s="43" t="s">
        <v>255</v>
      </c>
      <c r="C262" s="57">
        <v>6550000000</v>
      </c>
      <c r="D262" s="74"/>
      <c r="E262" s="75">
        <f>E263</f>
        <v>63723100</v>
      </c>
      <c r="F262" s="75">
        <f>F263</f>
        <v>0</v>
      </c>
    </row>
    <row r="263" spans="1:6" ht="75">
      <c r="A263" s="43"/>
      <c r="B263" s="43" t="s">
        <v>256</v>
      </c>
      <c r="C263" s="57" t="s">
        <v>257</v>
      </c>
      <c r="D263" s="74"/>
      <c r="E263" s="75">
        <f>E264</f>
        <v>63723100</v>
      </c>
      <c r="F263" s="75">
        <f>F264</f>
        <v>0</v>
      </c>
    </row>
    <row r="264" spans="1:6" ht="56.25">
      <c r="A264" s="43"/>
      <c r="B264" s="43" t="s">
        <v>247</v>
      </c>
      <c r="C264" s="57" t="s">
        <v>257</v>
      </c>
      <c r="D264" s="74" t="s">
        <v>248</v>
      </c>
      <c r="E264" s="75">
        <f>'приложение 11'!I170</f>
        <v>63723100</v>
      </c>
      <c r="F264" s="75">
        <f>'приложение 11'!T170</f>
        <v>0</v>
      </c>
    </row>
    <row r="265" spans="1:6">
      <c r="A265" s="43"/>
      <c r="B265" s="39" t="s">
        <v>258</v>
      </c>
      <c r="C265" s="80">
        <v>6570000000</v>
      </c>
      <c r="D265" s="85"/>
      <c r="E265" s="75">
        <f>E270+E266+E268</f>
        <v>21926304.960000001</v>
      </c>
      <c r="F265" s="75">
        <f>F270+F266+F268</f>
        <v>0</v>
      </c>
    </row>
    <row r="266" spans="1:6" ht="37.5">
      <c r="A266" s="43"/>
      <c r="B266" s="39" t="s">
        <v>259</v>
      </c>
      <c r="C266" s="80">
        <v>6570010980</v>
      </c>
      <c r="D266" s="85"/>
      <c r="E266" s="75">
        <f>E267</f>
        <v>14126191.33</v>
      </c>
      <c r="F266" s="75">
        <f>F267</f>
        <v>0</v>
      </c>
    </row>
    <row r="267" spans="1:6" ht="56.25">
      <c r="A267" s="43"/>
      <c r="B267" s="39" t="s">
        <v>247</v>
      </c>
      <c r="C267" s="80">
        <v>6570010980</v>
      </c>
      <c r="D267" s="85">
        <v>400</v>
      </c>
      <c r="E267" s="75">
        <f>'приложение 11'!I366</f>
        <v>14126191.33</v>
      </c>
      <c r="F267" s="75">
        <f>'приложение 11'!T366</f>
        <v>0</v>
      </c>
    </row>
    <row r="268" spans="1:6" ht="93.75">
      <c r="A268" s="43"/>
      <c r="B268" s="39" t="s">
        <v>260</v>
      </c>
      <c r="C268" s="80">
        <v>6570011080</v>
      </c>
      <c r="D268" s="85"/>
      <c r="E268" s="75">
        <f>E269</f>
        <v>47718.35</v>
      </c>
      <c r="F268" s="75">
        <f>F269</f>
        <v>0</v>
      </c>
    </row>
    <row r="269" spans="1:6" ht="56.25">
      <c r="A269" s="43"/>
      <c r="B269" s="39" t="s">
        <v>247</v>
      </c>
      <c r="C269" s="80">
        <v>6570011080</v>
      </c>
      <c r="D269" s="85">
        <v>400</v>
      </c>
      <c r="E269" s="75">
        <f>'приложение 11'!I368</f>
        <v>47718.35</v>
      </c>
      <c r="F269" s="75">
        <f>'приложение 11'!T368</f>
        <v>0</v>
      </c>
    </row>
    <row r="270" spans="1:6" ht="93.75">
      <c r="A270" s="43"/>
      <c r="B270" s="39" t="s">
        <v>261</v>
      </c>
      <c r="C270" s="80" t="s">
        <v>262</v>
      </c>
      <c r="D270" s="85"/>
      <c r="E270" s="75">
        <f>E271</f>
        <v>7752395.2800000003</v>
      </c>
      <c r="F270" s="75">
        <f>F271</f>
        <v>0</v>
      </c>
    </row>
    <row r="271" spans="1:6" ht="56.25">
      <c r="A271" s="43"/>
      <c r="B271" s="39" t="s">
        <v>247</v>
      </c>
      <c r="C271" s="80" t="s">
        <v>262</v>
      </c>
      <c r="D271" s="85">
        <v>400</v>
      </c>
      <c r="E271" s="75">
        <f>'приложение 11'!I321</f>
        <v>7752395.2800000003</v>
      </c>
      <c r="F271" s="75">
        <f>'приложение 11'!T321</f>
        <v>0</v>
      </c>
    </row>
    <row r="272" spans="1:6" s="70" customFormat="1" ht="112.5">
      <c r="A272" s="66" t="s">
        <v>263</v>
      </c>
      <c r="B272" s="30" t="s">
        <v>264</v>
      </c>
      <c r="C272" s="86">
        <v>6600000000</v>
      </c>
      <c r="D272" s="87"/>
      <c r="E272" s="73">
        <f t="shared" ref="E272:F274" si="5">E273</f>
        <v>6070000</v>
      </c>
      <c r="F272" s="73">
        <f t="shared" si="5"/>
        <v>10550000</v>
      </c>
    </row>
    <row r="273" spans="1:6" ht="56.25">
      <c r="A273" s="43"/>
      <c r="B273" s="39" t="s">
        <v>265</v>
      </c>
      <c r="C273" s="80">
        <v>6610000000</v>
      </c>
      <c r="D273" s="81"/>
      <c r="E273" s="75">
        <f t="shared" si="5"/>
        <v>6070000</v>
      </c>
      <c r="F273" s="75">
        <f t="shared" si="5"/>
        <v>10550000</v>
      </c>
    </row>
    <row r="274" spans="1:6" ht="112.5">
      <c r="A274" s="43"/>
      <c r="B274" s="39" t="s">
        <v>266</v>
      </c>
      <c r="C274" s="80">
        <v>6610010040</v>
      </c>
      <c r="D274" s="81"/>
      <c r="E274" s="75">
        <f t="shared" si="5"/>
        <v>6070000</v>
      </c>
      <c r="F274" s="75">
        <f t="shared" si="5"/>
        <v>10550000</v>
      </c>
    </row>
    <row r="275" spans="1:6" ht="56.25">
      <c r="A275" s="43"/>
      <c r="B275" s="39" t="s">
        <v>105</v>
      </c>
      <c r="C275" s="80">
        <v>6610010040</v>
      </c>
      <c r="D275" s="81" t="s">
        <v>106</v>
      </c>
      <c r="E275" s="75">
        <f>'приложение 11'!I123</f>
        <v>6070000</v>
      </c>
      <c r="F275" s="75">
        <f>'приложение 11'!T123</f>
        <v>10550000</v>
      </c>
    </row>
    <row r="276" spans="1:6" s="70" customFormat="1" ht="93.75">
      <c r="A276" s="66" t="s">
        <v>267</v>
      </c>
      <c r="B276" s="30" t="s">
        <v>268</v>
      </c>
      <c r="C276" s="86">
        <v>6700000000</v>
      </c>
      <c r="D276" s="87"/>
      <c r="E276" s="73">
        <f>E277+E281</f>
        <v>3626400</v>
      </c>
      <c r="F276" s="73">
        <f>F277+F281</f>
        <v>1186500</v>
      </c>
    </row>
    <row r="277" spans="1:6" ht="56.25">
      <c r="A277" s="43"/>
      <c r="B277" s="39" t="s">
        <v>269</v>
      </c>
      <c r="C277" s="80">
        <v>6710000000</v>
      </c>
      <c r="D277" s="81"/>
      <c r="E277" s="75">
        <f>E278</f>
        <v>3476400</v>
      </c>
      <c r="F277" s="75">
        <f>F278</f>
        <v>1186500</v>
      </c>
    </row>
    <row r="278" spans="1:6" ht="37.5">
      <c r="A278" s="43"/>
      <c r="B278" s="39" t="s">
        <v>270</v>
      </c>
      <c r="C278" s="80">
        <v>6710010220</v>
      </c>
      <c r="D278" s="81"/>
      <c r="E278" s="75">
        <f>E279+E280</f>
        <v>3476400</v>
      </c>
      <c r="F278" s="75">
        <f>F279+F280</f>
        <v>1186500</v>
      </c>
    </row>
    <row r="279" spans="1:6" ht="56.25">
      <c r="A279" s="43"/>
      <c r="B279" s="39" t="s">
        <v>105</v>
      </c>
      <c r="C279" s="80">
        <v>6710010220</v>
      </c>
      <c r="D279" s="81" t="s">
        <v>106</v>
      </c>
      <c r="E279" s="75">
        <f>'приложение 11'!I553+'приложение 11'!I127</f>
        <v>300000</v>
      </c>
      <c r="F279" s="75">
        <f>'приложение 11'!T553+'приложение 11'!T127</f>
        <v>300000</v>
      </c>
    </row>
    <row r="280" spans="1:6" ht="56.25">
      <c r="A280" s="43"/>
      <c r="B280" s="43" t="s">
        <v>167</v>
      </c>
      <c r="C280" s="80">
        <v>6710010220</v>
      </c>
      <c r="D280" s="81" t="s">
        <v>197</v>
      </c>
      <c r="E280" s="75">
        <f>'приложение 11'!I419+'приложение 11'!I455</f>
        <v>3176400</v>
      </c>
      <c r="F280" s="75">
        <f>'приложение 11'!T419+'приложение 11'!T455</f>
        <v>886500</v>
      </c>
    </row>
    <row r="281" spans="1:6" ht="75">
      <c r="A281" s="43"/>
      <c r="B281" s="39" t="s">
        <v>271</v>
      </c>
      <c r="C281" s="80">
        <v>6720000000</v>
      </c>
      <c r="D281" s="81"/>
      <c r="E281" s="75">
        <f>E282</f>
        <v>150000</v>
      </c>
      <c r="F281" s="75">
        <f>F282</f>
        <v>0</v>
      </c>
    </row>
    <row r="282" spans="1:6" ht="56.25">
      <c r="A282" s="43"/>
      <c r="B282" s="39" t="s">
        <v>272</v>
      </c>
      <c r="C282" s="80">
        <v>6720010530</v>
      </c>
      <c r="D282" s="81"/>
      <c r="E282" s="75">
        <f>E283</f>
        <v>150000</v>
      </c>
      <c r="F282" s="75">
        <f>F283</f>
        <v>0</v>
      </c>
    </row>
    <row r="283" spans="1:6" ht="56.25">
      <c r="A283" s="43"/>
      <c r="B283" s="39" t="s">
        <v>105</v>
      </c>
      <c r="C283" s="80">
        <v>6720010530</v>
      </c>
      <c r="D283" s="81" t="s">
        <v>106</v>
      </c>
      <c r="E283" s="75">
        <f>'приложение 11'!I130</f>
        <v>150000</v>
      </c>
      <c r="F283" s="75">
        <f>'приложение 11'!T130</f>
        <v>0</v>
      </c>
    </row>
    <row r="284" spans="1:6" s="70" customFormat="1" ht="37.5">
      <c r="A284" s="66" t="s">
        <v>273</v>
      </c>
      <c r="B284" s="30" t="s">
        <v>274</v>
      </c>
      <c r="C284" s="86">
        <v>6800000000</v>
      </c>
      <c r="D284" s="87"/>
      <c r="E284" s="73">
        <f t="shared" ref="E284:F286" si="6">E285</f>
        <v>100000</v>
      </c>
      <c r="F284" s="73">
        <f t="shared" si="6"/>
        <v>0</v>
      </c>
    </row>
    <row r="285" spans="1:6" ht="37.5">
      <c r="A285" s="43"/>
      <c r="B285" s="39" t="s">
        <v>275</v>
      </c>
      <c r="C285" s="80">
        <v>6810000000</v>
      </c>
      <c r="D285" s="81"/>
      <c r="E285" s="75">
        <f t="shared" si="6"/>
        <v>100000</v>
      </c>
      <c r="F285" s="75">
        <f t="shared" si="6"/>
        <v>0</v>
      </c>
    </row>
    <row r="286" spans="1:6">
      <c r="A286" s="43"/>
      <c r="B286" s="39" t="s">
        <v>276</v>
      </c>
      <c r="C286" s="80">
        <v>6810010490</v>
      </c>
      <c r="D286" s="81"/>
      <c r="E286" s="75">
        <f t="shared" si="6"/>
        <v>100000</v>
      </c>
      <c r="F286" s="75">
        <f t="shared" si="6"/>
        <v>0</v>
      </c>
    </row>
    <row r="287" spans="1:6" ht="56.25">
      <c r="A287" s="43"/>
      <c r="B287" s="39" t="s">
        <v>105</v>
      </c>
      <c r="C287" s="80">
        <v>6810010490</v>
      </c>
      <c r="D287" s="81" t="s">
        <v>106</v>
      </c>
      <c r="E287" s="75">
        <f>'приложение 11'!I134</f>
        <v>100000</v>
      </c>
      <c r="F287" s="75">
        <f>'приложение 11'!T134</f>
        <v>0</v>
      </c>
    </row>
    <row r="288" spans="1:6" s="70" customFormat="1" ht="150">
      <c r="A288" s="66" t="s">
        <v>277</v>
      </c>
      <c r="B288" s="30" t="s">
        <v>278</v>
      </c>
      <c r="C288" s="86">
        <v>6900000000</v>
      </c>
      <c r="D288" s="87"/>
      <c r="E288" s="73">
        <f t="shared" ref="E288:F290" si="7">E289</f>
        <v>997600</v>
      </c>
      <c r="F288" s="73">
        <f t="shared" si="7"/>
        <v>1192000</v>
      </c>
    </row>
    <row r="289" spans="1:6" ht="56.25">
      <c r="A289" s="43"/>
      <c r="B289" s="39" t="s">
        <v>279</v>
      </c>
      <c r="C289" s="80">
        <v>6910000000</v>
      </c>
      <c r="D289" s="81"/>
      <c r="E289" s="75">
        <f t="shared" si="7"/>
        <v>997600</v>
      </c>
      <c r="F289" s="75">
        <f t="shared" si="7"/>
        <v>1192000</v>
      </c>
    </row>
    <row r="290" spans="1:6" ht="150">
      <c r="A290" s="43"/>
      <c r="B290" s="39" t="s">
        <v>280</v>
      </c>
      <c r="C290" s="80">
        <v>6910010500</v>
      </c>
      <c r="D290" s="81"/>
      <c r="E290" s="75">
        <f t="shared" si="7"/>
        <v>997600</v>
      </c>
      <c r="F290" s="75">
        <f t="shared" si="7"/>
        <v>1192000</v>
      </c>
    </row>
    <row r="291" spans="1:6" ht="56.25">
      <c r="A291" s="43"/>
      <c r="B291" s="39" t="s">
        <v>105</v>
      </c>
      <c r="C291" s="80">
        <v>6910010500</v>
      </c>
      <c r="D291" s="81" t="s">
        <v>106</v>
      </c>
      <c r="E291" s="75">
        <f>'приложение 11'!I557+'приложение 11'!I482</f>
        <v>997600</v>
      </c>
      <c r="F291" s="75">
        <f>'приложение 11'!T557+'приложение 11'!T482</f>
        <v>1192000</v>
      </c>
    </row>
    <row r="292" spans="1:6" s="70" customFormat="1" ht="37.5">
      <c r="A292" s="66" t="s">
        <v>281</v>
      </c>
      <c r="B292" s="66" t="s">
        <v>282</v>
      </c>
      <c r="C292" s="71">
        <v>7000000000</v>
      </c>
      <c r="D292" s="84"/>
      <c r="E292" s="73">
        <f>E293</f>
        <v>17199200</v>
      </c>
      <c r="F292" s="73">
        <f>F293</f>
        <v>3046100</v>
      </c>
    </row>
    <row r="293" spans="1:6" s="70" customFormat="1" ht="37.5">
      <c r="A293" s="43"/>
      <c r="B293" s="39" t="s">
        <v>283</v>
      </c>
      <c r="C293" s="80">
        <v>7010000000</v>
      </c>
      <c r="D293" s="85"/>
      <c r="E293" s="75">
        <f>E294+E298+E296</f>
        <v>17199200</v>
      </c>
      <c r="F293" s="75">
        <f>F294+F298+F296</f>
        <v>3046100</v>
      </c>
    </row>
    <row r="294" spans="1:6" s="70" customFormat="1" ht="112.5">
      <c r="A294" s="43"/>
      <c r="B294" s="39" t="s">
        <v>284</v>
      </c>
      <c r="C294" s="80">
        <v>7010063110</v>
      </c>
      <c r="D294" s="85"/>
      <c r="E294" s="75">
        <f>E295</f>
        <v>2929500</v>
      </c>
      <c r="F294" s="75">
        <f>F295</f>
        <v>3046100</v>
      </c>
    </row>
    <row r="295" spans="1:6" s="70" customFormat="1" ht="56.25">
      <c r="A295" s="43"/>
      <c r="B295" s="39" t="s">
        <v>167</v>
      </c>
      <c r="C295" s="80">
        <v>7010063110</v>
      </c>
      <c r="D295" s="85">
        <v>600</v>
      </c>
      <c r="E295" s="75">
        <f>'приложение 11'!I423</f>
        <v>2929500</v>
      </c>
      <c r="F295" s="75">
        <f>'приложение 11'!T423</f>
        <v>3046100</v>
      </c>
    </row>
    <row r="296" spans="1:6" s="70" customFormat="1" ht="75">
      <c r="A296" s="43"/>
      <c r="B296" s="39" t="s">
        <v>285</v>
      </c>
      <c r="C296" s="80" t="s">
        <v>286</v>
      </c>
      <c r="D296" s="85"/>
      <c r="E296" s="75">
        <f>E297</f>
        <v>5618000</v>
      </c>
      <c r="F296" s="75">
        <f>F297</f>
        <v>0</v>
      </c>
    </row>
    <row r="297" spans="1:6" s="70" customFormat="1" ht="56.25">
      <c r="A297" s="43"/>
      <c r="B297" s="39" t="s">
        <v>167</v>
      </c>
      <c r="C297" s="80" t="s">
        <v>286</v>
      </c>
      <c r="D297" s="85">
        <v>600</v>
      </c>
      <c r="E297" s="75">
        <f>'приложение 11'!I425</f>
        <v>5618000</v>
      </c>
      <c r="F297" s="75">
        <f>'приложение 11'!T425</f>
        <v>0</v>
      </c>
    </row>
    <row r="298" spans="1:6" s="70" customFormat="1" ht="75">
      <c r="A298" s="43"/>
      <c r="B298" s="39" t="s">
        <v>287</v>
      </c>
      <c r="C298" s="80" t="s">
        <v>288</v>
      </c>
      <c r="D298" s="85"/>
      <c r="E298" s="75">
        <f>E299</f>
        <v>8651700</v>
      </c>
      <c r="F298" s="75">
        <f>F299</f>
        <v>0</v>
      </c>
    </row>
    <row r="299" spans="1:6" s="70" customFormat="1" ht="56.25">
      <c r="A299" s="43"/>
      <c r="B299" s="39" t="s">
        <v>167</v>
      </c>
      <c r="C299" s="80" t="s">
        <v>288</v>
      </c>
      <c r="D299" s="85">
        <v>600</v>
      </c>
      <c r="E299" s="75">
        <f>'приложение 11'!I427</f>
        <v>8651700</v>
      </c>
      <c r="F299" s="75">
        <f>'приложение 11'!T427</f>
        <v>0</v>
      </c>
    </row>
    <row r="300" spans="1:6" s="70" customFormat="1" ht="37.5">
      <c r="A300" s="66" t="s">
        <v>289</v>
      </c>
      <c r="B300" s="30" t="s">
        <v>290</v>
      </c>
      <c r="C300" s="86">
        <v>7100000000</v>
      </c>
      <c r="D300" s="87"/>
      <c r="E300" s="73">
        <f t="shared" ref="E300:F302" si="8">E301</f>
        <v>1236000</v>
      </c>
      <c r="F300" s="73">
        <f t="shared" si="8"/>
        <v>1251000</v>
      </c>
    </row>
    <row r="301" spans="1:6" s="70" customFormat="1" ht="75">
      <c r="A301" s="43"/>
      <c r="B301" s="39" t="s">
        <v>291</v>
      </c>
      <c r="C301" s="80">
        <v>7110000000</v>
      </c>
      <c r="D301" s="81"/>
      <c r="E301" s="75">
        <f t="shared" si="8"/>
        <v>1236000</v>
      </c>
      <c r="F301" s="75">
        <f t="shared" si="8"/>
        <v>1251000</v>
      </c>
    </row>
    <row r="302" spans="1:6" s="70" customFormat="1" ht="56.25">
      <c r="A302" s="43"/>
      <c r="B302" s="39" t="s">
        <v>292</v>
      </c>
      <c r="C302" s="80">
        <v>7110010610</v>
      </c>
      <c r="D302" s="81"/>
      <c r="E302" s="75">
        <f t="shared" si="8"/>
        <v>1236000</v>
      </c>
      <c r="F302" s="75">
        <f t="shared" si="8"/>
        <v>1251000</v>
      </c>
    </row>
    <row r="303" spans="1:6" s="70" customFormat="1" ht="56.25">
      <c r="A303" s="43"/>
      <c r="B303" s="39" t="s">
        <v>105</v>
      </c>
      <c r="C303" s="80">
        <v>7110010610</v>
      </c>
      <c r="D303" s="81" t="s">
        <v>106</v>
      </c>
      <c r="E303" s="75">
        <f>'приложение 11'!I561+'приложение 11'!I486</f>
        <v>1236000</v>
      </c>
      <c r="F303" s="75">
        <f>'приложение 11'!T561+'приложение 11'!T486</f>
        <v>1251000</v>
      </c>
    </row>
    <row r="304" spans="1:6" s="70" customFormat="1" ht="75">
      <c r="A304" s="66" t="s">
        <v>293</v>
      </c>
      <c r="B304" s="30" t="s">
        <v>294</v>
      </c>
      <c r="C304" s="86">
        <v>7200000000</v>
      </c>
      <c r="D304" s="87"/>
      <c r="E304" s="73">
        <f t="shared" ref="E304:F306" si="9">E305</f>
        <v>5355700</v>
      </c>
      <c r="F304" s="73">
        <f t="shared" si="9"/>
        <v>0</v>
      </c>
    </row>
    <row r="305" spans="1:6" s="70" customFormat="1" ht="56.25">
      <c r="A305" s="43"/>
      <c r="B305" s="39" t="s">
        <v>295</v>
      </c>
      <c r="C305" s="80">
        <v>7210000000</v>
      </c>
      <c r="D305" s="81"/>
      <c r="E305" s="75">
        <f t="shared" si="9"/>
        <v>5355700</v>
      </c>
      <c r="F305" s="75">
        <f t="shared" si="9"/>
        <v>0</v>
      </c>
    </row>
    <row r="306" spans="1:6" s="70" customFormat="1">
      <c r="A306" s="43"/>
      <c r="B306" s="39" t="s">
        <v>296</v>
      </c>
      <c r="C306" s="80" t="s">
        <v>297</v>
      </c>
      <c r="D306" s="81"/>
      <c r="E306" s="75">
        <f t="shared" si="9"/>
        <v>5355700</v>
      </c>
      <c r="F306" s="75">
        <f t="shared" si="9"/>
        <v>0</v>
      </c>
    </row>
    <row r="307" spans="1:6" s="70" customFormat="1" ht="56.25">
      <c r="A307" s="43"/>
      <c r="B307" s="39" t="s">
        <v>105</v>
      </c>
      <c r="C307" s="80" t="s">
        <v>297</v>
      </c>
      <c r="D307" s="81" t="s">
        <v>106</v>
      </c>
      <c r="E307" s="75">
        <f>'приложение 11'!I294</f>
        <v>5355700</v>
      </c>
      <c r="F307" s="75">
        <f>'приложение 11'!T294</f>
        <v>0</v>
      </c>
    </row>
    <row r="308" spans="1:6" s="70" customFormat="1" ht="37.5">
      <c r="A308" s="66" t="s">
        <v>298</v>
      </c>
      <c r="B308" s="30" t="s">
        <v>299</v>
      </c>
      <c r="C308" s="86">
        <v>7300000000</v>
      </c>
      <c r="D308" s="87"/>
      <c r="E308" s="73">
        <f>E309+E314+E317</f>
        <v>49717000</v>
      </c>
      <c r="F308" s="73">
        <f>F309+F314+F317</f>
        <v>50516600</v>
      </c>
    </row>
    <row r="309" spans="1:6" s="70" customFormat="1" ht="37.5">
      <c r="A309" s="43"/>
      <c r="B309" s="39" t="s">
        <v>300</v>
      </c>
      <c r="C309" s="80">
        <v>7310000000</v>
      </c>
      <c r="D309" s="81"/>
      <c r="E309" s="75">
        <f>E310+E312</f>
        <v>21165500</v>
      </c>
      <c r="F309" s="75">
        <f>F310+F312</f>
        <v>23802600</v>
      </c>
    </row>
    <row r="310" spans="1:6" s="70" customFormat="1" ht="56.25">
      <c r="A310" s="43"/>
      <c r="B310" s="39" t="s">
        <v>301</v>
      </c>
      <c r="C310" s="80">
        <v>7310010140</v>
      </c>
      <c r="D310" s="81"/>
      <c r="E310" s="75">
        <f>E311</f>
        <v>15363000</v>
      </c>
      <c r="F310" s="75">
        <f>F311</f>
        <v>15462000</v>
      </c>
    </row>
    <row r="311" spans="1:6" s="70" customFormat="1" ht="56.25">
      <c r="A311" s="43"/>
      <c r="B311" s="39" t="s">
        <v>105</v>
      </c>
      <c r="C311" s="80">
        <v>7310010140</v>
      </c>
      <c r="D311" s="81" t="s">
        <v>106</v>
      </c>
      <c r="E311" s="75">
        <f>'приложение 11'!I174</f>
        <v>15363000</v>
      </c>
      <c r="F311" s="75">
        <f>'приложение 11'!T174</f>
        <v>15462000</v>
      </c>
    </row>
    <row r="312" spans="1:6" s="70" customFormat="1" ht="37.5">
      <c r="A312" s="43"/>
      <c r="B312" s="39" t="s">
        <v>302</v>
      </c>
      <c r="C312" s="80">
        <v>7310010860</v>
      </c>
      <c r="D312" s="81"/>
      <c r="E312" s="75">
        <f>E313</f>
        <v>5802500</v>
      </c>
      <c r="F312" s="75">
        <f>F313</f>
        <v>8340600</v>
      </c>
    </row>
    <row r="313" spans="1:6" s="70" customFormat="1" ht="56.25">
      <c r="A313" s="43"/>
      <c r="B313" s="39" t="s">
        <v>105</v>
      </c>
      <c r="C313" s="80">
        <v>7310010860</v>
      </c>
      <c r="D313" s="81" t="s">
        <v>106</v>
      </c>
      <c r="E313" s="75">
        <f>'приложение 11'!I176</f>
        <v>5802500</v>
      </c>
      <c r="F313" s="75">
        <f>'приложение 11'!T176</f>
        <v>8340600</v>
      </c>
    </row>
    <row r="314" spans="1:6" s="70" customFormat="1" ht="37.5">
      <c r="A314" s="43"/>
      <c r="B314" s="39" t="s">
        <v>303</v>
      </c>
      <c r="C314" s="80">
        <v>7320000000</v>
      </c>
      <c r="D314" s="81"/>
      <c r="E314" s="75">
        <f>E315</f>
        <v>50000</v>
      </c>
      <c r="F314" s="75">
        <f>F315</f>
        <v>50000</v>
      </c>
    </row>
    <row r="315" spans="1:6" s="70" customFormat="1" ht="93.75">
      <c r="A315" s="43"/>
      <c r="B315" s="39" t="s">
        <v>304</v>
      </c>
      <c r="C315" s="80">
        <v>7320010080</v>
      </c>
      <c r="D315" s="81"/>
      <c r="E315" s="75">
        <f>E316</f>
        <v>50000</v>
      </c>
      <c r="F315" s="75">
        <f>F316</f>
        <v>50000</v>
      </c>
    </row>
    <row r="316" spans="1:6" s="70" customFormat="1" ht="56.25">
      <c r="A316" s="43"/>
      <c r="B316" s="39" t="s">
        <v>105</v>
      </c>
      <c r="C316" s="80">
        <v>7320010080</v>
      </c>
      <c r="D316" s="81" t="s">
        <v>106</v>
      </c>
      <c r="E316" s="75">
        <f>'приложение 11'!I179</f>
        <v>50000</v>
      </c>
      <c r="F316" s="75">
        <f>'приложение 11'!T179</f>
        <v>50000</v>
      </c>
    </row>
    <row r="317" spans="1:6" s="70" customFormat="1" ht="56.25">
      <c r="A317" s="43"/>
      <c r="B317" s="39" t="s">
        <v>305</v>
      </c>
      <c r="C317" s="80">
        <v>7330000000</v>
      </c>
      <c r="D317" s="81"/>
      <c r="E317" s="75">
        <f>E318+E321</f>
        <v>28501500</v>
      </c>
      <c r="F317" s="75">
        <f>F318+F321</f>
        <v>26664000</v>
      </c>
    </row>
    <row r="318" spans="1:6" s="70" customFormat="1" ht="56.25">
      <c r="A318" s="43"/>
      <c r="B318" s="39" t="s">
        <v>306</v>
      </c>
      <c r="C318" s="80">
        <v>7330010720</v>
      </c>
      <c r="D318" s="81"/>
      <c r="E318" s="75">
        <f>E319</f>
        <v>26658000</v>
      </c>
      <c r="F318" s="75">
        <f>F319</f>
        <v>26664000</v>
      </c>
    </row>
    <row r="319" spans="1:6" s="70" customFormat="1" ht="56.25">
      <c r="A319" s="43"/>
      <c r="B319" s="39" t="s">
        <v>105</v>
      </c>
      <c r="C319" s="80">
        <v>7330010720</v>
      </c>
      <c r="D319" s="81" t="s">
        <v>106</v>
      </c>
      <c r="E319" s="75">
        <f>'приложение 11'!I182</f>
        <v>26658000</v>
      </c>
      <c r="F319" s="75">
        <f>'приложение 11'!T182</f>
        <v>26664000</v>
      </c>
    </row>
    <row r="320" spans="1:6" s="70" customFormat="1" ht="56.25" hidden="1">
      <c r="A320" s="43"/>
      <c r="B320" s="39" t="s">
        <v>247</v>
      </c>
      <c r="C320" s="80">
        <v>7330010720</v>
      </c>
      <c r="D320" s="81" t="s">
        <v>248</v>
      </c>
      <c r="E320" s="75">
        <f>'приложение 11'!I183</f>
        <v>0</v>
      </c>
      <c r="F320" s="75">
        <f>'приложение 11'!T183</f>
        <v>0</v>
      </c>
    </row>
    <row r="321" spans="1:6" s="70" customFormat="1" ht="112.5">
      <c r="A321" s="43"/>
      <c r="B321" s="39" t="s">
        <v>307</v>
      </c>
      <c r="C321" s="80" t="s">
        <v>308</v>
      </c>
      <c r="D321" s="81"/>
      <c r="E321" s="75">
        <f>E322</f>
        <v>1843500</v>
      </c>
      <c r="F321" s="75">
        <f>F322</f>
        <v>0</v>
      </c>
    </row>
    <row r="322" spans="1:6" s="70" customFormat="1" ht="56.25">
      <c r="A322" s="43"/>
      <c r="B322" s="39" t="s">
        <v>105</v>
      </c>
      <c r="C322" s="80" t="s">
        <v>308</v>
      </c>
      <c r="D322" s="81" t="s">
        <v>106</v>
      </c>
      <c r="E322" s="75">
        <f>'приложение 11'!I185</f>
        <v>1843500</v>
      </c>
      <c r="F322" s="75">
        <f>'приложение 11'!T185</f>
        <v>0</v>
      </c>
    </row>
    <row r="323" spans="1:6" s="70" customFormat="1" ht="56.25" hidden="1">
      <c r="A323" s="43"/>
      <c r="B323" s="39" t="s">
        <v>247</v>
      </c>
      <c r="C323" s="80" t="s">
        <v>308</v>
      </c>
      <c r="D323" s="81" t="s">
        <v>248</v>
      </c>
      <c r="E323" s="75">
        <f>'приложение 11'!I186</f>
        <v>0</v>
      </c>
      <c r="F323" s="75">
        <f>'приложение 11'!T186</f>
        <v>0</v>
      </c>
    </row>
    <row r="324" spans="1:6" s="70" customFormat="1" ht="56.25">
      <c r="A324" s="66" t="s">
        <v>309</v>
      </c>
      <c r="B324" s="66" t="s">
        <v>310</v>
      </c>
      <c r="C324" s="71">
        <v>9900000000</v>
      </c>
      <c r="D324" s="82"/>
      <c r="E324" s="73">
        <f>E340+E343+E347+E335+E325+E333+E331+E327+E329+E350</f>
        <v>40528600</v>
      </c>
      <c r="F324" s="73">
        <f>F340+F343+F347+F335+F325+F333+F331+F327+F329+F350</f>
        <v>39638400</v>
      </c>
    </row>
    <row r="325" spans="1:6" s="70" customFormat="1" ht="75">
      <c r="A325" s="66"/>
      <c r="B325" s="43" t="s">
        <v>311</v>
      </c>
      <c r="C325" s="57">
        <v>9900010110</v>
      </c>
      <c r="D325" s="74"/>
      <c r="E325" s="75">
        <f>E326</f>
        <v>1530900</v>
      </c>
      <c r="F325" s="75">
        <f>F326</f>
        <v>1472700</v>
      </c>
    </row>
    <row r="326" spans="1:6" s="70" customFormat="1" ht="56.25">
      <c r="A326" s="66"/>
      <c r="B326" s="43" t="s">
        <v>105</v>
      </c>
      <c r="C326" s="57">
        <v>9900010110</v>
      </c>
      <c r="D326" s="74" t="s">
        <v>106</v>
      </c>
      <c r="E326" s="75">
        <f>'приложение 11'!I288</f>
        <v>1530900</v>
      </c>
      <c r="F326" s="75">
        <f>'приложение 11'!T288</f>
        <v>1472700</v>
      </c>
    </row>
    <row r="327" spans="1:6" s="70" customFormat="1" ht="56.25">
      <c r="A327" s="66"/>
      <c r="B327" s="39" t="s">
        <v>312</v>
      </c>
      <c r="C327" s="80">
        <v>9900010150</v>
      </c>
      <c r="D327" s="81"/>
      <c r="E327" s="75">
        <f>E328</f>
        <v>10000000</v>
      </c>
      <c r="F327" s="75">
        <f>F328</f>
        <v>10000000</v>
      </c>
    </row>
    <row r="328" spans="1:6" s="70" customFormat="1" ht="56.25">
      <c r="A328" s="66"/>
      <c r="B328" s="39" t="s">
        <v>105</v>
      </c>
      <c r="C328" s="80">
        <v>9900010150</v>
      </c>
      <c r="D328" s="81" t="s">
        <v>106</v>
      </c>
      <c r="E328" s="75">
        <f>'приложение 11'!I93</f>
        <v>10000000</v>
      </c>
      <c r="F328" s="75">
        <f>'приложение 11'!T93</f>
        <v>10000000</v>
      </c>
    </row>
    <row r="329" spans="1:6" s="70" customFormat="1" ht="75">
      <c r="A329" s="66"/>
      <c r="B329" s="39" t="s">
        <v>313</v>
      </c>
      <c r="C329" s="80">
        <v>9900010620</v>
      </c>
      <c r="D329" s="81"/>
      <c r="E329" s="75">
        <f>E330</f>
        <v>5970700</v>
      </c>
      <c r="F329" s="75">
        <f>F330</f>
        <v>5743400</v>
      </c>
    </row>
    <row r="330" spans="1:6" s="70" customFormat="1" ht="37.5">
      <c r="A330" s="66"/>
      <c r="B330" s="39" t="s">
        <v>147</v>
      </c>
      <c r="C330" s="80">
        <v>9900010620</v>
      </c>
      <c r="D330" s="81" t="s">
        <v>212</v>
      </c>
      <c r="E330" s="75">
        <f>'приложение 11'!I199</f>
        <v>5970700</v>
      </c>
      <c r="F330" s="75">
        <f>'приложение 11'!T199</f>
        <v>5743400</v>
      </c>
    </row>
    <row r="331" spans="1:6" s="70" customFormat="1">
      <c r="A331" s="43"/>
      <c r="B331" s="43" t="s">
        <v>314</v>
      </c>
      <c r="C331" s="57">
        <v>9900010910</v>
      </c>
      <c r="D331" s="74"/>
      <c r="E331" s="75">
        <f>E332</f>
        <v>1765500</v>
      </c>
      <c r="F331" s="75">
        <f>F332</f>
        <v>1736300</v>
      </c>
    </row>
    <row r="332" spans="1:6" s="70" customFormat="1">
      <c r="A332" s="43"/>
      <c r="B332" s="43" t="s">
        <v>108</v>
      </c>
      <c r="C332" s="57">
        <v>9900010910</v>
      </c>
      <c r="D332" s="74" t="s">
        <v>109</v>
      </c>
      <c r="E332" s="75">
        <f>'приложение 11'!I95+'приложение 11'!I324+'приложение 11'!I371</f>
        <v>1765500</v>
      </c>
      <c r="F332" s="75">
        <f>'приложение 11'!T95+'приложение 11'!T324+'приложение 11'!T371</f>
        <v>1736300</v>
      </c>
    </row>
    <row r="333" spans="1:6" s="70" customFormat="1" ht="75">
      <c r="A333" s="43"/>
      <c r="B333" s="43" t="s">
        <v>315</v>
      </c>
      <c r="C333" s="57">
        <v>9900051200</v>
      </c>
      <c r="D333" s="74"/>
      <c r="E333" s="75">
        <f>E334</f>
        <v>83300</v>
      </c>
      <c r="F333" s="75">
        <f>F334</f>
        <v>9200</v>
      </c>
    </row>
    <row r="334" spans="1:6" s="70" customFormat="1" ht="56.25">
      <c r="A334" s="43"/>
      <c r="B334" s="43" t="s">
        <v>105</v>
      </c>
      <c r="C334" s="57">
        <v>9900051200</v>
      </c>
      <c r="D334" s="74" t="s">
        <v>106</v>
      </c>
      <c r="E334" s="75">
        <f>'приложение 11'!I49</f>
        <v>83300</v>
      </c>
      <c r="F334" s="75">
        <f>'приложение 11'!T49</f>
        <v>9200</v>
      </c>
    </row>
    <row r="335" spans="1:6" s="70" customFormat="1" ht="75">
      <c r="A335" s="43"/>
      <c r="B335" s="43" t="s">
        <v>316</v>
      </c>
      <c r="C335" s="57">
        <v>9900200000</v>
      </c>
      <c r="D335" s="74"/>
      <c r="E335" s="75">
        <f>E336+E338</f>
        <v>3000000</v>
      </c>
      <c r="F335" s="75">
        <f>F336+F338</f>
        <v>3000000</v>
      </c>
    </row>
    <row r="336" spans="1:6" s="70" customFormat="1" ht="75">
      <c r="A336" s="43"/>
      <c r="B336" s="43" t="s">
        <v>316</v>
      </c>
      <c r="C336" s="57">
        <v>9900210010</v>
      </c>
      <c r="D336" s="74"/>
      <c r="E336" s="75">
        <f>E337</f>
        <v>1500000</v>
      </c>
      <c r="F336" s="75">
        <f>F337</f>
        <v>1500000</v>
      </c>
    </row>
    <row r="337" spans="1:6" s="70" customFormat="1" ht="56.25">
      <c r="A337" s="43"/>
      <c r="B337" s="43" t="s">
        <v>105</v>
      </c>
      <c r="C337" s="57">
        <v>9900210010</v>
      </c>
      <c r="D337" s="74" t="s">
        <v>106</v>
      </c>
      <c r="E337" s="75">
        <f>'приложение 11'!I111</f>
        <v>1500000</v>
      </c>
      <c r="F337" s="75">
        <f>'приложение 11'!T111</f>
        <v>1500000</v>
      </c>
    </row>
    <row r="338" spans="1:6" s="70" customFormat="1" ht="56.25">
      <c r="A338" s="43"/>
      <c r="B338" s="43" t="s">
        <v>317</v>
      </c>
      <c r="C338" s="57">
        <v>9900210020</v>
      </c>
      <c r="D338" s="74"/>
      <c r="E338" s="75">
        <f>E339</f>
        <v>1500000</v>
      </c>
      <c r="F338" s="75">
        <f>F339</f>
        <v>1500000</v>
      </c>
    </row>
    <row r="339" spans="1:6" s="70" customFormat="1" ht="56.25">
      <c r="A339" s="43"/>
      <c r="B339" s="43" t="s">
        <v>105</v>
      </c>
      <c r="C339" s="57">
        <v>9900210020</v>
      </c>
      <c r="D339" s="74" t="s">
        <v>106</v>
      </c>
      <c r="E339" s="75">
        <f>'приложение 11'!I113</f>
        <v>1500000</v>
      </c>
      <c r="F339" s="75">
        <f>'приложение 11'!T113</f>
        <v>1500000</v>
      </c>
    </row>
    <row r="340" spans="1:6" s="70" customFormat="1" ht="75">
      <c r="A340" s="66"/>
      <c r="B340" s="43" t="s">
        <v>318</v>
      </c>
      <c r="C340" s="57">
        <v>9910000000</v>
      </c>
      <c r="D340" s="74"/>
      <c r="E340" s="75">
        <f>E341</f>
        <v>4681400</v>
      </c>
      <c r="F340" s="75">
        <f>F341</f>
        <v>4503400</v>
      </c>
    </row>
    <row r="341" spans="1:6" s="70" customFormat="1" ht="37.5">
      <c r="A341" s="66"/>
      <c r="B341" s="43" t="s">
        <v>101</v>
      </c>
      <c r="C341" s="57">
        <v>9910000190</v>
      </c>
      <c r="D341" s="74"/>
      <c r="E341" s="75">
        <f>E342</f>
        <v>4681400</v>
      </c>
      <c r="F341" s="75">
        <f>F342</f>
        <v>4503400</v>
      </c>
    </row>
    <row r="342" spans="1:6" s="70" customFormat="1" ht="112.5">
      <c r="A342" s="66"/>
      <c r="B342" s="43" t="s">
        <v>102</v>
      </c>
      <c r="C342" s="57">
        <v>9910000190</v>
      </c>
      <c r="D342" s="74" t="s">
        <v>103</v>
      </c>
      <c r="E342" s="75">
        <f>'приложение 11'!I15+'приложение 11'!I240</f>
        <v>4681400</v>
      </c>
      <c r="F342" s="75">
        <f>'приложение 11'!T15+'приложение 11'!T240</f>
        <v>4503400</v>
      </c>
    </row>
    <row r="343" spans="1:6" s="70" customFormat="1" ht="75">
      <c r="A343" s="66"/>
      <c r="B343" s="43" t="s">
        <v>319</v>
      </c>
      <c r="C343" s="57">
        <v>9920000000</v>
      </c>
      <c r="D343" s="74"/>
      <c r="E343" s="75">
        <f>E344</f>
        <v>6965900</v>
      </c>
      <c r="F343" s="75">
        <f>F344</f>
        <v>6700700</v>
      </c>
    </row>
    <row r="344" spans="1:6" s="70" customFormat="1" ht="37.5">
      <c r="A344" s="66"/>
      <c r="B344" s="43" t="s">
        <v>101</v>
      </c>
      <c r="C344" s="57">
        <v>9920000190</v>
      </c>
      <c r="D344" s="74"/>
      <c r="E344" s="75">
        <f>E345+E346</f>
        <v>6965900</v>
      </c>
      <c r="F344" s="75">
        <f>F345+F346</f>
        <v>6700700</v>
      </c>
    </row>
    <row r="345" spans="1:6" s="70" customFormat="1" ht="112.5">
      <c r="A345" s="66"/>
      <c r="B345" s="43" t="s">
        <v>102</v>
      </c>
      <c r="C345" s="57">
        <v>9920000190</v>
      </c>
      <c r="D345" s="74" t="s">
        <v>103</v>
      </c>
      <c r="E345" s="75">
        <f>'приложение 11'!I18+'приложение 11'!I243</f>
        <v>6961300</v>
      </c>
      <c r="F345" s="75">
        <f>'приложение 11'!T18+'приложение 11'!T243</f>
        <v>6696300</v>
      </c>
    </row>
    <row r="346" spans="1:6" s="70" customFormat="1">
      <c r="A346" s="66"/>
      <c r="B346" s="43" t="s">
        <v>108</v>
      </c>
      <c r="C346" s="57">
        <v>9920000190</v>
      </c>
      <c r="D346" s="74" t="s">
        <v>109</v>
      </c>
      <c r="E346" s="75">
        <f>'приложение 11'!I19+'приложение 11'!I244</f>
        <v>4600</v>
      </c>
      <c r="F346" s="75">
        <f>'приложение 11'!T19+'приложение 11'!T244</f>
        <v>4400</v>
      </c>
    </row>
    <row r="347" spans="1:6" s="70" customFormat="1" ht="37.5">
      <c r="A347" s="66"/>
      <c r="B347" s="43" t="s">
        <v>320</v>
      </c>
      <c r="C347" s="57">
        <v>9930000000</v>
      </c>
      <c r="D347" s="74"/>
      <c r="E347" s="75">
        <f>E348</f>
        <v>5000000</v>
      </c>
      <c r="F347" s="75">
        <f>F348</f>
        <v>5000000</v>
      </c>
    </row>
    <row r="348" spans="1:6" s="70" customFormat="1">
      <c r="A348" s="66"/>
      <c r="B348" s="76" t="s">
        <v>321</v>
      </c>
      <c r="C348" s="57">
        <v>9930020590</v>
      </c>
      <c r="D348" s="74"/>
      <c r="E348" s="75">
        <f>E349</f>
        <v>5000000</v>
      </c>
      <c r="F348" s="75">
        <f>F349</f>
        <v>5000000</v>
      </c>
    </row>
    <row r="349" spans="1:6" s="70" customFormat="1">
      <c r="A349" s="66"/>
      <c r="B349" s="43" t="s">
        <v>108</v>
      </c>
      <c r="C349" s="57">
        <v>9930020590</v>
      </c>
      <c r="D349" s="74" t="s">
        <v>109</v>
      </c>
      <c r="E349" s="75">
        <f>'приложение 11'!I54</f>
        <v>5000000</v>
      </c>
      <c r="F349" s="75">
        <f>'приложение 11'!T54</f>
        <v>5000000</v>
      </c>
    </row>
    <row r="350" spans="1:6" s="70" customFormat="1" ht="56.25">
      <c r="A350" s="66"/>
      <c r="B350" s="39" t="s">
        <v>322</v>
      </c>
      <c r="C350" s="80">
        <v>9960000000</v>
      </c>
      <c r="D350" s="81"/>
      <c r="E350" s="75">
        <f>E351</f>
        <v>1530900</v>
      </c>
      <c r="F350" s="75">
        <f>F351</f>
        <v>1472700</v>
      </c>
    </row>
    <row r="351" spans="1:6" s="70" customFormat="1" ht="56.25">
      <c r="A351" s="66"/>
      <c r="B351" s="39" t="s">
        <v>323</v>
      </c>
      <c r="C351" s="80">
        <v>9960010570</v>
      </c>
      <c r="D351" s="81"/>
      <c r="E351" s="75">
        <f>E352</f>
        <v>1530900</v>
      </c>
      <c r="F351" s="75">
        <f>F352</f>
        <v>1472700</v>
      </c>
    </row>
    <row r="352" spans="1:6" s="70" customFormat="1" ht="56.25">
      <c r="A352" s="66"/>
      <c r="B352" s="39" t="s">
        <v>105</v>
      </c>
      <c r="C352" s="80">
        <v>9960010570</v>
      </c>
      <c r="D352" s="81" t="s">
        <v>106</v>
      </c>
      <c r="E352" s="75">
        <f>'приложение 11'!I98</f>
        <v>1530900</v>
      </c>
      <c r="F352" s="75">
        <f>'приложение 11'!T98</f>
        <v>1472700</v>
      </c>
    </row>
    <row r="353" spans="1:7" s="70" customFormat="1">
      <c r="A353" s="66"/>
      <c r="B353" s="43" t="s">
        <v>324</v>
      </c>
      <c r="C353" s="90"/>
      <c r="D353" s="44"/>
      <c r="E353" s="91">
        <f>'приложение 11'!I233</f>
        <v>42000000</v>
      </c>
      <c r="F353" s="91">
        <f>'приложение 11'!T233</f>
        <v>84000000</v>
      </c>
    </row>
    <row r="354" spans="1:7" s="70" customFormat="1">
      <c r="A354" s="66"/>
      <c r="B354" s="43"/>
      <c r="C354" s="90"/>
      <c r="D354" s="44"/>
      <c r="E354" s="91"/>
      <c r="F354" s="91"/>
    </row>
    <row r="355" spans="1:7">
      <c r="A355" s="43"/>
      <c r="B355" s="15" t="s">
        <v>86</v>
      </c>
      <c r="C355" s="36"/>
      <c r="D355"/>
      <c r="E355"/>
      <c r="F355"/>
      <c r="G355"/>
    </row>
    <row r="356" spans="1:7" ht="17.649999999999999" customHeight="1">
      <c r="A356" s="43"/>
      <c r="B356" s="7" t="s">
        <v>87</v>
      </c>
      <c r="C356" s="7"/>
      <c r="D356"/>
      <c r="E356"/>
      <c r="F356"/>
      <c r="G356"/>
    </row>
    <row r="357" spans="1:7" ht="17.649999999999999" customHeight="1">
      <c r="A357" s="43"/>
      <c r="B357" s="36" t="s">
        <v>325</v>
      </c>
      <c r="C357" s="36"/>
      <c r="D357"/>
      <c r="E357"/>
      <c r="F357"/>
      <c r="G357"/>
    </row>
    <row r="358" spans="1:7">
      <c r="A358" s="43"/>
      <c r="B358" s="43" t="s">
        <v>89</v>
      </c>
      <c r="F358" s="49" t="s">
        <v>90</v>
      </c>
    </row>
    <row r="359" spans="1:7">
      <c r="A359" s="43"/>
    </row>
    <row r="360" spans="1:7">
      <c r="A360" s="43"/>
    </row>
    <row r="361" spans="1:7">
      <c r="A361" s="43"/>
    </row>
    <row r="362" spans="1:7">
      <c r="A362" s="43"/>
    </row>
    <row r="363" spans="1:7">
      <c r="A363" s="43"/>
    </row>
    <row r="364" spans="1:7">
      <c r="A364" s="43"/>
    </row>
    <row r="365" spans="1:7">
      <c r="A365" s="43"/>
    </row>
    <row r="366" spans="1:7">
      <c r="A366" s="43"/>
    </row>
    <row r="367" spans="1:7">
      <c r="A367" s="43"/>
    </row>
    <row r="368" spans="1:7">
      <c r="A368" s="43"/>
    </row>
    <row r="369" spans="1:6" s="70" customFormat="1">
      <c r="A369" s="66"/>
      <c r="B369" s="43"/>
      <c r="C369" s="51"/>
      <c r="D369" s="52"/>
      <c r="E369" s="53"/>
      <c r="F369" s="92"/>
    </row>
    <row r="370" spans="1:6">
      <c r="A370" s="43"/>
    </row>
    <row r="371" spans="1:6">
      <c r="A371" s="43"/>
    </row>
    <row r="372" spans="1:6">
      <c r="A372" s="43"/>
    </row>
    <row r="373" spans="1:6">
      <c r="A373" s="43"/>
    </row>
    <row r="374" spans="1:6">
      <c r="A374" s="43"/>
    </row>
    <row r="375" spans="1:6">
      <c r="A375" s="43"/>
    </row>
    <row r="376" spans="1:6">
      <c r="A376" s="43"/>
    </row>
    <row r="377" spans="1:6">
      <c r="A377" s="43"/>
    </row>
    <row r="378" spans="1:6">
      <c r="A378" s="43"/>
    </row>
    <row r="379" spans="1:6">
      <c r="A379" s="43"/>
    </row>
    <row r="380" spans="1:6">
      <c r="A380" s="43"/>
    </row>
    <row r="381" spans="1:6">
      <c r="A381" s="43"/>
    </row>
    <row r="382" spans="1:6">
      <c r="A382" s="43"/>
    </row>
    <row r="383" spans="1:6">
      <c r="A383" s="43"/>
    </row>
    <row r="384" spans="1:6">
      <c r="A384" s="43"/>
    </row>
    <row r="385" spans="1:6">
      <c r="A385" s="43"/>
    </row>
    <row r="386" spans="1:6">
      <c r="A386" s="43"/>
    </row>
    <row r="387" spans="1:6">
      <c r="A387" s="43"/>
    </row>
    <row r="388" spans="1:6">
      <c r="A388" s="43"/>
    </row>
    <row r="389" spans="1:6">
      <c r="A389" s="43"/>
    </row>
    <row r="390" spans="1:6" s="70" customFormat="1">
      <c r="A390" s="66"/>
      <c r="B390" s="43"/>
      <c r="C390" s="51"/>
      <c r="D390" s="52"/>
      <c r="E390" s="53"/>
      <c r="F390" s="92"/>
    </row>
    <row r="391" spans="1:6">
      <c r="A391" s="43"/>
    </row>
    <row r="392" spans="1:6">
      <c r="A392" s="43"/>
    </row>
    <row r="393" spans="1:6">
      <c r="A393" s="43"/>
    </row>
    <row r="394" spans="1:6">
      <c r="A394" s="43"/>
    </row>
    <row r="395" spans="1:6">
      <c r="A395" s="43"/>
    </row>
    <row r="396" spans="1:6" s="70" customFormat="1">
      <c r="A396" s="66"/>
      <c r="B396" s="43"/>
      <c r="C396" s="51"/>
      <c r="D396" s="52"/>
      <c r="E396" s="53"/>
      <c r="F396" s="92"/>
    </row>
    <row r="397" spans="1:6">
      <c r="A397" s="43"/>
    </row>
    <row r="398" spans="1:6">
      <c r="A398" s="43"/>
    </row>
    <row r="399" spans="1:6">
      <c r="A399" s="43"/>
    </row>
    <row r="400" spans="1:6">
      <c r="A400" s="43"/>
    </row>
    <row r="401" spans="1:5">
      <c r="A401" s="43"/>
    </row>
    <row r="402" spans="1:5">
      <c r="A402" s="43"/>
    </row>
    <row r="403" spans="1:5">
      <c r="A403" s="43"/>
    </row>
    <row r="404" spans="1:5">
      <c r="A404" s="43"/>
    </row>
    <row r="405" spans="1:5">
      <c r="A405" s="43"/>
    </row>
    <row r="406" spans="1:5">
      <c r="A406" s="43"/>
    </row>
    <row r="407" spans="1:5">
      <c r="A407" s="43"/>
    </row>
    <row r="408" spans="1:5">
      <c r="A408" s="43"/>
    </row>
    <row r="409" spans="1:5">
      <c r="A409" s="43"/>
    </row>
    <row r="410" spans="1:5">
      <c r="A410" s="43"/>
    </row>
    <row r="411" spans="1:5">
      <c r="A411" s="43"/>
      <c r="B411" s="93"/>
      <c r="C411" s="94"/>
      <c r="D411" s="95"/>
      <c r="E411" s="54"/>
    </row>
    <row r="412" spans="1:5">
      <c r="A412" s="43"/>
      <c r="B412" s="93"/>
      <c r="C412" s="94"/>
      <c r="D412" s="95"/>
      <c r="E412" s="54"/>
    </row>
    <row r="413" spans="1:5">
      <c r="A413" s="43"/>
      <c r="B413" s="93"/>
      <c r="C413" s="94"/>
      <c r="D413" s="95"/>
      <c r="E413" s="54"/>
    </row>
    <row r="414" spans="1:5">
      <c r="A414" s="43"/>
      <c r="B414" s="93"/>
      <c r="C414" s="94"/>
      <c r="D414" s="95"/>
      <c r="E414" s="54"/>
    </row>
    <row r="415" spans="1:5">
      <c r="A415" s="43"/>
      <c r="B415" s="93"/>
      <c r="C415" s="94"/>
      <c r="D415" s="95"/>
      <c r="E415" s="54"/>
    </row>
    <row r="416" spans="1:5">
      <c r="A416" s="43"/>
      <c r="B416" s="93"/>
      <c r="C416" s="94"/>
      <c r="D416" s="95"/>
      <c r="E416" s="54"/>
    </row>
    <row r="417" spans="1:5">
      <c r="A417" s="43"/>
      <c r="B417" s="93"/>
      <c r="C417" s="94"/>
      <c r="D417" s="95"/>
      <c r="E417" s="54"/>
    </row>
    <row r="418" spans="1:5">
      <c r="A418" s="43"/>
      <c r="B418" s="93"/>
      <c r="C418" s="94"/>
      <c r="D418" s="95"/>
      <c r="E418" s="54"/>
    </row>
    <row r="419" spans="1:5">
      <c r="A419" s="43"/>
      <c r="B419" s="93"/>
      <c r="C419" s="94"/>
      <c r="D419" s="95"/>
      <c r="E419" s="54"/>
    </row>
    <row r="420" spans="1:5">
      <c r="A420" s="43"/>
      <c r="B420" s="93"/>
      <c r="C420" s="94"/>
      <c r="D420" s="95"/>
      <c r="E420" s="54"/>
    </row>
    <row r="421" spans="1:5">
      <c r="A421" s="43"/>
      <c r="B421" s="93"/>
      <c r="C421" s="94"/>
      <c r="D421" s="95"/>
      <c r="E421" s="54"/>
    </row>
    <row r="422" spans="1:5">
      <c r="A422" s="43"/>
      <c r="B422" s="93"/>
      <c r="C422" s="94"/>
      <c r="D422" s="95"/>
      <c r="E422" s="54"/>
    </row>
    <row r="423" spans="1:5">
      <c r="A423" s="43"/>
      <c r="B423" s="93"/>
      <c r="C423" s="94"/>
      <c r="D423" s="95"/>
      <c r="E423" s="54"/>
    </row>
    <row r="424" spans="1:5">
      <c r="A424" s="43"/>
      <c r="B424" s="93"/>
      <c r="C424" s="94"/>
      <c r="D424" s="95"/>
      <c r="E424" s="54"/>
    </row>
    <row r="425" spans="1:5">
      <c r="A425" s="43"/>
      <c r="B425" s="93"/>
      <c r="C425" s="94"/>
      <c r="D425" s="95"/>
      <c r="E425" s="54"/>
    </row>
    <row r="426" spans="1:5">
      <c r="A426" s="43"/>
      <c r="B426" s="93"/>
      <c r="C426" s="94"/>
      <c r="D426" s="95"/>
      <c r="E426" s="54"/>
    </row>
    <row r="427" spans="1:5">
      <c r="A427" s="43"/>
      <c r="B427" s="93"/>
      <c r="C427" s="94"/>
      <c r="D427" s="95"/>
      <c r="E427" s="54"/>
    </row>
    <row r="428" spans="1:5">
      <c r="A428" s="43"/>
      <c r="B428" s="93"/>
      <c r="C428" s="94"/>
      <c r="D428" s="95"/>
      <c r="E428" s="54"/>
    </row>
    <row r="429" spans="1:5">
      <c r="A429" s="43"/>
      <c r="B429" s="93"/>
      <c r="C429" s="94"/>
      <c r="D429" s="95"/>
      <c r="E429" s="54"/>
    </row>
    <row r="430" spans="1:5">
      <c r="A430" s="43"/>
      <c r="B430" s="93"/>
      <c r="C430" s="94"/>
      <c r="D430" s="95"/>
      <c r="E430" s="54"/>
    </row>
    <row r="431" spans="1:5">
      <c r="A431" s="43"/>
      <c r="B431" s="93"/>
      <c r="C431" s="94"/>
      <c r="D431" s="95"/>
      <c r="E431" s="54"/>
    </row>
    <row r="432" spans="1:5">
      <c r="A432" s="43"/>
      <c r="B432" s="93"/>
      <c r="C432" s="94"/>
      <c r="D432" s="95"/>
      <c r="E432" s="54"/>
    </row>
    <row r="433" spans="1:5">
      <c r="A433" s="43"/>
      <c r="B433" s="93"/>
      <c r="C433" s="94"/>
      <c r="D433" s="95"/>
      <c r="E433" s="54"/>
    </row>
    <row r="434" spans="1:5">
      <c r="A434" s="43"/>
      <c r="B434" s="93"/>
      <c r="C434" s="94"/>
      <c r="D434" s="95"/>
      <c r="E434" s="54"/>
    </row>
    <row r="435" spans="1:5">
      <c r="A435" s="43"/>
      <c r="B435" s="93"/>
      <c r="C435" s="94"/>
      <c r="D435" s="95"/>
      <c r="E435" s="54"/>
    </row>
    <row r="436" spans="1:5">
      <c r="A436" s="43"/>
      <c r="B436" s="93"/>
      <c r="C436" s="94"/>
      <c r="D436" s="95"/>
      <c r="E436" s="54"/>
    </row>
    <row r="437" spans="1:5">
      <c r="A437" s="43"/>
      <c r="B437" s="93"/>
      <c r="C437" s="94"/>
      <c r="D437" s="95"/>
      <c r="E437" s="54"/>
    </row>
    <row r="438" spans="1:5">
      <c r="A438" s="43"/>
      <c r="B438" s="93"/>
      <c r="C438" s="94"/>
      <c r="D438" s="95"/>
      <c r="E438" s="54"/>
    </row>
    <row r="439" spans="1:5">
      <c r="A439" s="43"/>
      <c r="B439" s="93"/>
      <c r="C439" s="94"/>
      <c r="D439" s="95"/>
      <c r="E439" s="54"/>
    </row>
    <row r="440" spans="1:5">
      <c r="A440" s="43"/>
      <c r="B440" s="93"/>
      <c r="C440" s="94"/>
      <c r="D440" s="95"/>
      <c r="E440" s="54"/>
    </row>
    <row r="441" spans="1:5">
      <c r="A441" s="43"/>
      <c r="B441" s="93"/>
      <c r="C441" s="94"/>
      <c r="D441" s="95"/>
      <c r="E441" s="54"/>
    </row>
    <row r="442" spans="1:5">
      <c r="A442" s="43"/>
      <c r="B442" s="93"/>
      <c r="C442" s="94"/>
      <c r="D442" s="95"/>
      <c r="E442" s="54"/>
    </row>
    <row r="443" spans="1:5">
      <c r="A443" s="43"/>
      <c r="B443" s="93"/>
      <c r="C443" s="94"/>
      <c r="D443" s="95"/>
      <c r="E443" s="54"/>
    </row>
    <row r="444" spans="1:5">
      <c r="A444" s="43"/>
      <c r="B444" s="93"/>
      <c r="C444" s="94"/>
      <c r="D444" s="95"/>
      <c r="E444" s="54"/>
    </row>
    <row r="445" spans="1:5">
      <c r="A445" s="43"/>
      <c r="B445" s="93"/>
      <c r="C445" s="94"/>
      <c r="D445" s="95"/>
      <c r="E445" s="54"/>
    </row>
    <row r="446" spans="1:5">
      <c r="A446" s="43"/>
      <c r="B446" s="93"/>
      <c r="C446" s="94"/>
      <c r="D446" s="95"/>
      <c r="E446" s="54"/>
    </row>
    <row r="447" spans="1:5">
      <c r="A447" s="43"/>
      <c r="B447" s="93"/>
      <c r="C447" s="94"/>
      <c r="D447" s="95"/>
      <c r="E447" s="54"/>
    </row>
    <row r="448" spans="1:5">
      <c r="A448" s="43"/>
      <c r="B448" s="93"/>
      <c r="C448" s="94"/>
      <c r="D448" s="95"/>
      <c r="E448" s="54"/>
    </row>
    <row r="449" spans="1:5">
      <c r="A449" s="43"/>
      <c r="B449" s="93"/>
      <c r="C449" s="94"/>
      <c r="D449" s="95"/>
      <c r="E449" s="54"/>
    </row>
    <row r="450" spans="1:5">
      <c r="A450" s="43"/>
      <c r="B450" s="93"/>
      <c r="C450" s="94"/>
      <c r="D450" s="95"/>
      <c r="E450" s="54"/>
    </row>
    <row r="451" spans="1:5">
      <c r="A451" s="43"/>
      <c r="B451" s="93"/>
      <c r="C451" s="94"/>
      <c r="D451" s="95"/>
      <c r="E451" s="54"/>
    </row>
    <row r="452" spans="1:5">
      <c r="A452" s="43"/>
      <c r="B452" s="93"/>
      <c r="C452" s="94"/>
      <c r="D452" s="95"/>
      <c r="E452" s="54"/>
    </row>
    <row r="453" spans="1:5">
      <c r="A453" s="43"/>
      <c r="B453" s="93"/>
      <c r="C453" s="94"/>
      <c r="D453" s="95"/>
      <c r="E453" s="54"/>
    </row>
    <row r="454" spans="1:5">
      <c r="A454" s="43"/>
      <c r="B454" s="93"/>
      <c r="C454" s="94"/>
      <c r="D454" s="95"/>
      <c r="E454" s="54"/>
    </row>
    <row r="455" spans="1:5">
      <c r="A455" s="43"/>
      <c r="B455" s="93"/>
      <c r="C455" s="94"/>
      <c r="D455" s="95"/>
      <c r="E455" s="54"/>
    </row>
    <row r="456" spans="1:5">
      <c r="A456" s="43"/>
      <c r="B456" s="93"/>
      <c r="C456" s="94"/>
      <c r="D456" s="95"/>
      <c r="E456" s="54"/>
    </row>
    <row r="457" spans="1:5">
      <c r="A457" s="43"/>
      <c r="B457" s="93"/>
      <c r="C457" s="94"/>
      <c r="D457" s="95"/>
      <c r="E457" s="54"/>
    </row>
    <row r="458" spans="1:5">
      <c r="A458" s="43"/>
      <c r="B458" s="93"/>
      <c r="C458" s="94"/>
      <c r="D458" s="95"/>
      <c r="E458" s="54"/>
    </row>
    <row r="459" spans="1:5">
      <c r="A459" s="43"/>
    </row>
    <row r="460" spans="1:5">
      <c r="A460" s="43"/>
    </row>
    <row r="461" spans="1:5">
      <c r="A461" s="43"/>
    </row>
    <row r="462" spans="1:5">
      <c r="A462" s="43"/>
    </row>
    <row r="463" spans="1:5">
      <c r="A463" s="43"/>
    </row>
    <row r="464" spans="1:5">
      <c r="A464" s="43"/>
    </row>
    <row r="465" spans="1:6">
      <c r="A465" s="43"/>
    </row>
    <row r="466" spans="1:6">
      <c r="A466" s="43"/>
    </row>
    <row r="467" spans="1:6">
      <c r="A467" s="43"/>
    </row>
    <row r="468" spans="1:6">
      <c r="A468" s="43"/>
    </row>
    <row r="469" spans="1:6">
      <c r="A469" s="43"/>
    </row>
    <row r="470" spans="1:6">
      <c r="A470" s="43"/>
    </row>
    <row r="471" spans="1:6" s="70" customFormat="1">
      <c r="A471" s="66"/>
      <c r="B471" s="43"/>
      <c r="C471" s="51"/>
      <c r="D471" s="52"/>
      <c r="E471" s="53"/>
      <c r="F471" s="92"/>
    </row>
    <row r="472" spans="1:6">
      <c r="A472" s="43"/>
    </row>
    <row r="473" spans="1:6">
      <c r="A473" s="43"/>
    </row>
    <row r="474" spans="1:6">
      <c r="A474" s="43"/>
    </row>
    <row r="475" spans="1:6">
      <c r="A475" s="43"/>
      <c r="B475" s="93"/>
      <c r="C475" s="94"/>
      <c r="D475" s="95"/>
      <c r="E475" s="54"/>
    </row>
    <row r="476" spans="1:6">
      <c r="A476" s="43"/>
      <c r="B476" s="93"/>
      <c r="C476" s="94"/>
      <c r="D476" s="95"/>
      <c r="E476" s="54"/>
    </row>
    <row r="477" spans="1:6">
      <c r="A477" s="43"/>
      <c r="B477" s="93"/>
      <c r="C477" s="94"/>
      <c r="D477" s="95"/>
      <c r="E477" s="54"/>
    </row>
    <row r="478" spans="1:6">
      <c r="A478" s="43"/>
      <c r="B478" s="93"/>
      <c r="C478" s="94"/>
      <c r="D478" s="95"/>
      <c r="E478" s="54"/>
    </row>
    <row r="479" spans="1:6">
      <c r="A479" s="43"/>
      <c r="B479" s="93"/>
      <c r="C479" s="94"/>
      <c r="D479" s="95"/>
      <c r="E479" s="54"/>
    </row>
    <row r="480" spans="1:6">
      <c r="A480" s="43"/>
      <c r="B480" s="93"/>
      <c r="C480" s="94"/>
      <c r="D480" s="95"/>
      <c r="E480" s="54"/>
    </row>
    <row r="481" spans="1:6">
      <c r="A481" s="43"/>
      <c r="B481" s="93"/>
      <c r="C481" s="94"/>
      <c r="D481" s="95"/>
      <c r="E481" s="54"/>
    </row>
    <row r="482" spans="1:6">
      <c r="A482" s="43"/>
      <c r="B482" s="93"/>
      <c r="C482" s="94"/>
      <c r="D482" s="95"/>
      <c r="E482" s="54"/>
    </row>
    <row r="483" spans="1:6">
      <c r="A483" s="43"/>
      <c r="B483" s="93"/>
      <c r="C483" s="94"/>
      <c r="D483" s="95"/>
      <c r="E483" s="54"/>
    </row>
    <row r="484" spans="1:6">
      <c r="A484" s="43"/>
      <c r="B484" s="93"/>
      <c r="C484" s="94"/>
      <c r="D484" s="95"/>
      <c r="E484" s="54"/>
    </row>
    <row r="485" spans="1:6">
      <c r="A485" s="43"/>
      <c r="B485" s="93"/>
      <c r="C485" s="94"/>
      <c r="D485" s="95"/>
      <c r="E485" s="54"/>
    </row>
    <row r="486" spans="1:6">
      <c r="A486" s="43"/>
      <c r="B486" s="93"/>
      <c r="C486" s="94"/>
      <c r="D486" s="95"/>
      <c r="E486" s="54"/>
    </row>
    <row r="487" spans="1:6">
      <c r="A487" s="43"/>
      <c r="B487" s="93"/>
      <c r="C487" s="94"/>
      <c r="D487" s="95"/>
      <c r="E487" s="54"/>
    </row>
    <row r="488" spans="1:6">
      <c r="A488" s="43"/>
      <c r="B488" s="93"/>
      <c r="C488" s="94"/>
      <c r="D488" s="95"/>
      <c r="E488" s="54"/>
    </row>
    <row r="489" spans="1:6">
      <c r="A489" s="43"/>
      <c r="B489" s="93"/>
      <c r="C489" s="94"/>
      <c r="D489" s="95"/>
      <c r="E489" s="54"/>
    </row>
    <row r="490" spans="1:6">
      <c r="A490" s="43"/>
      <c r="B490" s="93"/>
      <c r="C490" s="94"/>
      <c r="D490" s="95"/>
      <c r="E490" s="54"/>
    </row>
    <row r="491" spans="1:6">
      <c r="A491" s="43"/>
    </row>
    <row r="492" spans="1:6" s="70" customFormat="1">
      <c r="A492" s="66"/>
      <c r="B492" s="43"/>
      <c r="C492" s="51"/>
      <c r="D492" s="52"/>
      <c r="E492" s="53"/>
      <c r="F492" s="92"/>
    </row>
    <row r="493" spans="1:6">
      <c r="A493" s="43"/>
    </row>
    <row r="494" spans="1:6">
      <c r="A494" s="43"/>
    </row>
    <row r="495" spans="1:6">
      <c r="A495" s="43"/>
    </row>
    <row r="496" spans="1:6">
      <c r="A496" s="43"/>
    </row>
    <row r="497" spans="1:1">
      <c r="A497" s="43"/>
    </row>
    <row r="498" spans="1:1">
      <c r="A498" s="43"/>
    </row>
    <row r="499" spans="1:1">
      <c r="A499" s="43"/>
    </row>
    <row r="500" spans="1:1">
      <c r="A500" s="43"/>
    </row>
    <row r="501" spans="1:1">
      <c r="A501" s="43"/>
    </row>
    <row r="502" spans="1:1">
      <c r="A502" s="43"/>
    </row>
    <row r="503" spans="1:1">
      <c r="A503" s="43"/>
    </row>
    <row r="504" spans="1:1">
      <c r="A504" s="43"/>
    </row>
    <row r="505" spans="1:1">
      <c r="A505" s="43"/>
    </row>
    <row r="506" spans="1:1">
      <c r="A506" s="43"/>
    </row>
    <row r="507" spans="1:1">
      <c r="A507" s="43"/>
    </row>
    <row r="508" spans="1:1">
      <c r="A508" s="43"/>
    </row>
    <row r="509" spans="1:1">
      <c r="A509" s="43"/>
    </row>
    <row r="510" spans="1:1">
      <c r="A510" s="43"/>
    </row>
    <row r="511" spans="1:1">
      <c r="A511" s="43"/>
    </row>
    <row r="512" spans="1:1">
      <c r="A512" s="43"/>
    </row>
    <row r="513" spans="1:1">
      <c r="A513" s="43"/>
    </row>
    <row r="514" spans="1:1">
      <c r="A514" s="43"/>
    </row>
    <row r="515" spans="1:1">
      <c r="A515" s="43"/>
    </row>
    <row r="516" spans="1:1">
      <c r="A516" s="43"/>
    </row>
    <row r="517" spans="1:1">
      <c r="A517" s="43"/>
    </row>
    <row r="518" spans="1:1">
      <c r="A518" s="43"/>
    </row>
    <row r="519" spans="1:1">
      <c r="A519" s="43"/>
    </row>
    <row r="520" spans="1:1">
      <c r="A520" s="43"/>
    </row>
    <row r="521" spans="1:1">
      <c r="A521" s="43"/>
    </row>
    <row r="522" spans="1:1">
      <c r="A522" s="43"/>
    </row>
    <row r="523" spans="1:1">
      <c r="A523" s="43"/>
    </row>
    <row r="524" spans="1:1">
      <c r="A524" s="43"/>
    </row>
    <row r="525" spans="1:1">
      <c r="A525" s="43"/>
    </row>
    <row r="526" spans="1:1">
      <c r="A526" s="43"/>
    </row>
    <row r="527" spans="1:1">
      <c r="A527" s="43"/>
    </row>
    <row r="528" spans="1:1">
      <c r="A528" s="43"/>
    </row>
    <row r="529" spans="1:1">
      <c r="A529" s="43"/>
    </row>
    <row r="530" spans="1:1">
      <c r="A530" s="43"/>
    </row>
    <row r="531" spans="1:1">
      <c r="A531" s="43"/>
    </row>
    <row r="532" spans="1:1">
      <c r="A532" s="43"/>
    </row>
    <row r="533" spans="1:1">
      <c r="A533" s="43"/>
    </row>
    <row r="534" spans="1:1">
      <c r="A534" s="43"/>
    </row>
    <row r="535" spans="1:1">
      <c r="A535" s="43"/>
    </row>
    <row r="536" spans="1:1">
      <c r="A536" s="43"/>
    </row>
    <row r="537" spans="1:1">
      <c r="A537" s="43"/>
    </row>
    <row r="538" spans="1:1">
      <c r="A538" s="43"/>
    </row>
    <row r="539" spans="1:1">
      <c r="A539" s="43"/>
    </row>
    <row r="540" spans="1:1">
      <c r="A540" s="43"/>
    </row>
    <row r="541" spans="1:1">
      <c r="A541" s="43"/>
    </row>
    <row r="542" spans="1:1">
      <c r="A542" s="43"/>
    </row>
    <row r="543" spans="1:1">
      <c r="A543" s="43"/>
    </row>
    <row r="544" spans="1:1">
      <c r="A544" s="43"/>
    </row>
    <row r="545" spans="1:1">
      <c r="A545" s="43"/>
    </row>
    <row r="546" spans="1:1">
      <c r="A546" s="43"/>
    </row>
    <row r="547" spans="1:1">
      <c r="A547" s="43"/>
    </row>
    <row r="548" spans="1:1">
      <c r="A548" s="43"/>
    </row>
    <row r="549" spans="1:1">
      <c r="A549" s="43"/>
    </row>
    <row r="550" spans="1:1">
      <c r="A550" s="43"/>
    </row>
    <row r="551" spans="1:1">
      <c r="A551" s="43"/>
    </row>
    <row r="552" spans="1:1">
      <c r="A552" s="43"/>
    </row>
    <row r="553" spans="1:1">
      <c r="A553" s="43"/>
    </row>
    <row r="554" spans="1:1">
      <c r="A554" s="43"/>
    </row>
    <row r="555" spans="1:1">
      <c r="A555" s="43"/>
    </row>
    <row r="556" spans="1:1">
      <c r="A556" s="43"/>
    </row>
    <row r="557" spans="1:1">
      <c r="A557" s="43"/>
    </row>
    <row r="558" spans="1:1">
      <c r="A558" s="43"/>
    </row>
    <row r="559" spans="1:1">
      <c r="A559" s="43"/>
    </row>
    <row r="560" spans="1:1">
      <c r="A560" s="43"/>
    </row>
    <row r="561" spans="1:6">
      <c r="A561" s="43"/>
    </row>
    <row r="562" spans="1:6">
      <c r="A562" s="43"/>
    </row>
    <row r="563" spans="1:6">
      <c r="A563" s="43"/>
    </row>
    <row r="564" spans="1:6">
      <c r="A564" s="43"/>
    </row>
    <row r="565" spans="1:6">
      <c r="A565" s="43"/>
    </row>
    <row r="566" spans="1:6">
      <c r="A566" s="43"/>
    </row>
    <row r="567" spans="1:6">
      <c r="A567" s="43"/>
    </row>
    <row r="568" spans="1:6">
      <c r="A568" s="43"/>
    </row>
    <row r="569" spans="1:6">
      <c r="A569" s="43"/>
    </row>
    <row r="570" spans="1:6">
      <c r="A570" s="43"/>
    </row>
    <row r="571" spans="1:6">
      <c r="A571" s="43"/>
    </row>
    <row r="572" spans="1:6">
      <c r="A572" s="43"/>
    </row>
    <row r="573" spans="1:6">
      <c r="A573" s="43"/>
    </row>
    <row r="574" spans="1:6" s="70" customFormat="1">
      <c r="A574" s="66"/>
      <c r="B574" s="43"/>
      <c r="C574" s="51"/>
      <c r="D574" s="52"/>
      <c r="E574" s="53"/>
      <c r="F574" s="92"/>
    </row>
    <row r="575" spans="1:6">
      <c r="A575" s="43"/>
    </row>
    <row r="576" spans="1:6">
      <c r="A576" s="43"/>
    </row>
    <row r="577" spans="1:7">
      <c r="A577" s="43"/>
    </row>
    <row r="578" spans="1:7">
      <c r="A578" s="43"/>
    </row>
    <row r="579" spans="1:7">
      <c r="A579" s="43"/>
      <c r="F579" s="96"/>
      <c r="G579" s="97" t="e">
        <f>#REF!+#REF!+#REF!+#REF!+#REF!+#REF!+#REF!</f>
        <v>#REF!</v>
      </c>
    </row>
  </sheetData>
  <mergeCells count="5">
    <mergeCell ref="C2:E2"/>
    <mergeCell ref="C3:F3"/>
    <mergeCell ref="B4:F4"/>
    <mergeCell ref="F5:G5"/>
    <mergeCell ref="B356:C356"/>
  </mergeCells>
  <pageMargins left="0.78749999999999998" right="0.196527777777778" top="0.78749999999999998" bottom="0.39374999999999999" header="0.51180555555555496" footer="0.51180555555555496"/>
  <pageSetup paperSize="9" scale="71"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606"/>
  <sheetViews>
    <sheetView tabSelected="1" view="pageBreakPreview" topLeftCell="C1" zoomScale="65" zoomScaleNormal="60" zoomScalePageLayoutView="65" workbookViewId="0">
      <selection activeCell="H2" sqref="H2:T2"/>
    </sheetView>
  </sheetViews>
  <sheetFormatPr defaultRowHeight="18.75"/>
  <cols>
    <col min="1" max="1" width="0.42578125" style="98" hidden="1" customWidth="1"/>
    <col min="2" max="2" width="4.42578125" style="98" customWidth="1"/>
    <col min="3" max="3" width="74.5703125" style="39" customWidth="1"/>
    <col min="4" max="4" width="11.42578125" style="99"/>
    <col min="5" max="5" width="4.42578125" style="100" customWidth="1"/>
    <col min="6" max="6" width="5" style="101" customWidth="1"/>
    <col min="7" max="7" width="17.85546875" style="102" customWidth="1"/>
    <col min="8" max="8" width="7.28515625" style="99" customWidth="1"/>
    <col min="9" max="9" width="25.42578125" style="103" customWidth="1"/>
    <col min="10" max="10" width="19.42578125" style="55" hidden="1" customWidth="1"/>
    <col min="11" max="11" width="20.85546875" style="55" hidden="1" customWidth="1"/>
    <col min="12" max="12" width="21" style="55" hidden="1" customWidth="1"/>
    <col min="13" max="13" width="18.42578125" style="55" hidden="1" customWidth="1"/>
    <col min="14" max="14" width="19.42578125" style="55" hidden="1" customWidth="1"/>
    <col min="15" max="15" width="17.42578125" style="55" hidden="1" customWidth="1"/>
    <col min="16" max="16" width="13.42578125" style="55" hidden="1" customWidth="1"/>
    <col min="17" max="17" width="18" style="55" hidden="1" customWidth="1"/>
    <col min="18" max="18" width="18.28515625" style="55" hidden="1" customWidth="1"/>
    <col min="19" max="19" width="13.42578125" style="104" hidden="1" customWidth="1"/>
    <col min="20" max="20" width="24.42578125" style="103" customWidth="1"/>
    <col min="21" max="21" width="20.85546875" style="105" hidden="1" customWidth="1"/>
    <col min="22" max="22" width="18.28515625" style="105" hidden="1" customWidth="1"/>
    <col min="23" max="23" width="18.140625" style="106" hidden="1" customWidth="1"/>
    <col min="24" max="24" width="19" style="55" hidden="1" customWidth="1"/>
    <col min="25" max="25" width="18.140625" style="106" hidden="1" customWidth="1"/>
    <col min="26" max="27" width="14.85546875" style="106" hidden="1" customWidth="1"/>
    <col min="28" max="28" width="17.42578125" style="106" hidden="1" customWidth="1"/>
    <col min="29" max="29" width="14.85546875" style="106" hidden="1" customWidth="1"/>
    <col min="30" max="30" width="14.85546875" style="107" hidden="1" customWidth="1"/>
    <col min="31" max="31" width="28.42578125" style="101" customWidth="1"/>
    <col min="32" max="32" width="15.140625" style="101" customWidth="1"/>
    <col min="33" max="252" width="7.28515625" style="101" customWidth="1"/>
    <col min="253" max="1025" width="7.28515625" customWidth="1"/>
  </cols>
  <sheetData>
    <row r="1" spans="1:1024" ht="33.950000000000003" customHeight="1">
      <c r="D1" s="108"/>
      <c r="E1" s="15"/>
      <c r="F1" s="15"/>
      <c r="G1" s="109"/>
      <c r="H1" s="80" t="s">
        <v>326</v>
      </c>
      <c r="I1" s="20"/>
    </row>
    <row r="2" spans="1:1024" s="113" customFormat="1" ht="79.150000000000006" customHeight="1">
      <c r="A2" s="110"/>
      <c r="B2" s="110"/>
      <c r="C2" s="39"/>
      <c r="D2" s="16"/>
      <c r="E2" s="16"/>
      <c r="F2" s="16"/>
      <c r="G2" s="109"/>
      <c r="H2" s="13" t="s">
        <v>92</v>
      </c>
      <c r="I2" s="13"/>
      <c r="J2" s="13"/>
      <c r="K2" s="13"/>
      <c r="L2" s="13"/>
      <c r="M2" s="13"/>
      <c r="N2" s="13"/>
      <c r="O2" s="13"/>
      <c r="P2" s="13"/>
      <c r="Q2" s="13"/>
      <c r="R2" s="13"/>
      <c r="S2" s="13"/>
      <c r="T2" s="13"/>
      <c r="U2" s="111"/>
      <c r="V2" s="111"/>
      <c r="W2" s="17"/>
      <c r="X2" s="17"/>
      <c r="Y2" s="17"/>
      <c r="Z2" s="17"/>
      <c r="AA2" s="17"/>
      <c r="AB2" s="17"/>
      <c r="AC2" s="17"/>
      <c r="AD2" s="112"/>
      <c r="AMD2"/>
      <c r="AME2"/>
      <c r="AMF2"/>
      <c r="AMG2"/>
      <c r="AMH2"/>
      <c r="AMI2"/>
      <c r="AMJ2"/>
    </row>
    <row r="3" spans="1:1024" s="119" customFormat="1" ht="45.2" customHeight="1">
      <c r="A3" s="114"/>
      <c r="B3" s="114" t="s">
        <v>327</v>
      </c>
      <c r="C3" s="115" t="s">
        <v>328</v>
      </c>
      <c r="D3" s="115"/>
      <c r="E3" s="115"/>
      <c r="F3" s="115"/>
      <c r="G3" s="115"/>
      <c r="H3" s="115"/>
      <c r="I3" s="115"/>
      <c r="J3" s="115"/>
      <c r="K3" s="115"/>
      <c r="L3" s="115"/>
      <c r="M3" s="115"/>
      <c r="N3" s="115"/>
      <c r="O3" s="115"/>
      <c r="P3" s="115"/>
      <c r="Q3" s="115"/>
      <c r="R3" s="116"/>
      <c r="S3" s="115"/>
      <c r="T3" s="115"/>
      <c r="U3" s="117"/>
      <c r="V3" s="117"/>
      <c r="W3" s="116"/>
      <c r="X3" s="116"/>
      <c r="Y3" s="116"/>
      <c r="Z3" s="116"/>
      <c r="AA3" s="116"/>
      <c r="AB3" s="116"/>
      <c r="AC3" s="116"/>
      <c r="AD3" s="118"/>
      <c r="AMD3"/>
      <c r="AME3"/>
      <c r="AMF3"/>
      <c r="AMG3"/>
      <c r="AMH3"/>
      <c r="AMI3"/>
      <c r="AMJ3"/>
    </row>
    <row r="4" spans="1:1024">
      <c r="B4" s="120"/>
      <c r="C4" s="121"/>
      <c r="D4" s="18"/>
      <c r="E4" s="37"/>
      <c r="F4" s="37"/>
      <c r="G4" s="122"/>
      <c r="H4" s="123"/>
      <c r="I4" s="124"/>
      <c r="T4" s="20" t="s">
        <v>3</v>
      </c>
      <c r="U4" s="125"/>
      <c r="V4" s="125"/>
    </row>
    <row r="5" spans="1:1024" ht="17.100000000000001" customHeight="1">
      <c r="B5" s="3" t="s">
        <v>329</v>
      </c>
      <c r="C5" s="2" t="s">
        <v>5</v>
      </c>
      <c r="D5" s="1" t="s">
        <v>6</v>
      </c>
      <c r="E5" s="1"/>
      <c r="F5" s="1"/>
      <c r="G5" s="1"/>
      <c r="H5" s="1"/>
      <c r="I5" s="161" t="s">
        <v>7</v>
      </c>
      <c r="J5" s="162" t="s">
        <v>330</v>
      </c>
      <c r="K5" s="163" t="s">
        <v>331</v>
      </c>
      <c r="L5" s="164">
        <v>45687</v>
      </c>
      <c r="M5" s="164">
        <v>45715</v>
      </c>
      <c r="N5" s="164">
        <v>45743</v>
      </c>
      <c r="O5" s="165" t="s">
        <v>332</v>
      </c>
      <c r="P5" s="164">
        <v>45924</v>
      </c>
      <c r="Q5" s="164">
        <v>45986</v>
      </c>
      <c r="R5" s="165" t="s">
        <v>333</v>
      </c>
      <c r="S5" s="166" t="s">
        <v>334</v>
      </c>
      <c r="T5" s="10" t="s">
        <v>8</v>
      </c>
      <c r="U5" s="167" t="s">
        <v>330</v>
      </c>
      <c r="V5" s="163" t="s">
        <v>331</v>
      </c>
      <c r="W5" s="164">
        <v>45687</v>
      </c>
      <c r="X5" s="164">
        <v>45715</v>
      </c>
      <c r="Y5" s="164">
        <v>45743</v>
      </c>
      <c r="Z5" s="164">
        <v>45868</v>
      </c>
      <c r="AA5" s="164">
        <v>45924</v>
      </c>
      <c r="AB5" s="164">
        <v>45986</v>
      </c>
      <c r="AC5" s="165" t="s">
        <v>333</v>
      </c>
      <c r="AD5" s="166" t="s">
        <v>334</v>
      </c>
    </row>
    <row r="6" spans="1:1024" ht="47.25">
      <c r="B6" s="3"/>
      <c r="C6" s="2"/>
      <c r="D6" s="126" t="s">
        <v>335</v>
      </c>
      <c r="E6" s="129" t="s">
        <v>9</v>
      </c>
      <c r="F6" s="129" t="s">
        <v>10</v>
      </c>
      <c r="G6" s="130" t="s">
        <v>11</v>
      </c>
      <c r="H6" s="131" t="s">
        <v>12</v>
      </c>
      <c r="I6" s="161"/>
      <c r="J6" s="162"/>
      <c r="K6" s="163"/>
      <c r="L6" s="164"/>
      <c r="M6" s="164"/>
      <c r="N6" s="164"/>
      <c r="O6" s="165"/>
      <c r="P6" s="165"/>
      <c r="Q6" s="165"/>
      <c r="R6" s="165"/>
      <c r="S6" s="166"/>
      <c r="T6" s="10"/>
      <c r="U6" s="167"/>
      <c r="V6" s="163"/>
      <c r="W6" s="164"/>
      <c r="X6" s="164"/>
      <c r="Y6" s="164"/>
      <c r="Z6" s="164"/>
      <c r="AA6" s="164"/>
      <c r="AB6" s="164"/>
      <c r="AC6" s="165"/>
      <c r="AD6" s="166"/>
    </row>
    <row r="7" spans="1:1024" ht="15.75">
      <c r="B7" s="132">
        <v>1</v>
      </c>
      <c r="C7" s="132">
        <v>2</v>
      </c>
      <c r="D7" s="132">
        <v>3</v>
      </c>
      <c r="E7" s="132">
        <v>4</v>
      </c>
      <c r="F7" s="132">
        <v>5</v>
      </c>
      <c r="G7" s="133" t="s">
        <v>14</v>
      </c>
      <c r="H7" s="134" t="s">
        <v>336</v>
      </c>
      <c r="I7" s="134" t="s">
        <v>337</v>
      </c>
      <c r="J7" s="162"/>
      <c r="K7" s="163"/>
      <c r="L7" s="164"/>
      <c r="M7" s="164"/>
      <c r="N7" s="164"/>
      <c r="O7" s="165"/>
      <c r="P7" s="128"/>
      <c r="Q7" s="128"/>
      <c r="R7" s="165"/>
      <c r="S7" s="166"/>
      <c r="T7" s="132">
        <v>9</v>
      </c>
      <c r="U7" s="167"/>
      <c r="V7" s="163"/>
      <c r="W7" s="164"/>
      <c r="X7" s="164"/>
      <c r="Y7" s="164"/>
      <c r="Z7" s="164"/>
      <c r="AA7" s="164"/>
      <c r="AB7" s="127"/>
      <c r="AC7" s="165"/>
      <c r="AD7" s="166"/>
    </row>
    <row r="8" spans="1:1024" s="119" customFormat="1">
      <c r="A8" s="114"/>
      <c r="B8" s="135"/>
      <c r="C8" s="30" t="s">
        <v>338</v>
      </c>
      <c r="D8" s="26"/>
      <c r="E8" s="26"/>
      <c r="F8" s="26"/>
      <c r="G8" s="136"/>
      <c r="H8" s="120"/>
      <c r="I8" s="137">
        <f t="shared" ref="I8:I71" si="0">SUM(J8:S8)</f>
        <v>4548501500</v>
      </c>
      <c r="J8" s="137">
        <f t="shared" ref="J8:S8" si="1">J9+J25+J214+J234+J250+J274+J295+J434+J487+J525+J568</f>
        <v>4010397400</v>
      </c>
      <c r="K8" s="73">
        <f t="shared" si="1"/>
        <v>191122600</v>
      </c>
      <c r="L8" s="73">
        <f t="shared" si="1"/>
        <v>0</v>
      </c>
      <c r="M8" s="73">
        <f t="shared" si="1"/>
        <v>2499800</v>
      </c>
      <c r="N8" s="73">
        <f t="shared" si="1"/>
        <v>156945400</v>
      </c>
      <c r="O8" s="73">
        <f t="shared" si="1"/>
        <v>0</v>
      </c>
      <c r="P8" s="73">
        <f t="shared" si="1"/>
        <v>0</v>
      </c>
      <c r="Q8" s="73">
        <f t="shared" si="1"/>
        <v>1613300</v>
      </c>
      <c r="R8" s="73">
        <f t="shared" si="1"/>
        <v>185923000</v>
      </c>
      <c r="S8" s="138">
        <f t="shared" si="1"/>
        <v>0</v>
      </c>
      <c r="T8" s="137">
        <f t="shared" ref="T8:T71" si="2">SUM(U8:AD8)</f>
        <v>4322910500</v>
      </c>
      <c r="U8" s="137">
        <f t="shared" ref="U8:AD8" si="3">U9+U25+U214+U234+U250+U274+U295+U434+U487+U525+U568</f>
        <v>3990368800</v>
      </c>
      <c r="V8" s="73">
        <f t="shared" si="3"/>
        <v>314150800</v>
      </c>
      <c r="W8" s="73">
        <f t="shared" si="3"/>
        <v>0</v>
      </c>
      <c r="X8" s="73">
        <f t="shared" si="3"/>
        <v>2499800</v>
      </c>
      <c r="Y8" s="73">
        <f t="shared" si="3"/>
        <v>15888100</v>
      </c>
      <c r="Z8" s="73">
        <f t="shared" si="3"/>
        <v>0</v>
      </c>
      <c r="AA8" s="73">
        <f t="shared" si="3"/>
        <v>0</v>
      </c>
      <c r="AB8" s="73">
        <f t="shared" si="3"/>
        <v>3000</v>
      </c>
      <c r="AC8" s="73">
        <f t="shared" si="3"/>
        <v>0</v>
      </c>
      <c r="AD8" s="138">
        <f t="shared" si="3"/>
        <v>0</v>
      </c>
      <c r="AMD8"/>
      <c r="AME8"/>
      <c r="AMF8"/>
      <c r="AMG8"/>
      <c r="AMH8"/>
      <c r="AMI8"/>
      <c r="AMJ8"/>
    </row>
    <row r="9" spans="1:1024" s="119" customFormat="1" ht="37.5">
      <c r="A9" s="114"/>
      <c r="B9" s="135" t="s">
        <v>16</v>
      </c>
      <c r="C9" s="30" t="s">
        <v>339</v>
      </c>
      <c r="D9" s="30">
        <v>901</v>
      </c>
      <c r="E9" s="30"/>
      <c r="F9" s="30"/>
      <c r="G9" s="136"/>
      <c r="H9" s="120"/>
      <c r="I9" s="137">
        <f t="shared" si="0"/>
        <v>7350500</v>
      </c>
      <c r="J9" s="137">
        <f t="shared" ref="J9:S9" si="4">J10</f>
        <v>7350500</v>
      </c>
      <c r="K9" s="73">
        <f t="shared" si="4"/>
        <v>0</v>
      </c>
      <c r="L9" s="73">
        <f t="shared" si="4"/>
        <v>0</v>
      </c>
      <c r="M9" s="73">
        <f t="shared" si="4"/>
        <v>0</v>
      </c>
      <c r="N9" s="73">
        <f t="shared" si="4"/>
        <v>0</v>
      </c>
      <c r="O9" s="73">
        <f t="shared" si="4"/>
        <v>0</v>
      </c>
      <c r="P9" s="73">
        <f t="shared" si="4"/>
        <v>0</v>
      </c>
      <c r="Q9" s="73">
        <f t="shared" si="4"/>
        <v>0</v>
      </c>
      <c r="R9" s="73">
        <f t="shared" si="4"/>
        <v>0</v>
      </c>
      <c r="S9" s="138">
        <f t="shared" si="4"/>
        <v>0</v>
      </c>
      <c r="T9" s="137">
        <f t="shared" si="2"/>
        <v>5724100</v>
      </c>
      <c r="U9" s="137">
        <f t="shared" ref="U9:AD9" si="5">U10</f>
        <v>5724100</v>
      </c>
      <c r="V9" s="73">
        <f t="shared" si="5"/>
        <v>0</v>
      </c>
      <c r="W9" s="73">
        <f t="shared" si="5"/>
        <v>0</v>
      </c>
      <c r="X9" s="73">
        <f t="shared" si="5"/>
        <v>0</v>
      </c>
      <c r="Y9" s="73">
        <f t="shared" si="5"/>
        <v>0</v>
      </c>
      <c r="Z9" s="73">
        <f t="shared" si="5"/>
        <v>0</v>
      </c>
      <c r="AA9" s="73">
        <f t="shared" si="5"/>
        <v>0</v>
      </c>
      <c r="AB9" s="73">
        <f t="shared" si="5"/>
        <v>0</v>
      </c>
      <c r="AC9" s="73">
        <f t="shared" si="5"/>
        <v>0</v>
      </c>
      <c r="AD9" s="138">
        <f t="shared" si="5"/>
        <v>0</v>
      </c>
      <c r="AMD9" s="42"/>
      <c r="AME9" s="42"/>
      <c r="AMF9" s="42"/>
      <c r="AMG9" s="42"/>
      <c r="AMH9" s="42"/>
      <c r="AMI9" s="42"/>
      <c r="AMJ9" s="42"/>
    </row>
    <row r="10" spans="1:1024">
      <c r="B10" s="135"/>
      <c r="C10" s="39" t="s">
        <v>17</v>
      </c>
      <c r="D10" s="139">
        <v>901</v>
      </c>
      <c r="E10" s="139" t="s">
        <v>18</v>
      </c>
      <c r="F10" s="139" t="s">
        <v>83</v>
      </c>
      <c r="G10" s="140"/>
      <c r="H10" s="141"/>
      <c r="I10" s="142">
        <f t="shared" si="0"/>
        <v>7350500</v>
      </c>
      <c r="J10" s="142">
        <f t="shared" ref="J10:S10" si="6">J11+J20</f>
        <v>7350500</v>
      </c>
      <c r="K10" s="75">
        <f t="shared" si="6"/>
        <v>0</v>
      </c>
      <c r="L10" s="75">
        <f t="shared" si="6"/>
        <v>0</v>
      </c>
      <c r="M10" s="75">
        <f t="shared" si="6"/>
        <v>0</v>
      </c>
      <c r="N10" s="75">
        <f t="shared" si="6"/>
        <v>0</v>
      </c>
      <c r="O10" s="75">
        <f t="shared" si="6"/>
        <v>0</v>
      </c>
      <c r="P10" s="75">
        <f t="shared" si="6"/>
        <v>0</v>
      </c>
      <c r="Q10" s="75">
        <f t="shared" si="6"/>
        <v>0</v>
      </c>
      <c r="R10" s="75">
        <f t="shared" si="6"/>
        <v>0</v>
      </c>
      <c r="S10" s="143">
        <f t="shared" si="6"/>
        <v>0</v>
      </c>
      <c r="T10" s="142">
        <f t="shared" si="2"/>
        <v>5724100</v>
      </c>
      <c r="U10" s="142">
        <f t="shared" ref="U10:AD10" si="7">U11+U20</f>
        <v>5724100</v>
      </c>
      <c r="V10" s="75">
        <f t="shared" si="7"/>
        <v>0</v>
      </c>
      <c r="W10" s="75">
        <f t="shared" si="7"/>
        <v>0</v>
      </c>
      <c r="X10" s="75">
        <f t="shared" si="7"/>
        <v>0</v>
      </c>
      <c r="Y10" s="75">
        <f t="shared" si="7"/>
        <v>0</v>
      </c>
      <c r="Z10" s="75">
        <f t="shared" si="7"/>
        <v>0</v>
      </c>
      <c r="AA10" s="75">
        <f t="shared" si="7"/>
        <v>0</v>
      </c>
      <c r="AB10" s="75">
        <f t="shared" si="7"/>
        <v>0</v>
      </c>
      <c r="AC10" s="75">
        <f t="shared" si="7"/>
        <v>0</v>
      </c>
      <c r="AD10" s="143">
        <f t="shared" si="7"/>
        <v>0</v>
      </c>
    </row>
    <row r="11" spans="1:1024" ht="56.25">
      <c r="B11" s="120"/>
      <c r="C11" s="39" t="s">
        <v>340</v>
      </c>
      <c r="D11" s="139">
        <v>901</v>
      </c>
      <c r="E11" s="144" t="s">
        <v>18</v>
      </c>
      <c r="F11" s="144" t="s">
        <v>22</v>
      </c>
      <c r="G11" s="145"/>
      <c r="H11" s="81"/>
      <c r="I11" s="142">
        <f t="shared" si="0"/>
        <v>5950500</v>
      </c>
      <c r="J11" s="142">
        <f t="shared" ref="J11:S11" si="8">J12</f>
        <v>5950500</v>
      </c>
      <c r="K11" s="75">
        <f t="shared" si="8"/>
        <v>0</v>
      </c>
      <c r="L11" s="75">
        <f t="shared" si="8"/>
        <v>0</v>
      </c>
      <c r="M11" s="75">
        <f t="shared" si="8"/>
        <v>0</v>
      </c>
      <c r="N11" s="75">
        <f t="shared" si="8"/>
        <v>0</v>
      </c>
      <c r="O11" s="75">
        <f t="shared" si="8"/>
        <v>0</v>
      </c>
      <c r="P11" s="75">
        <f t="shared" si="8"/>
        <v>0</v>
      </c>
      <c r="Q11" s="75">
        <f t="shared" si="8"/>
        <v>0</v>
      </c>
      <c r="R11" s="75">
        <f t="shared" si="8"/>
        <v>0</v>
      </c>
      <c r="S11" s="143">
        <f t="shared" si="8"/>
        <v>0</v>
      </c>
      <c r="T11" s="142">
        <f t="shared" si="2"/>
        <v>5724100</v>
      </c>
      <c r="U11" s="142">
        <f t="shared" ref="U11:AD11" si="9">U12</f>
        <v>5724100</v>
      </c>
      <c r="V11" s="75">
        <f t="shared" si="9"/>
        <v>0</v>
      </c>
      <c r="W11" s="75">
        <f t="shared" si="9"/>
        <v>0</v>
      </c>
      <c r="X11" s="75">
        <f t="shared" si="9"/>
        <v>0</v>
      </c>
      <c r="Y11" s="75">
        <f t="shared" si="9"/>
        <v>0</v>
      </c>
      <c r="Z11" s="75">
        <f t="shared" si="9"/>
        <v>0</v>
      </c>
      <c r="AA11" s="75">
        <f t="shared" si="9"/>
        <v>0</v>
      </c>
      <c r="AB11" s="75">
        <f t="shared" si="9"/>
        <v>0</v>
      </c>
      <c r="AC11" s="75">
        <f t="shared" si="9"/>
        <v>0</v>
      </c>
      <c r="AD11" s="143">
        <f t="shared" si="9"/>
        <v>0</v>
      </c>
    </row>
    <row r="12" spans="1:1024" ht="37.5">
      <c r="B12" s="120"/>
      <c r="C12" s="39" t="s">
        <v>310</v>
      </c>
      <c r="D12" s="139">
        <v>901</v>
      </c>
      <c r="E12" s="144" t="s">
        <v>18</v>
      </c>
      <c r="F12" s="144" t="s">
        <v>22</v>
      </c>
      <c r="G12" s="80">
        <v>9900000000</v>
      </c>
      <c r="H12" s="81"/>
      <c r="I12" s="142">
        <f t="shared" si="0"/>
        <v>5950500</v>
      </c>
      <c r="J12" s="142">
        <f t="shared" ref="J12:S12" si="10">J13+J16</f>
        <v>5950500</v>
      </c>
      <c r="K12" s="75">
        <f t="shared" si="10"/>
        <v>0</v>
      </c>
      <c r="L12" s="75">
        <f t="shared" si="10"/>
        <v>0</v>
      </c>
      <c r="M12" s="75">
        <f t="shared" si="10"/>
        <v>0</v>
      </c>
      <c r="N12" s="75">
        <f t="shared" si="10"/>
        <v>0</v>
      </c>
      <c r="O12" s="75">
        <f t="shared" si="10"/>
        <v>0</v>
      </c>
      <c r="P12" s="75">
        <f t="shared" si="10"/>
        <v>0</v>
      </c>
      <c r="Q12" s="75">
        <f t="shared" si="10"/>
        <v>0</v>
      </c>
      <c r="R12" s="75">
        <f t="shared" si="10"/>
        <v>0</v>
      </c>
      <c r="S12" s="143">
        <f t="shared" si="10"/>
        <v>0</v>
      </c>
      <c r="T12" s="142">
        <f t="shared" si="2"/>
        <v>5724100</v>
      </c>
      <c r="U12" s="142">
        <f t="shared" ref="U12:AD12" si="11">U13+U16</f>
        <v>5724100</v>
      </c>
      <c r="V12" s="75">
        <f t="shared" si="11"/>
        <v>0</v>
      </c>
      <c r="W12" s="75">
        <f t="shared" si="11"/>
        <v>0</v>
      </c>
      <c r="X12" s="75">
        <f t="shared" si="11"/>
        <v>0</v>
      </c>
      <c r="Y12" s="75">
        <f t="shared" si="11"/>
        <v>0</v>
      </c>
      <c r="Z12" s="75">
        <f t="shared" si="11"/>
        <v>0</v>
      </c>
      <c r="AA12" s="75">
        <f t="shared" si="11"/>
        <v>0</v>
      </c>
      <c r="AB12" s="75">
        <f t="shared" si="11"/>
        <v>0</v>
      </c>
      <c r="AC12" s="75">
        <f t="shared" si="11"/>
        <v>0</v>
      </c>
      <c r="AD12" s="143">
        <f t="shared" si="11"/>
        <v>0</v>
      </c>
    </row>
    <row r="13" spans="1:1024" ht="56.25">
      <c r="B13" s="120"/>
      <c r="C13" s="39" t="s">
        <v>318</v>
      </c>
      <c r="D13" s="139">
        <v>901</v>
      </c>
      <c r="E13" s="144" t="s">
        <v>18</v>
      </c>
      <c r="F13" s="144" t="s">
        <v>22</v>
      </c>
      <c r="G13" s="80">
        <v>9910000000</v>
      </c>
      <c r="H13" s="81"/>
      <c r="I13" s="142">
        <f t="shared" si="0"/>
        <v>1974200</v>
      </c>
      <c r="J13" s="142">
        <f t="shared" ref="J13:S14" si="12">J14</f>
        <v>1974200</v>
      </c>
      <c r="K13" s="75">
        <f t="shared" si="12"/>
        <v>0</v>
      </c>
      <c r="L13" s="75">
        <f t="shared" si="12"/>
        <v>0</v>
      </c>
      <c r="M13" s="75">
        <f t="shared" si="12"/>
        <v>0</v>
      </c>
      <c r="N13" s="75">
        <f t="shared" si="12"/>
        <v>0</v>
      </c>
      <c r="O13" s="75">
        <f t="shared" si="12"/>
        <v>0</v>
      </c>
      <c r="P13" s="75">
        <f t="shared" si="12"/>
        <v>0</v>
      </c>
      <c r="Q13" s="75">
        <f t="shared" si="12"/>
        <v>0</v>
      </c>
      <c r="R13" s="75">
        <f t="shared" si="12"/>
        <v>0</v>
      </c>
      <c r="S13" s="143">
        <f t="shared" si="12"/>
        <v>0</v>
      </c>
      <c r="T13" s="142">
        <f t="shared" si="2"/>
        <v>1899100</v>
      </c>
      <c r="U13" s="142">
        <f t="shared" ref="U13:AD14" si="13">U14</f>
        <v>1899100</v>
      </c>
      <c r="V13" s="75">
        <f t="shared" si="13"/>
        <v>0</v>
      </c>
      <c r="W13" s="75">
        <f t="shared" si="13"/>
        <v>0</v>
      </c>
      <c r="X13" s="75">
        <f t="shared" si="13"/>
        <v>0</v>
      </c>
      <c r="Y13" s="75">
        <f t="shared" si="13"/>
        <v>0</v>
      </c>
      <c r="Z13" s="75">
        <f t="shared" si="13"/>
        <v>0</v>
      </c>
      <c r="AA13" s="75">
        <f t="shared" si="13"/>
        <v>0</v>
      </c>
      <c r="AB13" s="75">
        <f t="shared" si="13"/>
        <v>0</v>
      </c>
      <c r="AC13" s="75">
        <f t="shared" si="13"/>
        <v>0</v>
      </c>
      <c r="AD13" s="143">
        <f t="shared" si="13"/>
        <v>0</v>
      </c>
    </row>
    <row r="14" spans="1:1024" ht="37.5">
      <c r="B14" s="120"/>
      <c r="C14" s="39" t="s">
        <v>101</v>
      </c>
      <c r="D14" s="139">
        <v>901</v>
      </c>
      <c r="E14" s="144" t="s">
        <v>18</v>
      </c>
      <c r="F14" s="144" t="s">
        <v>22</v>
      </c>
      <c r="G14" s="80">
        <v>9910000190</v>
      </c>
      <c r="H14" s="81"/>
      <c r="I14" s="142">
        <f t="shared" si="0"/>
        <v>1974200</v>
      </c>
      <c r="J14" s="142">
        <f t="shared" si="12"/>
        <v>1974200</v>
      </c>
      <c r="K14" s="75">
        <f t="shared" si="12"/>
        <v>0</v>
      </c>
      <c r="L14" s="75">
        <f t="shared" si="12"/>
        <v>0</v>
      </c>
      <c r="M14" s="75">
        <f t="shared" si="12"/>
        <v>0</v>
      </c>
      <c r="N14" s="75">
        <f t="shared" si="12"/>
        <v>0</v>
      </c>
      <c r="O14" s="75">
        <f t="shared" si="12"/>
        <v>0</v>
      </c>
      <c r="P14" s="75">
        <f t="shared" si="12"/>
        <v>0</v>
      </c>
      <c r="Q14" s="75">
        <f t="shared" si="12"/>
        <v>0</v>
      </c>
      <c r="R14" s="75">
        <f t="shared" si="12"/>
        <v>0</v>
      </c>
      <c r="S14" s="143">
        <f t="shared" si="12"/>
        <v>0</v>
      </c>
      <c r="T14" s="142">
        <f t="shared" si="2"/>
        <v>1899100</v>
      </c>
      <c r="U14" s="142">
        <f t="shared" si="13"/>
        <v>1899100</v>
      </c>
      <c r="V14" s="75">
        <f t="shared" si="13"/>
        <v>0</v>
      </c>
      <c r="W14" s="75">
        <f t="shared" si="13"/>
        <v>0</v>
      </c>
      <c r="X14" s="75">
        <f t="shared" si="13"/>
        <v>0</v>
      </c>
      <c r="Y14" s="75">
        <f t="shared" si="13"/>
        <v>0</v>
      </c>
      <c r="Z14" s="75">
        <f t="shared" si="13"/>
        <v>0</v>
      </c>
      <c r="AA14" s="75">
        <f t="shared" si="13"/>
        <v>0</v>
      </c>
      <c r="AB14" s="75">
        <f t="shared" si="13"/>
        <v>0</v>
      </c>
      <c r="AC14" s="75">
        <f t="shared" si="13"/>
        <v>0</v>
      </c>
      <c r="AD14" s="143">
        <f t="shared" si="13"/>
        <v>0</v>
      </c>
    </row>
    <row r="15" spans="1:1024" ht="75">
      <c r="B15" s="120"/>
      <c r="C15" s="39" t="s">
        <v>102</v>
      </c>
      <c r="D15" s="139" t="s">
        <v>341</v>
      </c>
      <c r="E15" s="144" t="s">
        <v>18</v>
      </c>
      <c r="F15" s="144" t="s">
        <v>22</v>
      </c>
      <c r="G15" s="80">
        <v>9910000190</v>
      </c>
      <c r="H15" s="81" t="s">
        <v>103</v>
      </c>
      <c r="I15" s="142">
        <f t="shared" si="0"/>
        <v>1974200</v>
      </c>
      <c r="J15" s="142">
        <v>1974200</v>
      </c>
      <c r="K15" s="75"/>
      <c r="L15" s="75"/>
      <c r="M15" s="75"/>
      <c r="N15" s="75"/>
      <c r="O15" s="75"/>
      <c r="P15" s="75"/>
      <c r="Q15" s="75"/>
      <c r="R15" s="75"/>
      <c r="S15" s="143"/>
      <c r="T15" s="142">
        <f t="shared" si="2"/>
        <v>1899100</v>
      </c>
      <c r="U15" s="142">
        <v>1899100</v>
      </c>
      <c r="V15" s="75"/>
      <c r="W15" s="75"/>
      <c r="X15" s="75"/>
      <c r="Y15" s="75"/>
      <c r="Z15" s="75"/>
      <c r="AA15" s="75"/>
      <c r="AB15" s="75"/>
      <c r="AC15" s="75"/>
      <c r="AD15" s="143"/>
    </row>
    <row r="16" spans="1:1024" ht="56.25">
      <c r="B16" s="120"/>
      <c r="C16" s="39" t="s">
        <v>319</v>
      </c>
      <c r="D16" s="139" t="s">
        <v>341</v>
      </c>
      <c r="E16" s="144" t="s">
        <v>18</v>
      </c>
      <c r="F16" s="144" t="s">
        <v>22</v>
      </c>
      <c r="G16" s="80">
        <v>9920000000</v>
      </c>
      <c r="H16" s="81"/>
      <c r="I16" s="142">
        <f t="shared" si="0"/>
        <v>3976300</v>
      </c>
      <c r="J16" s="142">
        <f t="shared" ref="J16:S16" si="14">J17</f>
        <v>3976300</v>
      </c>
      <c r="K16" s="75">
        <f t="shared" si="14"/>
        <v>0</v>
      </c>
      <c r="L16" s="75">
        <f t="shared" si="14"/>
        <v>0</v>
      </c>
      <c r="M16" s="75">
        <f t="shared" si="14"/>
        <v>0</v>
      </c>
      <c r="N16" s="75">
        <f t="shared" si="14"/>
        <v>0</v>
      </c>
      <c r="O16" s="75">
        <f t="shared" si="14"/>
        <v>0</v>
      </c>
      <c r="P16" s="75">
        <f t="shared" si="14"/>
        <v>0</v>
      </c>
      <c r="Q16" s="75">
        <f t="shared" si="14"/>
        <v>0</v>
      </c>
      <c r="R16" s="75">
        <f t="shared" si="14"/>
        <v>0</v>
      </c>
      <c r="S16" s="143">
        <f t="shared" si="14"/>
        <v>0</v>
      </c>
      <c r="T16" s="142">
        <f t="shared" si="2"/>
        <v>3825000</v>
      </c>
      <c r="U16" s="142">
        <f t="shared" ref="U16:AD16" si="15">U17</f>
        <v>3825000</v>
      </c>
      <c r="V16" s="75">
        <f t="shared" si="15"/>
        <v>0</v>
      </c>
      <c r="W16" s="75">
        <f t="shared" si="15"/>
        <v>0</v>
      </c>
      <c r="X16" s="75">
        <f t="shared" si="15"/>
        <v>0</v>
      </c>
      <c r="Y16" s="75">
        <f t="shared" si="15"/>
        <v>0</v>
      </c>
      <c r="Z16" s="75">
        <f t="shared" si="15"/>
        <v>0</v>
      </c>
      <c r="AA16" s="75">
        <f t="shared" si="15"/>
        <v>0</v>
      </c>
      <c r="AB16" s="75">
        <f t="shared" si="15"/>
        <v>0</v>
      </c>
      <c r="AC16" s="75">
        <f t="shared" si="15"/>
        <v>0</v>
      </c>
      <c r="AD16" s="143">
        <f t="shared" si="15"/>
        <v>0</v>
      </c>
    </row>
    <row r="17" spans="1:1024" ht="37.5">
      <c r="B17" s="120"/>
      <c r="C17" s="39" t="s">
        <v>101</v>
      </c>
      <c r="D17" s="139" t="s">
        <v>341</v>
      </c>
      <c r="E17" s="144" t="s">
        <v>342</v>
      </c>
      <c r="F17" s="144" t="s">
        <v>22</v>
      </c>
      <c r="G17" s="80">
        <v>9920000190</v>
      </c>
      <c r="H17" s="81"/>
      <c r="I17" s="142">
        <f t="shared" si="0"/>
        <v>3976300</v>
      </c>
      <c r="J17" s="142">
        <f t="shared" ref="J17:S17" si="16">J18+J19</f>
        <v>3976300</v>
      </c>
      <c r="K17" s="75">
        <f t="shared" si="16"/>
        <v>0</v>
      </c>
      <c r="L17" s="75">
        <f t="shared" si="16"/>
        <v>0</v>
      </c>
      <c r="M17" s="75">
        <f t="shared" si="16"/>
        <v>0</v>
      </c>
      <c r="N17" s="75">
        <f t="shared" si="16"/>
        <v>0</v>
      </c>
      <c r="O17" s="75">
        <f t="shared" si="16"/>
        <v>0</v>
      </c>
      <c r="P17" s="75">
        <f t="shared" si="16"/>
        <v>0</v>
      </c>
      <c r="Q17" s="75">
        <f t="shared" si="16"/>
        <v>0</v>
      </c>
      <c r="R17" s="75">
        <f t="shared" si="16"/>
        <v>0</v>
      </c>
      <c r="S17" s="143">
        <f t="shared" si="16"/>
        <v>0</v>
      </c>
      <c r="T17" s="142">
        <f t="shared" si="2"/>
        <v>3825000</v>
      </c>
      <c r="U17" s="142">
        <f t="shared" ref="U17:AD17" si="17">U18+U19</f>
        <v>3825000</v>
      </c>
      <c r="V17" s="75">
        <f t="shared" si="17"/>
        <v>0</v>
      </c>
      <c r="W17" s="75">
        <f t="shared" si="17"/>
        <v>0</v>
      </c>
      <c r="X17" s="75">
        <f t="shared" si="17"/>
        <v>0</v>
      </c>
      <c r="Y17" s="75">
        <f t="shared" si="17"/>
        <v>0</v>
      </c>
      <c r="Z17" s="75">
        <f t="shared" si="17"/>
        <v>0</v>
      </c>
      <c r="AA17" s="75">
        <f t="shared" si="17"/>
        <v>0</v>
      </c>
      <c r="AB17" s="75">
        <f t="shared" si="17"/>
        <v>0</v>
      </c>
      <c r="AC17" s="75">
        <f t="shared" si="17"/>
        <v>0</v>
      </c>
      <c r="AD17" s="143">
        <f t="shared" si="17"/>
        <v>0</v>
      </c>
    </row>
    <row r="18" spans="1:1024" ht="75">
      <c r="B18" s="120"/>
      <c r="C18" s="39" t="s">
        <v>102</v>
      </c>
      <c r="D18" s="139">
        <v>901</v>
      </c>
      <c r="E18" s="144" t="s">
        <v>18</v>
      </c>
      <c r="F18" s="144" t="s">
        <v>22</v>
      </c>
      <c r="G18" s="80">
        <v>9920000190</v>
      </c>
      <c r="H18" s="81" t="s">
        <v>103</v>
      </c>
      <c r="I18" s="142">
        <f t="shared" si="0"/>
        <v>3972500</v>
      </c>
      <c r="J18" s="142">
        <v>3972500</v>
      </c>
      <c r="K18" s="75"/>
      <c r="L18" s="75"/>
      <c r="M18" s="75"/>
      <c r="N18" s="75"/>
      <c r="O18" s="75"/>
      <c r="P18" s="75"/>
      <c r="Q18" s="75"/>
      <c r="R18" s="75"/>
      <c r="S18" s="143"/>
      <c r="T18" s="142">
        <f t="shared" si="2"/>
        <v>3821300</v>
      </c>
      <c r="U18" s="142">
        <v>3821300</v>
      </c>
      <c r="V18" s="75"/>
      <c r="W18" s="75"/>
      <c r="X18" s="75"/>
      <c r="Y18" s="75"/>
      <c r="Z18" s="75"/>
      <c r="AA18" s="75"/>
      <c r="AB18" s="75"/>
      <c r="AC18" s="75"/>
      <c r="AD18" s="143"/>
    </row>
    <row r="19" spans="1:1024">
      <c r="B19" s="120"/>
      <c r="C19" s="39" t="s">
        <v>108</v>
      </c>
      <c r="D19" s="139" t="s">
        <v>341</v>
      </c>
      <c r="E19" s="144" t="s">
        <v>18</v>
      </c>
      <c r="F19" s="144" t="s">
        <v>22</v>
      </c>
      <c r="G19" s="80">
        <v>9920000190</v>
      </c>
      <c r="H19" s="81" t="s">
        <v>109</v>
      </c>
      <c r="I19" s="142">
        <f t="shared" si="0"/>
        <v>3800</v>
      </c>
      <c r="J19" s="142">
        <v>3800</v>
      </c>
      <c r="K19" s="75"/>
      <c r="L19" s="75"/>
      <c r="M19" s="75"/>
      <c r="N19" s="75"/>
      <c r="O19" s="75"/>
      <c r="P19" s="75"/>
      <c r="Q19" s="75"/>
      <c r="R19" s="75"/>
      <c r="S19" s="143"/>
      <c r="T19" s="142">
        <f t="shared" si="2"/>
        <v>3700</v>
      </c>
      <c r="U19" s="142">
        <v>3700</v>
      </c>
      <c r="V19" s="75"/>
      <c r="W19" s="75"/>
      <c r="X19" s="75"/>
      <c r="Y19" s="75"/>
      <c r="Z19" s="75"/>
      <c r="AA19" s="75"/>
      <c r="AB19" s="75"/>
      <c r="AC19" s="75"/>
      <c r="AD19" s="143"/>
    </row>
    <row r="20" spans="1:1024">
      <c r="B20" s="120"/>
      <c r="C20" s="39" t="s">
        <v>33</v>
      </c>
      <c r="D20" s="139" t="s">
        <v>341</v>
      </c>
      <c r="E20" s="144" t="s">
        <v>18</v>
      </c>
      <c r="F20" s="144" t="s">
        <v>34</v>
      </c>
      <c r="G20" s="80"/>
      <c r="H20" s="81"/>
      <c r="I20" s="142">
        <f t="shared" si="0"/>
        <v>1400000</v>
      </c>
      <c r="J20" s="142">
        <f t="shared" ref="J20:S23" si="18">J21</f>
        <v>1400000</v>
      </c>
      <c r="K20" s="75">
        <f t="shared" si="18"/>
        <v>0</v>
      </c>
      <c r="L20" s="75">
        <f t="shared" si="18"/>
        <v>0</v>
      </c>
      <c r="M20" s="75">
        <f t="shared" si="18"/>
        <v>0</v>
      </c>
      <c r="N20" s="75">
        <f t="shared" si="18"/>
        <v>0</v>
      </c>
      <c r="O20" s="75">
        <f t="shared" si="18"/>
        <v>0</v>
      </c>
      <c r="P20" s="75">
        <f t="shared" si="18"/>
        <v>0</v>
      </c>
      <c r="Q20" s="75">
        <f t="shared" si="18"/>
        <v>0</v>
      </c>
      <c r="R20" s="75">
        <f t="shared" si="18"/>
        <v>0</v>
      </c>
      <c r="S20" s="143">
        <f t="shared" si="18"/>
        <v>0</v>
      </c>
      <c r="T20" s="142">
        <f t="shared" si="2"/>
        <v>0</v>
      </c>
      <c r="U20" s="142">
        <f t="shared" ref="U20:AD23" si="19">U21</f>
        <v>0</v>
      </c>
      <c r="V20" s="75">
        <f t="shared" si="19"/>
        <v>0</v>
      </c>
      <c r="W20" s="75">
        <f t="shared" si="19"/>
        <v>0</v>
      </c>
      <c r="X20" s="75">
        <f t="shared" si="19"/>
        <v>0</v>
      </c>
      <c r="Y20" s="75">
        <f t="shared" si="19"/>
        <v>0</v>
      </c>
      <c r="Z20" s="75">
        <f t="shared" si="19"/>
        <v>0</v>
      </c>
      <c r="AA20" s="75">
        <f t="shared" si="19"/>
        <v>0</v>
      </c>
      <c r="AB20" s="75">
        <f t="shared" si="19"/>
        <v>0</v>
      </c>
      <c r="AC20" s="75">
        <f t="shared" si="19"/>
        <v>0</v>
      </c>
      <c r="AD20" s="143">
        <f t="shared" si="19"/>
        <v>0</v>
      </c>
      <c r="AF20" s="146"/>
    </row>
    <row r="21" spans="1:1024" ht="37.5">
      <c r="B21" s="120"/>
      <c r="C21" s="39" t="s">
        <v>99</v>
      </c>
      <c r="D21" s="139" t="s">
        <v>341</v>
      </c>
      <c r="E21" s="144" t="s">
        <v>18</v>
      </c>
      <c r="F21" s="144" t="s">
        <v>34</v>
      </c>
      <c r="G21" s="80">
        <v>500000000</v>
      </c>
      <c r="H21" s="81"/>
      <c r="I21" s="142">
        <f t="shared" si="0"/>
        <v>1400000</v>
      </c>
      <c r="J21" s="142">
        <f t="shared" si="18"/>
        <v>1400000</v>
      </c>
      <c r="K21" s="75">
        <f t="shared" si="18"/>
        <v>0</v>
      </c>
      <c r="L21" s="75">
        <f t="shared" si="18"/>
        <v>0</v>
      </c>
      <c r="M21" s="75">
        <f t="shared" si="18"/>
        <v>0</v>
      </c>
      <c r="N21" s="75">
        <f t="shared" si="18"/>
        <v>0</v>
      </c>
      <c r="O21" s="75">
        <f t="shared" si="18"/>
        <v>0</v>
      </c>
      <c r="P21" s="75">
        <f t="shared" si="18"/>
        <v>0</v>
      </c>
      <c r="Q21" s="75">
        <f t="shared" si="18"/>
        <v>0</v>
      </c>
      <c r="R21" s="75">
        <f t="shared" si="18"/>
        <v>0</v>
      </c>
      <c r="S21" s="143">
        <f t="shared" si="18"/>
        <v>0</v>
      </c>
      <c r="T21" s="142">
        <f t="shared" si="2"/>
        <v>0</v>
      </c>
      <c r="U21" s="142">
        <f t="shared" si="19"/>
        <v>0</v>
      </c>
      <c r="V21" s="75">
        <f t="shared" si="19"/>
        <v>0</v>
      </c>
      <c r="W21" s="75">
        <f t="shared" si="19"/>
        <v>0</v>
      </c>
      <c r="X21" s="75">
        <f t="shared" si="19"/>
        <v>0</v>
      </c>
      <c r="Y21" s="75">
        <f t="shared" si="19"/>
        <v>0</v>
      </c>
      <c r="Z21" s="75">
        <f t="shared" si="19"/>
        <v>0</v>
      </c>
      <c r="AA21" s="75">
        <f t="shared" si="19"/>
        <v>0</v>
      </c>
      <c r="AB21" s="75">
        <f t="shared" si="19"/>
        <v>0</v>
      </c>
      <c r="AC21" s="75">
        <f t="shared" si="19"/>
        <v>0</v>
      </c>
      <c r="AD21" s="143">
        <f t="shared" si="19"/>
        <v>0</v>
      </c>
    </row>
    <row r="22" spans="1:1024" ht="37.5">
      <c r="B22" s="120"/>
      <c r="C22" s="39" t="s">
        <v>118</v>
      </c>
      <c r="D22" s="139" t="s">
        <v>341</v>
      </c>
      <c r="E22" s="144" t="s">
        <v>18</v>
      </c>
      <c r="F22" s="144" t="s">
        <v>34</v>
      </c>
      <c r="G22" s="80">
        <v>5030000000</v>
      </c>
      <c r="H22" s="81"/>
      <c r="I22" s="142">
        <f t="shared" si="0"/>
        <v>1400000</v>
      </c>
      <c r="J22" s="142">
        <f t="shared" si="18"/>
        <v>1400000</v>
      </c>
      <c r="K22" s="75">
        <f t="shared" si="18"/>
        <v>0</v>
      </c>
      <c r="L22" s="75">
        <f t="shared" si="18"/>
        <v>0</v>
      </c>
      <c r="M22" s="75">
        <f t="shared" si="18"/>
        <v>0</v>
      </c>
      <c r="N22" s="75">
        <f t="shared" si="18"/>
        <v>0</v>
      </c>
      <c r="O22" s="75">
        <f t="shared" si="18"/>
        <v>0</v>
      </c>
      <c r="P22" s="75">
        <f t="shared" si="18"/>
        <v>0</v>
      </c>
      <c r="Q22" s="75">
        <f t="shared" si="18"/>
        <v>0</v>
      </c>
      <c r="R22" s="75">
        <f t="shared" si="18"/>
        <v>0</v>
      </c>
      <c r="S22" s="143">
        <f t="shared" si="18"/>
        <v>0</v>
      </c>
      <c r="T22" s="142">
        <f t="shared" si="2"/>
        <v>0</v>
      </c>
      <c r="U22" s="142">
        <f t="shared" si="19"/>
        <v>0</v>
      </c>
      <c r="V22" s="75">
        <f t="shared" si="19"/>
        <v>0</v>
      </c>
      <c r="W22" s="75">
        <f t="shared" si="19"/>
        <v>0</v>
      </c>
      <c r="X22" s="75">
        <f t="shared" si="19"/>
        <v>0</v>
      </c>
      <c r="Y22" s="75">
        <f t="shared" si="19"/>
        <v>0</v>
      </c>
      <c r="Z22" s="75">
        <f t="shared" si="19"/>
        <v>0</v>
      </c>
      <c r="AA22" s="75">
        <f t="shared" si="19"/>
        <v>0</v>
      </c>
      <c r="AB22" s="75">
        <f t="shared" si="19"/>
        <v>0</v>
      </c>
      <c r="AC22" s="75">
        <f t="shared" si="19"/>
        <v>0</v>
      </c>
      <c r="AD22" s="143">
        <f t="shared" si="19"/>
        <v>0</v>
      </c>
    </row>
    <row r="23" spans="1:1024" ht="37.5">
      <c r="B23" s="120"/>
      <c r="C23" s="39" t="s">
        <v>119</v>
      </c>
      <c r="D23" s="139" t="s">
        <v>341</v>
      </c>
      <c r="E23" s="144" t="s">
        <v>18</v>
      </c>
      <c r="F23" s="144" t="s">
        <v>34</v>
      </c>
      <c r="G23" s="80">
        <v>5030010030</v>
      </c>
      <c r="H23" s="81"/>
      <c r="I23" s="142">
        <f t="shared" si="0"/>
        <v>1400000</v>
      </c>
      <c r="J23" s="142">
        <f t="shared" si="18"/>
        <v>1400000</v>
      </c>
      <c r="K23" s="75">
        <f t="shared" si="18"/>
        <v>0</v>
      </c>
      <c r="L23" s="75">
        <f t="shared" si="18"/>
        <v>0</v>
      </c>
      <c r="M23" s="75">
        <f t="shared" si="18"/>
        <v>0</v>
      </c>
      <c r="N23" s="75">
        <f t="shared" si="18"/>
        <v>0</v>
      </c>
      <c r="O23" s="75">
        <f t="shared" si="18"/>
        <v>0</v>
      </c>
      <c r="P23" s="75">
        <f t="shared" si="18"/>
        <v>0</v>
      </c>
      <c r="Q23" s="75">
        <f t="shared" si="18"/>
        <v>0</v>
      </c>
      <c r="R23" s="75">
        <f t="shared" si="18"/>
        <v>0</v>
      </c>
      <c r="S23" s="143">
        <f t="shared" si="18"/>
        <v>0</v>
      </c>
      <c r="T23" s="142">
        <f t="shared" si="2"/>
        <v>0</v>
      </c>
      <c r="U23" s="142">
        <f t="shared" si="19"/>
        <v>0</v>
      </c>
      <c r="V23" s="75">
        <f t="shared" si="19"/>
        <v>0</v>
      </c>
      <c r="W23" s="75">
        <f t="shared" si="19"/>
        <v>0</v>
      </c>
      <c r="X23" s="75">
        <f t="shared" si="19"/>
        <v>0</v>
      </c>
      <c r="Y23" s="75">
        <f t="shared" si="19"/>
        <v>0</v>
      </c>
      <c r="Z23" s="75">
        <f t="shared" si="19"/>
        <v>0</v>
      </c>
      <c r="AA23" s="75">
        <f t="shared" si="19"/>
        <v>0</v>
      </c>
      <c r="AB23" s="75">
        <f t="shared" si="19"/>
        <v>0</v>
      </c>
      <c r="AC23" s="75">
        <f t="shared" si="19"/>
        <v>0</v>
      </c>
      <c r="AD23" s="143">
        <f t="shared" si="19"/>
        <v>0</v>
      </c>
    </row>
    <row r="24" spans="1:1024" ht="37.5">
      <c r="B24" s="120"/>
      <c r="C24" s="39" t="s">
        <v>105</v>
      </c>
      <c r="D24" s="139" t="s">
        <v>341</v>
      </c>
      <c r="E24" s="144" t="s">
        <v>18</v>
      </c>
      <c r="F24" s="144" t="s">
        <v>34</v>
      </c>
      <c r="G24" s="80">
        <v>5030010030</v>
      </c>
      <c r="H24" s="81" t="s">
        <v>106</v>
      </c>
      <c r="I24" s="142">
        <f t="shared" si="0"/>
        <v>1400000</v>
      </c>
      <c r="J24" s="142">
        <v>1400000</v>
      </c>
      <c r="K24" s="75"/>
      <c r="L24" s="75"/>
      <c r="M24" s="75"/>
      <c r="N24" s="75"/>
      <c r="O24" s="75"/>
      <c r="P24" s="75"/>
      <c r="Q24" s="75"/>
      <c r="R24" s="75"/>
      <c r="S24" s="143"/>
      <c r="T24" s="142">
        <f t="shared" si="2"/>
        <v>0</v>
      </c>
      <c r="U24" s="142"/>
      <c r="V24" s="75"/>
      <c r="W24" s="75"/>
      <c r="X24" s="75"/>
      <c r="Y24" s="75"/>
      <c r="Z24" s="75"/>
      <c r="AA24" s="75"/>
      <c r="AB24" s="75"/>
      <c r="AC24" s="75"/>
      <c r="AD24" s="143"/>
    </row>
    <row r="25" spans="1:1024" s="119" customFormat="1" ht="56.25">
      <c r="A25" s="114"/>
      <c r="B25" s="120" t="s">
        <v>36</v>
      </c>
      <c r="C25" s="30" t="s">
        <v>343</v>
      </c>
      <c r="D25" s="147" t="s">
        <v>344</v>
      </c>
      <c r="E25" s="148"/>
      <c r="F25" s="148"/>
      <c r="G25" s="86"/>
      <c r="H25" s="87"/>
      <c r="I25" s="137">
        <f t="shared" si="0"/>
        <v>708706500</v>
      </c>
      <c r="J25" s="137">
        <f t="shared" ref="J25:S25" si="20">J26+J99+J135+J160+J187+J195</f>
        <v>521379900</v>
      </c>
      <c r="K25" s="137">
        <f t="shared" si="20"/>
        <v>-339700</v>
      </c>
      <c r="L25" s="73">
        <f t="shared" si="20"/>
        <v>0</v>
      </c>
      <c r="M25" s="73">
        <f t="shared" si="20"/>
        <v>0</v>
      </c>
      <c r="N25" s="73">
        <f t="shared" si="20"/>
        <v>1729800</v>
      </c>
      <c r="O25" s="73">
        <f t="shared" si="20"/>
        <v>0</v>
      </c>
      <c r="P25" s="73">
        <f t="shared" si="20"/>
        <v>13500</v>
      </c>
      <c r="Q25" s="73">
        <f t="shared" si="20"/>
        <v>0</v>
      </c>
      <c r="R25" s="73">
        <f t="shared" si="20"/>
        <v>185923000</v>
      </c>
      <c r="S25" s="138">
        <f t="shared" si="20"/>
        <v>0</v>
      </c>
      <c r="T25" s="137">
        <f t="shared" si="2"/>
        <v>474496300</v>
      </c>
      <c r="U25" s="137">
        <f t="shared" ref="U25:AD25" si="21">U26+U99+U135+U160+U187+U195</f>
        <v>576061300</v>
      </c>
      <c r="V25" s="73">
        <f t="shared" si="21"/>
        <v>280200</v>
      </c>
      <c r="W25" s="73">
        <f t="shared" si="21"/>
        <v>0</v>
      </c>
      <c r="X25" s="73">
        <f t="shared" si="21"/>
        <v>0</v>
      </c>
      <c r="Y25" s="73">
        <f t="shared" si="21"/>
        <v>-101858800</v>
      </c>
      <c r="Z25" s="73">
        <f t="shared" si="21"/>
        <v>0</v>
      </c>
      <c r="AA25" s="73">
        <f t="shared" si="21"/>
        <v>13600</v>
      </c>
      <c r="AB25" s="73">
        <f t="shared" si="21"/>
        <v>0</v>
      </c>
      <c r="AC25" s="73">
        <f t="shared" si="21"/>
        <v>0</v>
      </c>
      <c r="AD25" s="138">
        <f t="shared" si="21"/>
        <v>0</v>
      </c>
      <c r="AMD25" s="42"/>
      <c r="AME25" s="42"/>
      <c r="AMF25" s="42"/>
      <c r="AMG25" s="42"/>
      <c r="AMH25" s="42"/>
      <c r="AMI25" s="42"/>
      <c r="AMJ25" s="42"/>
    </row>
    <row r="26" spans="1:1024">
      <c r="B26" s="120"/>
      <c r="C26" s="39" t="s">
        <v>17</v>
      </c>
      <c r="D26" s="139" t="s">
        <v>344</v>
      </c>
      <c r="E26" s="144" t="s">
        <v>18</v>
      </c>
      <c r="F26" s="144" t="s">
        <v>83</v>
      </c>
      <c r="G26" s="80"/>
      <c r="H26" s="81"/>
      <c r="I26" s="142">
        <f t="shared" si="0"/>
        <v>239923300</v>
      </c>
      <c r="J26" s="142">
        <f t="shared" ref="J26:S26" si="22">J27+J32+J50+J55+J46</f>
        <v>240085900</v>
      </c>
      <c r="K26" s="75">
        <f t="shared" si="22"/>
        <v>-2600</v>
      </c>
      <c r="L26" s="75">
        <f t="shared" si="22"/>
        <v>0</v>
      </c>
      <c r="M26" s="75">
        <f t="shared" si="22"/>
        <v>0</v>
      </c>
      <c r="N26" s="75">
        <f t="shared" si="22"/>
        <v>0</v>
      </c>
      <c r="O26" s="75">
        <f t="shared" si="22"/>
        <v>-160000</v>
      </c>
      <c r="P26" s="75">
        <f t="shared" si="22"/>
        <v>0</v>
      </c>
      <c r="Q26" s="75">
        <f t="shared" si="22"/>
        <v>0</v>
      </c>
      <c r="R26" s="75">
        <f t="shared" si="22"/>
        <v>0</v>
      </c>
      <c r="S26" s="143">
        <f t="shared" si="22"/>
        <v>0</v>
      </c>
      <c r="T26" s="142">
        <f t="shared" si="2"/>
        <v>243250400</v>
      </c>
      <c r="U26" s="142">
        <f t="shared" ref="U26:AD26" si="23">U27+U32+U50+U55+U46</f>
        <v>240172000</v>
      </c>
      <c r="V26" s="75">
        <f t="shared" si="23"/>
        <v>-125400</v>
      </c>
      <c r="W26" s="75">
        <f t="shared" si="23"/>
        <v>0</v>
      </c>
      <c r="X26" s="75">
        <f t="shared" si="23"/>
        <v>0</v>
      </c>
      <c r="Y26" s="75">
        <f t="shared" si="23"/>
        <v>3203800</v>
      </c>
      <c r="Z26" s="75">
        <f t="shared" si="23"/>
        <v>0</v>
      </c>
      <c r="AA26" s="75">
        <f t="shared" si="23"/>
        <v>0</v>
      </c>
      <c r="AB26" s="75">
        <f t="shared" si="23"/>
        <v>0</v>
      </c>
      <c r="AC26" s="75">
        <f t="shared" si="23"/>
        <v>0</v>
      </c>
      <c r="AD26" s="143">
        <f t="shared" si="23"/>
        <v>0</v>
      </c>
    </row>
    <row r="27" spans="1:1024" ht="37.5">
      <c r="B27" s="120"/>
      <c r="C27" s="39" t="s">
        <v>19</v>
      </c>
      <c r="D27" s="139" t="s">
        <v>344</v>
      </c>
      <c r="E27" s="144" t="s">
        <v>18</v>
      </c>
      <c r="F27" s="144" t="s">
        <v>20</v>
      </c>
      <c r="G27" s="80"/>
      <c r="H27" s="81"/>
      <c r="I27" s="142">
        <f t="shared" si="0"/>
        <v>2171800</v>
      </c>
      <c r="J27" s="142">
        <f t="shared" ref="J27:S30" si="24">J28</f>
        <v>2171800</v>
      </c>
      <c r="K27" s="75">
        <f t="shared" si="24"/>
        <v>0</v>
      </c>
      <c r="L27" s="75">
        <f t="shared" si="24"/>
        <v>0</v>
      </c>
      <c r="M27" s="75">
        <f t="shared" si="24"/>
        <v>0</v>
      </c>
      <c r="N27" s="75">
        <f t="shared" si="24"/>
        <v>0</v>
      </c>
      <c r="O27" s="75">
        <f t="shared" si="24"/>
        <v>0</v>
      </c>
      <c r="P27" s="75">
        <f t="shared" si="24"/>
        <v>0</v>
      </c>
      <c r="Q27" s="75">
        <f t="shared" si="24"/>
        <v>0</v>
      </c>
      <c r="R27" s="75">
        <f t="shared" si="24"/>
        <v>0</v>
      </c>
      <c r="S27" s="143">
        <f t="shared" si="24"/>
        <v>0</v>
      </c>
      <c r="T27" s="142">
        <f t="shared" si="2"/>
        <v>2089200</v>
      </c>
      <c r="U27" s="142">
        <f t="shared" ref="U27:AD30" si="25">U28</f>
        <v>2089200</v>
      </c>
      <c r="V27" s="75">
        <f t="shared" si="25"/>
        <v>0</v>
      </c>
      <c r="W27" s="75">
        <f t="shared" si="25"/>
        <v>0</v>
      </c>
      <c r="X27" s="75">
        <f t="shared" si="25"/>
        <v>0</v>
      </c>
      <c r="Y27" s="75">
        <f t="shared" si="25"/>
        <v>0</v>
      </c>
      <c r="Z27" s="75">
        <f t="shared" si="25"/>
        <v>0</v>
      </c>
      <c r="AA27" s="75">
        <f t="shared" si="25"/>
        <v>0</v>
      </c>
      <c r="AB27" s="75">
        <f t="shared" si="25"/>
        <v>0</v>
      </c>
      <c r="AC27" s="75">
        <f t="shared" si="25"/>
        <v>0</v>
      </c>
      <c r="AD27" s="143">
        <f t="shared" si="25"/>
        <v>0</v>
      </c>
    </row>
    <row r="28" spans="1:1024" ht="37.5">
      <c r="B28" s="120"/>
      <c r="C28" s="39" t="s">
        <v>99</v>
      </c>
      <c r="D28" s="139" t="s">
        <v>344</v>
      </c>
      <c r="E28" s="144" t="s">
        <v>18</v>
      </c>
      <c r="F28" s="144" t="s">
        <v>20</v>
      </c>
      <c r="G28" s="80">
        <v>5000000000</v>
      </c>
      <c r="H28" s="81"/>
      <c r="I28" s="142">
        <f t="shared" si="0"/>
        <v>2171800</v>
      </c>
      <c r="J28" s="142">
        <f t="shared" si="24"/>
        <v>2171800</v>
      </c>
      <c r="K28" s="75">
        <f t="shared" si="24"/>
        <v>0</v>
      </c>
      <c r="L28" s="75">
        <f t="shared" si="24"/>
        <v>0</v>
      </c>
      <c r="M28" s="75">
        <f t="shared" si="24"/>
        <v>0</v>
      </c>
      <c r="N28" s="75">
        <f t="shared" si="24"/>
        <v>0</v>
      </c>
      <c r="O28" s="75">
        <f t="shared" si="24"/>
        <v>0</v>
      </c>
      <c r="P28" s="75">
        <f t="shared" si="24"/>
        <v>0</v>
      </c>
      <c r="Q28" s="75">
        <f t="shared" si="24"/>
        <v>0</v>
      </c>
      <c r="R28" s="75">
        <f t="shared" si="24"/>
        <v>0</v>
      </c>
      <c r="S28" s="143">
        <f t="shared" si="24"/>
        <v>0</v>
      </c>
      <c r="T28" s="142">
        <f t="shared" si="2"/>
        <v>2089200</v>
      </c>
      <c r="U28" s="142">
        <f t="shared" si="25"/>
        <v>2089200</v>
      </c>
      <c r="V28" s="75">
        <f t="shared" si="25"/>
        <v>0</v>
      </c>
      <c r="W28" s="75">
        <f t="shared" si="25"/>
        <v>0</v>
      </c>
      <c r="X28" s="75">
        <f t="shared" si="25"/>
        <v>0</v>
      </c>
      <c r="Y28" s="75">
        <f t="shared" si="25"/>
        <v>0</v>
      </c>
      <c r="Z28" s="75">
        <f t="shared" si="25"/>
        <v>0</v>
      </c>
      <c r="AA28" s="75">
        <f t="shared" si="25"/>
        <v>0</v>
      </c>
      <c r="AB28" s="75">
        <f t="shared" si="25"/>
        <v>0</v>
      </c>
      <c r="AC28" s="75">
        <f t="shared" si="25"/>
        <v>0</v>
      </c>
      <c r="AD28" s="143">
        <f t="shared" si="25"/>
        <v>0</v>
      </c>
    </row>
    <row r="29" spans="1:1024" ht="37.5">
      <c r="B29" s="120"/>
      <c r="C29" s="39" t="s">
        <v>100</v>
      </c>
      <c r="D29" s="139" t="s">
        <v>344</v>
      </c>
      <c r="E29" s="144" t="s">
        <v>18</v>
      </c>
      <c r="F29" s="144" t="s">
        <v>20</v>
      </c>
      <c r="G29" s="80">
        <v>5010000000</v>
      </c>
      <c r="H29" s="81"/>
      <c r="I29" s="142">
        <f t="shared" si="0"/>
        <v>2171800</v>
      </c>
      <c r="J29" s="142">
        <f t="shared" si="24"/>
        <v>2171800</v>
      </c>
      <c r="K29" s="75">
        <f t="shared" si="24"/>
        <v>0</v>
      </c>
      <c r="L29" s="75">
        <f t="shared" si="24"/>
        <v>0</v>
      </c>
      <c r="M29" s="75">
        <f t="shared" si="24"/>
        <v>0</v>
      </c>
      <c r="N29" s="75">
        <f t="shared" si="24"/>
        <v>0</v>
      </c>
      <c r="O29" s="75">
        <f t="shared" si="24"/>
        <v>0</v>
      </c>
      <c r="P29" s="75">
        <f t="shared" si="24"/>
        <v>0</v>
      </c>
      <c r="Q29" s="75">
        <f t="shared" si="24"/>
        <v>0</v>
      </c>
      <c r="R29" s="75">
        <f t="shared" si="24"/>
        <v>0</v>
      </c>
      <c r="S29" s="143">
        <f t="shared" si="24"/>
        <v>0</v>
      </c>
      <c r="T29" s="142">
        <f t="shared" si="2"/>
        <v>2089200</v>
      </c>
      <c r="U29" s="142">
        <f t="shared" si="25"/>
        <v>2089200</v>
      </c>
      <c r="V29" s="75">
        <f t="shared" si="25"/>
        <v>0</v>
      </c>
      <c r="W29" s="75">
        <f t="shared" si="25"/>
        <v>0</v>
      </c>
      <c r="X29" s="75">
        <f t="shared" si="25"/>
        <v>0</v>
      </c>
      <c r="Y29" s="75">
        <f t="shared" si="25"/>
        <v>0</v>
      </c>
      <c r="Z29" s="75">
        <f t="shared" si="25"/>
        <v>0</v>
      </c>
      <c r="AA29" s="75">
        <f t="shared" si="25"/>
        <v>0</v>
      </c>
      <c r="AB29" s="75">
        <f t="shared" si="25"/>
        <v>0</v>
      </c>
      <c r="AC29" s="75">
        <f t="shared" si="25"/>
        <v>0</v>
      </c>
      <c r="AD29" s="143">
        <f t="shared" si="25"/>
        <v>0</v>
      </c>
    </row>
    <row r="30" spans="1:1024" ht="37.5">
      <c r="B30" s="120"/>
      <c r="C30" s="89" t="s">
        <v>101</v>
      </c>
      <c r="D30" s="139" t="s">
        <v>344</v>
      </c>
      <c r="E30" s="144" t="s">
        <v>18</v>
      </c>
      <c r="F30" s="144" t="s">
        <v>20</v>
      </c>
      <c r="G30" s="80">
        <v>5010000190</v>
      </c>
      <c r="H30" s="81"/>
      <c r="I30" s="142">
        <f t="shared" si="0"/>
        <v>2171800</v>
      </c>
      <c r="J30" s="142">
        <f t="shared" si="24"/>
        <v>2171800</v>
      </c>
      <c r="K30" s="75">
        <f t="shared" si="24"/>
        <v>0</v>
      </c>
      <c r="L30" s="75">
        <f t="shared" si="24"/>
        <v>0</v>
      </c>
      <c r="M30" s="75">
        <f t="shared" si="24"/>
        <v>0</v>
      </c>
      <c r="N30" s="75">
        <f t="shared" si="24"/>
        <v>0</v>
      </c>
      <c r="O30" s="75">
        <f t="shared" si="24"/>
        <v>0</v>
      </c>
      <c r="P30" s="75">
        <f t="shared" si="24"/>
        <v>0</v>
      </c>
      <c r="Q30" s="75">
        <f t="shared" si="24"/>
        <v>0</v>
      </c>
      <c r="R30" s="75">
        <f t="shared" si="24"/>
        <v>0</v>
      </c>
      <c r="S30" s="143">
        <f t="shared" si="24"/>
        <v>0</v>
      </c>
      <c r="T30" s="142">
        <f t="shared" si="2"/>
        <v>2089200</v>
      </c>
      <c r="U30" s="142">
        <f t="shared" si="25"/>
        <v>2089200</v>
      </c>
      <c r="V30" s="75">
        <f t="shared" si="25"/>
        <v>0</v>
      </c>
      <c r="W30" s="75">
        <f t="shared" si="25"/>
        <v>0</v>
      </c>
      <c r="X30" s="75">
        <f t="shared" si="25"/>
        <v>0</v>
      </c>
      <c r="Y30" s="75">
        <f t="shared" si="25"/>
        <v>0</v>
      </c>
      <c r="Z30" s="75">
        <f t="shared" si="25"/>
        <v>0</v>
      </c>
      <c r="AA30" s="75">
        <f t="shared" si="25"/>
        <v>0</v>
      </c>
      <c r="AB30" s="75">
        <f t="shared" si="25"/>
        <v>0</v>
      </c>
      <c r="AC30" s="75">
        <f t="shared" si="25"/>
        <v>0</v>
      </c>
      <c r="AD30" s="143">
        <f t="shared" si="25"/>
        <v>0</v>
      </c>
    </row>
    <row r="31" spans="1:1024" ht="75.599999999999994" customHeight="1">
      <c r="B31" s="120"/>
      <c r="C31" s="39" t="s">
        <v>102</v>
      </c>
      <c r="D31" s="139" t="s">
        <v>344</v>
      </c>
      <c r="E31" s="144" t="s">
        <v>18</v>
      </c>
      <c r="F31" s="144" t="s">
        <v>20</v>
      </c>
      <c r="G31" s="80">
        <v>5010000190</v>
      </c>
      <c r="H31" s="81" t="s">
        <v>103</v>
      </c>
      <c r="I31" s="142">
        <f t="shared" si="0"/>
        <v>2171800</v>
      </c>
      <c r="J31" s="142">
        <v>2171800</v>
      </c>
      <c r="K31" s="75"/>
      <c r="L31" s="75"/>
      <c r="M31" s="75"/>
      <c r="N31" s="75"/>
      <c r="O31" s="75"/>
      <c r="P31" s="75"/>
      <c r="Q31" s="75"/>
      <c r="R31" s="75"/>
      <c r="S31" s="143"/>
      <c r="T31" s="142">
        <f t="shared" si="2"/>
        <v>2089200</v>
      </c>
      <c r="U31" s="142">
        <v>2089200</v>
      </c>
      <c r="V31" s="75"/>
      <c r="W31" s="75"/>
      <c r="X31" s="75"/>
      <c r="Y31" s="75"/>
      <c r="Z31" s="75"/>
      <c r="AA31" s="75"/>
      <c r="AB31" s="75"/>
      <c r="AC31" s="75"/>
      <c r="AD31" s="143"/>
    </row>
    <row r="32" spans="1:1024" ht="56.25">
      <c r="B32" s="120"/>
      <c r="C32" s="39" t="s">
        <v>345</v>
      </c>
      <c r="D32" s="139" t="s">
        <v>344</v>
      </c>
      <c r="E32" s="144" t="s">
        <v>18</v>
      </c>
      <c r="F32" s="144" t="s">
        <v>25</v>
      </c>
      <c r="G32" s="80"/>
      <c r="H32" s="81"/>
      <c r="I32" s="142">
        <f t="shared" si="0"/>
        <v>76239500</v>
      </c>
      <c r="J32" s="142">
        <f t="shared" ref="J32:S33" si="26">J33</f>
        <v>76239500</v>
      </c>
      <c r="K32" s="75">
        <f t="shared" si="26"/>
        <v>0</v>
      </c>
      <c r="L32" s="75">
        <f t="shared" si="26"/>
        <v>0</v>
      </c>
      <c r="M32" s="75">
        <f t="shared" si="26"/>
        <v>0</v>
      </c>
      <c r="N32" s="75">
        <f t="shared" si="26"/>
        <v>0</v>
      </c>
      <c r="O32" s="75">
        <f t="shared" si="26"/>
        <v>0</v>
      </c>
      <c r="P32" s="75">
        <f t="shared" si="26"/>
        <v>0</v>
      </c>
      <c r="Q32" s="75">
        <f t="shared" si="26"/>
        <v>0</v>
      </c>
      <c r="R32" s="75">
        <f t="shared" si="26"/>
        <v>0</v>
      </c>
      <c r="S32" s="143">
        <f t="shared" si="26"/>
        <v>0</v>
      </c>
      <c r="T32" s="142">
        <f t="shared" si="2"/>
        <v>84918300</v>
      </c>
      <c r="U32" s="142">
        <f t="shared" ref="U32:AD33" si="27">U33</f>
        <v>81714500</v>
      </c>
      <c r="V32" s="75">
        <f t="shared" si="27"/>
        <v>0</v>
      </c>
      <c r="W32" s="75">
        <f t="shared" si="27"/>
        <v>0</v>
      </c>
      <c r="X32" s="75">
        <f t="shared" si="27"/>
        <v>0</v>
      </c>
      <c r="Y32" s="75">
        <f t="shared" si="27"/>
        <v>3203800</v>
      </c>
      <c r="Z32" s="75">
        <f t="shared" si="27"/>
        <v>0</v>
      </c>
      <c r="AA32" s="75">
        <f t="shared" si="27"/>
        <v>0</v>
      </c>
      <c r="AB32" s="75">
        <f t="shared" si="27"/>
        <v>0</v>
      </c>
      <c r="AC32" s="75">
        <f t="shared" si="27"/>
        <v>0</v>
      </c>
      <c r="AD32" s="143">
        <f t="shared" si="27"/>
        <v>0</v>
      </c>
    </row>
    <row r="33" spans="2:30" ht="37.5">
      <c r="B33" s="120"/>
      <c r="C33" s="39" t="s">
        <v>99</v>
      </c>
      <c r="D33" s="139" t="s">
        <v>344</v>
      </c>
      <c r="E33" s="144" t="s">
        <v>18</v>
      </c>
      <c r="F33" s="144" t="s">
        <v>25</v>
      </c>
      <c r="G33" s="80">
        <v>5000000000</v>
      </c>
      <c r="H33" s="81"/>
      <c r="I33" s="142">
        <f t="shared" si="0"/>
        <v>76239500</v>
      </c>
      <c r="J33" s="142">
        <f t="shared" si="26"/>
        <v>76239500</v>
      </c>
      <c r="K33" s="75">
        <f t="shared" si="26"/>
        <v>0</v>
      </c>
      <c r="L33" s="75">
        <f t="shared" si="26"/>
        <v>0</v>
      </c>
      <c r="M33" s="75">
        <f t="shared" si="26"/>
        <v>0</v>
      </c>
      <c r="N33" s="75">
        <f t="shared" si="26"/>
        <v>0</v>
      </c>
      <c r="O33" s="75">
        <f t="shared" si="26"/>
        <v>0</v>
      </c>
      <c r="P33" s="75">
        <f t="shared" si="26"/>
        <v>0</v>
      </c>
      <c r="Q33" s="75">
        <f t="shared" si="26"/>
        <v>0</v>
      </c>
      <c r="R33" s="75">
        <f t="shared" si="26"/>
        <v>0</v>
      </c>
      <c r="S33" s="143">
        <f t="shared" si="26"/>
        <v>0</v>
      </c>
      <c r="T33" s="142">
        <f t="shared" si="2"/>
        <v>84918300</v>
      </c>
      <c r="U33" s="142">
        <f t="shared" si="27"/>
        <v>81714500</v>
      </c>
      <c r="V33" s="75">
        <f t="shared" si="27"/>
        <v>0</v>
      </c>
      <c r="W33" s="75">
        <f t="shared" si="27"/>
        <v>0</v>
      </c>
      <c r="X33" s="75">
        <f t="shared" si="27"/>
        <v>0</v>
      </c>
      <c r="Y33" s="75">
        <f t="shared" si="27"/>
        <v>3203800</v>
      </c>
      <c r="Z33" s="75">
        <f t="shared" si="27"/>
        <v>0</v>
      </c>
      <c r="AA33" s="75">
        <f t="shared" si="27"/>
        <v>0</v>
      </c>
      <c r="AB33" s="75">
        <f t="shared" si="27"/>
        <v>0</v>
      </c>
      <c r="AC33" s="75">
        <f t="shared" si="27"/>
        <v>0</v>
      </c>
      <c r="AD33" s="143">
        <f t="shared" si="27"/>
        <v>0</v>
      </c>
    </row>
    <row r="34" spans="2:30" ht="37.5">
      <c r="B34" s="120"/>
      <c r="C34" s="39" t="s">
        <v>107</v>
      </c>
      <c r="D34" s="139" t="s">
        <v>344</v>
      </c>
      <c r="E34" s="144" t="s">
        <v>18</v>
      </c>
      <c r="F34" s="144" t="s">
        <v>25</v>
      </c>
      <c r="G34" s="80">
        <v>5020000000</v>
      </c>
      <c r="H34" s="81"/>
      <c r="I34" s="142">
        <f t="shared" si="0"/>
        <v>76239500</v>
      </c>
      <c r="J34" s="142">
        <f t="shared" ref="J34:S34" si="28">J35+J38+J41+J44</f>
        <v>76239500</v>
      </c>
      <c r="K34" s="75">
        <f t="shared" si="28"/>
        <v>0</v>
      </c>
      <c r="L34" s="75">
        <f t="shared" si="28"/>
        <v>0</v>
      </c>
      <c r="M34" s="75">
        <f t="shared" si="28"/>
        <v>0</v>
      </c>
      <c r="N34" s="75">
        <f t="shared" si="28"/>
        <v>0</v>
      </c>
      <c r="O34" s="75">
        <f t="shared" si="28"/>
        <v>0</v>
      </c>
      <c r="P34" s="75">
        <f t="shared" si="28"/>
        <v>0</v>
      </c>
      <c r="Q34" s="75">
        <f t="shared" si="28"/>
        <v>0</v>
      </c>
      <c r="R34" s="75">
        <f t="shared" si="28"/>
        <v>0</v>
      </c>
      <c r="S34" s="143">
        <f t="shared" si="28"/>
        <v>0</v>
      </c>
      <c r="T34" s="142">
        <f t="shared" si="2"/>
        <v>84918300</v>
      </c>
      <c r="U34" s="142">
        <f t="shared" ref="U34:AD34" si="29">U35+U38+U41+U44</f>
        <v>81714500</v>
      </c>
      <c r="V34" s="75">
        <f t="shared" si="29"/>
        <v>0</v>
      </c>
      <c r="W34" s="75">
        <f t="shared" si="29"/>
        <v>0</v>
      </c>
      <c r="X34" s="75">
        <f t="shared" si="29"/>
        <v>0</v>
      </c>
      <c r="Y34" s="75">
        <f t="shared" si="29"/>
        <v>3203800</v>
      </c>
      <c r="Z34" s="75">
        <f t="shared" si="29"/>
        <v>0</v>
      </c>
      <c r="AA34" s="75">
        <f t="shared" si="29"/>
        <v>0</v>
      </c>
      <c r="AB34" s="75">
        <f t="shared" si="29"/>
        <v>0</v>
      </c>
      <c r="AC34" s="75">
        <f t="shared" si="29"/>
        <v>0</v>
      </c>
      <c r="AD34" s="143">
        <f t="shared" si="29"/>
        <v>0</v>
      </c>
    </row>
    <row r="35" spans="2:30" ht="37.5">
      <c r="B35" s="120"/>
      <c r="C35" s="89" t="s">
        <v>101</v>
      </c>
      <c r="D35" s="139" t="s">
        <v>344</v>
      </c>
      <c r="E35" s="144" t="s">
        <v>18</v>
      </c>
      <c r="F35" s="144" t="s">
        <v>25</v>
      </c>
      <c r="G35" s="80">
        <v>5020000190</v>
      </c>
      <c r="H35" s="81"/>
      <c r="I35" s="142">
        <f t="shared" si="0"/>
        <v>68925700</v>
      </c>
      <c r="J35" s="142">
        <f t="shared" ref="J35:S35" si="30">J36+J37</f>
        <v>68925700</v>
      </c>
      <c r="K35" s="75">
        <f t="shared" si="30"/>
        <v>0</v>
      </c>
      <c r="L35" s="75">
        <f t="shared" si="30"/>
        <v>0</v>
      </c>
      <c r="M35" s="75">
        <f t="shared" si="30"/>
        <v>0</v>
      </c>
      <c r="N35" s="75">
        <f t="shared" si="30"/>
        <v>0</v>
      </c>
      <c r="O35" s="75">
        <f t="shared" si="30"/>
        <v>0</v>
      </c>
      <c r="P35" s="75">
        <f t="shared" si="30"/>
        <v>0</v>
      </c>
      <c r="Q35" s="75">
        <f t="shared" si="30"/>
        <v>0</v>
      </c>
      <c r="R35" s="75">
        <f t="shared" si="30"/>
        <v>0</v>
      </c>
      <c r="S35" s="143">
        <f t="shared" si="30"/>
        <v>0</v>
      </c>
      <c r="T35" s="142">
        <f t="shared" si="2"/>
        <v>77604500</v>
      </c>
      <c r="U35" s="142">
        <f t="shared" ref="U35:AD35" si="31">U36+U37</f>
        <v>74400700</v>
      </c>
      <c r="V35" s="75">
        <f t="shared" si="31"/>
        <v>0</v>
      </c>
      <c r="W35" s="75">
        <f t="shared" si="31"/>
        <v>0</v>
      </c>
      <c r="X35" s="75">
        <f t="shared" si="31"/>
        <v>0</v>
      </c>
      <c r="Y35" s="75">
        <f t="shared" si="31"/>
        <v>3203800</v>
      </c>
      <c r="Z35" s="75">
        <f t="shared" si="31"/>
        <v>0</v>
      </c>
      <c r="AA35" s="75">
        <f t="shared" si="31"/>
        <v>0</v>
      </c>
      <c r="AB35" s="75">
        <f t="shared" si="31"/>
        <v>0</v>
      </c>
      <c r="AC35" s="75">
        <f t="shared" si="31"/>
        <v>0</v>
      </c>
      <c r="AD35" s="143">
        <f t="shared" si="31"/>
        <v>0</v>
      </c>
    </row>
    <row r="36" spans="2:30" ht="75">
      <c r="B36" s="120"/>
      <c r="C36" s="39" t="s">
        <v>102</v>
      </c>
      <c r="D36" s="139" t="s">
        <v>344</v>
      </c>
      <c r="E36" s="144" t="s">
        <v>18</v>
      </c>
      <c r="F36" s="144" t="s">
        <v>25</v>
      </c>
      <c r="G36" s="80">
        <v>5020000190</v>
      </c>
      <c r="H36" s="81" t="s">
        <v>103</v>
      </c>
      <c r="I36" s="142">
        <f t="shared" si="0"/>
        <v>68925700</v>
      </c>
      <c r="J36" s="142">
        <v>68925700</v>
      </c>
      <c r="K36" s="75"/>
      <c r="L36" s="75"/>
      <c r="M36" s="75"/>
      <c r="N36" s="75"/>
      <c r="O36" s="75"/>
      <c r="P36" s="75"/>
      <c r="Q36" s="75"/>
      <c r="R36" s="75"/>
      <c r="S36" s="143"/>
      <c r="T36" s="142">
        <f t="shared" si="2"/>
        <v>77604500</v>
      </c>
      <c r="U36" s="142">
        <v>74400700</v>
      </c>
      <c r="V36" s="75"/>
      <c r="W36" s="75"/>
      <c r="X36" s="75"/>
      <c r="Y36" s="75">
        <v>3203800</v>
      </c>
      <c r="Z36" s="75"/>
      <c r="AA36" s="75"/>
      <c r="AB36" s="75"/>
      <c r="AC36" s="75"/>
      <c r="AD36" s="143"/>
    </row>
    <row r="37" spans="2:30" hidden="1">
      <c r="B37" s="120"/>
      <c r="C37" s="39" t="s">
        <v>108</v>
      </c>
      <c r="D37" s="139" t="s">
        <v>344</v>
      </c>
      <c r="E37" s="144" t="s">
        <v>18</v>
      </c>
      <c r="F37" s="144" t="s">
        <v>25</v>
      </c>
      <c r="G37" s="80">
        <v>5020000190</v>
      </c>
      <c r="H37" s="81" t="s">
        <v>109</v>
      </c>
      <c r="I37" s="142">
        <f t="shared" si="0"/>
        <v>0</v>
      </c>
      <c r="J37" s="142"/>
      <c r="K37" s="75"/>
      <c r="L37" s="75"/>
      <c r="M37" s="75"/>
      <c r="N37" s="75"/>
      <c r="O37" s="75"/>
      <c r="P37" s="75"/>
      <c r="Q37" s="75"/>
      <c r="R37" s="75"/>
      <c r="S37" s="143"/>
      <c r="T37" s="142">
        <f t="shared" si="2"/>
        <v>0</v>
      </c>
      <c r="U37" s="142"/>
      <c r="V37" s="75"/>
      <c r="W37" s="75"/>
      <c r="X37" s="75"/>
      <c r="Y37" s="75"/>
      <c r="Z37" s="75"/>
      <c r="AA37" s="75"/>
      <c r="AB37" s="75"/>
      <c r="AC37" s="75"/>
      <c r="AD37" s="143"/>
    </row>
    <row r="38" spans="2:30" ht="150">
      <c r="B38" s="120"/>
      <c r="C38" s="39" t="s">
        <v>110</v>
      </c>
      <c r="D38" s="139" t="s">
        <v>344</v>
      </c>
      <c r="E38" s="144" t="s">
        <v>18</v>
      </c>
      <c r="F38" s="144" t="s">
        <v>25</v>
      </c>
      <c r="G38" s="80">
        <v>5020060870</v>
      </c>
      <c r="H38" s="81"/>
      <c r="I38" s="142">
        <f t="shared" si="0"/>
        <v>979700</v>
      </c>
      <c r="J38" s="142">
        <f t="shared" ref="J38:S38" si="32">J39+J40</f>
        <v>979700</v>
      </c>
      <c r="K38" s="75">
        <f t="shared" si="32"/>
        <v>0</v>
      </c>
      <c r="L38" s="75">
        <f t="shared" si="32"/>
        <v>0</v>
      </c>
      <c r="M38" s="75">
        <f t="shared" si="32"/>
        <v>0</v>
      </c>
      <c r="N38" s="75">
        <f t="shared" si="32"/>
        <v>0</v>
      </c>
      <c r="O38" s="75">
        <f t="shared" si="32"/>
        <v>0</v>
      </c>
      <c r="P38" s="75">
        <f t="shared" si="32"/>
        <v>0</v>
      </c>
      <c r="Q38" s="75">
        <f t="shared" si="32"/>
        <v>0</v>
      </c>
      <c r="R38" s="75">
        <f t="shared" si="32"/>
        <v>0</v>
      </c>
      <c r="S38" s="143">
        <f t="shared" si="32"/>
        <v>0</v>
      </c>
      <c r="T38" s="142">
        <f t="shared" si="2"/>
        <v>979700</v>
      </c>
      <c r="U38" s="142">
        <f t="shared" ref="U38:AD38" si="33">U39+U40</f>
        <v>979700</v>
      </c>
      <c r="V38" s="75">
        <f t="shared" si="33"/>
        <v>0</v>
      </c>
      <c r="W38" s="75">
        <f t="shared" si="33"/>
        <v>0</v>
      </c>
      <c r="X38" s="75">
        <f t="shared" si="33"/>
        <v>0</v>
      </c>
      <c r="Y38" s="75">
        <f t="shared" si="33"/>
        <v>0</v>
      </c>
      <c r="Z38" s="75">
        <f t="shared" si="33"/>
        <v>0</v>
      </c>
      <c r="AA38" s="75">
        <f t="shared" si="33"/>
        <v>0</v>
      </c>
      <c r="AB38" s="75">
        <f t="shared" si="33"/>
        <v>0</v>
      </c>
      <c r="AC38" s="75">
        <f t="shared" si="33"/>
        <v>0</v>
      </c>
      <c r="AD38" s="143">
        <f t="shared" si="33"/>
        <v>0</v>
      </c>
    </row>
    <row r="39" spans="2:30" ht="75">
      <c r="B39" s="120"/>
      <c r="C39" s="39" t="s">
        <v>102</v>
      </c>
      <c r="D39" s="139" t="s">
        <v>344</v>
      </c>
      <c r="E39" s="144" t="s">
        <v>18</v>
      </c>
      <c r="F39" s="144" t="s">
        <v>25</v>
      </c>
      <c r="G39" s="80">
        <v>5020060870</v>
      </c>
      <c r="H39" s="81" t="s">
        <v>103</v>
      </c>
      <c r="I39" s="142">
        <f t="shared" si="0"/>
        <v>979700</v>
      </c>
      <c r="J39" s="142">
        <v>979700</v>
      </c>
      <c r="K39" s="75"/>
      <c r="L39" s="75"/>
      <c r="M39" s="75"/>
      <c r="N39" s="75"/>
      <c r="O39" s="75"/>
      <c r="P39" s="75"/>
      <c r="Q39" s="75"/>
      <c r="R39" s="75"/>
      <c r="S39" s="143"/>
      <c r="T39" s="142">
        <f t="shared" si="2"/>
        <v>979700</v>
      </c>
      <c r="U39" s="142">
        <v>979700</v>
      </c>
      <c r="V39" s="75"/>
      <c r="W39" s="75"/>
      <c r="X39" s="75"/>
      <c r="Y39" s="75"/>
      <c r="Z39" s="75"/>
      <c r="AA39" s="75"/>
      <c r="AB39" s="75"/>
      <c r="AC39" s="75"/>
      <c r="AD39" s="143"/>
    </row>
    <row r="40" spans="2:30" ht="37.5" hidden="1">
      <c r="B40" s="120"/>
      <c r="C40" s="39" t="s">
        <v>105</v>
      </c>
      <c r="D40" s="139" t="s">
        <v>344</v>
      </c>
      <c r="E40" s="144" t="s">
        <v>18</v>
      </c>
      <c r="F40" s="144" t="s">
        <v>25</v>
      </c>
      <c r="G40" s="80">
        <v>5020060870</v>
      </c>
      <c r="H40" s="81" t="s">
        <v>106</v>
      </c>
      <c r="I40" s="142">
        <f t="shared" si="0"/>
        <v>0</v>
      </c>
      <c r="J40" s="142"/>
      <c r="K40" s="75"/>
      <c r="L40" s="75"/>
      <c r="M40" s="75"/>
      <c r="N40" s="75"/>
      <c r="O40" s="75"/>
      <c r="P40" s="75"/>
      <c r="Q40" s="75"/>
      <c r="R40" s="75"/>
      <c r="S40" s="143"/>
      <c r="T40" s="142">
        <f t="shared" si="2"/>
        <v>0</v>
      </c>
      <c r="U40" s="142"/>
      <c r="V40" s="75"/>
      <c r="W40" s="75"/>
      <c r="X40" s="75"/>
      <c r="Y40" s="75"/>
      <c r="Z40" s="75"/>
      <c r="AA40" s="75"/>
      <c r="AB40" s="75"/>
      <c r="AC40" s="75"/>
      <c r="AD40" s="143"/>
    </row>
    <row r="41" spans="2:30" ht="48" customHeight="1">
      <c r="B41" s="120"/>
      <c r="C41" s="39" t="s">
        <v>116</v>
      </c>
      <c r="D41" s="139" t="s">
        <v>344</v>
      </c>
      <c r="E41" s="144" t="s">
        <v>18</v>
      </c>
      <c r="F41" s="144" t="s">
        <v>25</v>
      </c>
      <c r="G41" s="80">
        <v>5020069200</v>
      </c>
      <c r="H41" s="81"/>
      <c r="I41" s="142">
        <f t="shared" si="0"/>
        <v>5354400</v>
      </c>
      <c r="J41" s="142">
        <f t="shared" ref="J41:S41" si="34">J42+J43</f>
        <v>5354400</v>
      </c>
      <c r="K41" s="75">
        <f t="shared" si="34"/>
        <v>0</v>
      </c>
      <c r="L41" s="75">
        <f t="shared" si="34"/>
        <v>0</v>
      </c>
      <c r="M41" s="75">
        <f t="shared" si="34"/>
        <v>0</v>
      </c>
      <c r="N41" s="75">
        <f t="shared" si="34"/>
        <v>0</v>
      </c>
      <c r="O41" s="75">
        <f t="shared" si="34"/>
        <v>0</v>
      </c>
      <c r="P41" s="75">
        <f t="shared" si="34"/>
        <v>0</v>
      </c>
      <c r="Q41" s="75">
        <f t="shared" si="34"/>
        <v>0</v>
      </c>
      <c r="R41" s="75">
        <f t="shared" si="34"/>
        <v>0</v>
      </c>
      <c r="S41" s="143">
        <f t="shared" si="34"/>
        <v>0</v>
      </c>
      <c r="T41" s="142">
        <f t="shared" si="2"/>
        <v>5354400</v>
      </c>
      <c r="U41" s="142">
        <f t="shared" ref="U41:AD41" si="35">U42+U43</f>
        <v>5354400</v>
      </c>
      <c r="V41" s="75">
        <f t="shared" si="35"/>
        <v>0</v>
      </c>
      <c r="W41" s="75">
        <f t="shared" si="35"/>
        <v>0</v>
      </c>
      <c r="X41" s="75">
        <f t="shared" si="35"/>
        <v>0</v>
      </c>
      <c r="Y41" s="75">
        <f t="shared" si="35"/>
        <v>0</v>
      </c>
      <c r="Z41" s="75">
        <f t="shared" si="35"/>
        <v>0</v>
      </c>
      <c r="AA41" s="75">
        <f t="shared" si="35"/>
        <v>0</v>
      </c>
      <c r="AB41" s="75">
        <f t="shared" si="35"/>
        <v>0</v>
      </c>
      <c r="AC41" s="75">
        <f t="shared" si="35"/>
        <v>0</v>
      </c>
      <c r="AD41" s="143">
        <f t="shared" si="35"/>
        <v>0</v>
      </c>
    </row>
    <row r="42" spans="2:30" ht="75">
      <c r="B42" s="120"/>
      <c r="C42" s="39" t="s">
        <v>102</v>
      </c>
      <c r="D42" s="139" t="s">
        <v>344</v>
      </c>
      <c r="E42" s="144" t="s">
        <v>18</v>
      </c>
      <c r="F42" s="144" t="s">
        <v>25</v>
      </c>
      <c r="G42" s="80">
        <v>5020069200</v>
      </c>
      <c r="H42" s="81" t="s">
        <v>103</v>
      </c>
      <c r="I42" s="142">
        <f t="shared" si="0"/>
        <v>5254400</v>
      </c>
      <c r="J42" s="142">
        <v>5254400</v>
      </c>
      <c r="K42" s="75"/>
      <c r="L42" s="75"/>
      <c r="M42" s="75"/>
      <c r="N42" s="75"/>
      <c r="O42" s="75"/>
      <c r="P42" s="75"/>
      <c r="Q42" s="75"/>
      <c r="R42" s="75"/>
      <c r="S42" s="143"/>
      <c r="T42" s="142">
        <f t="shared" si="2"/>
        <v>5254400</v>
      </c>
      <c r="U42" s="142">
        <v>5254400</v>
      </c>
      <c r="V42" s="75"/>
      <c r="W42" s="75"/>
      <c r="X42" s="75"/>
      <c r="Y42" s="75"/>
      <c r="Z42" s="75"/>
      <c r="AA42" s="75"/>
      <c r="AB42" s="75"/>
      <c r="AC42" s="75"/>
      <c r="AD42" s="143"/>
    </row>
    <row r="43" spans="2:30" ht="37.5">
      <c r="B43" s="120"/>
      <c r="C43" s="39" t="s">
        <v>105</v>
      </c>
      <c r="D43" s="139" t="s">
        <v>344</v>
      </c>
      <c r="E43" s="144" t="s">
        <v>18</v>
      </c>
      <c r="F43" s="144" t="s">
        <v>25</v>
      </c>
      <c r="G43" s="80">
        <v>5020069200</v>
      </c>
      <c r="H43" s="81" t="s">
        <v>106</v>
      </c>
      <c r="I43" s="142">
        <f t="shared" si="0"/>
        <v>100000</v>
      </c>
      <c r="J43" s="142">
        <v>100000</v>
      </c>
      <c r="K43" s="75"/>
      <c r="L43" s="75"/>
      <c r="M43" s="75"/>
      <c r="N43" s="75"/>
      <c r="O43" s="75"/>
      <c r="P43" s="75"/>
      <c r="Q43" s="75"/>
      <c r="R43" s="75"/>
      <c r="S43" s="143"/>
      <c r="T43" s="142">
        <f t="shared" si="2"/>
        <v>100000</v>
      </c>
      <c r="U43" s="142">
        <v>100000</v>
      </c>
      <c r="V43" s="75"/>
      <c r="W43" s="75"/>
      <c r="X43" s="75"/>
      <c r="Y43" s="75"/>
      <c r="Z43" s="75"/>
      <c r="AA43" s="75"/>
      <c r="AB43" s="75"/>
      <c r="AC43" s="75"/>
      <c r="AD43" s="143"/>
    </row>
    <row r="44" spans="2:30" ht="154.15" customHeight="1">
      <c r="B44" s="120"/>
      <c r="C44" s="39" t="s">
        <v>117</v>
      </c>
      <c r="D44" s="139" t="s">
        <v>344</v>
      </c>
      <c r="E44" s="144" t="s">
        <v>18</v>
      </c>
      <c r="F44" s="144" t="s">
        <v>25</v>
      </c>
      <c r="G44" s="80">
        <v>5020069210</v>
      </c>
      <c r="H44" s="81"/>
      <c r="I44" s="142">
        <f t="shared" si="0"/>
        <v>979700</v>
      </c>
      <c r="J44" s="142">
        <f t="shared" ref="J44:S44" si="36">J45</f>
        <v>979700</v>
      </c>
      <c r="K44" s="75">
        <f t="shared" si="36"/>
        <v>0</v>
      </c>
      <c r="L44" s="75">
        <f t="shared" si="36"/>
        <v>0</v>
      </c>
      <c r="M44" s="75">
        <f t="shared" si="36"/>
        <v>0</v>
      </c>
      <c r="N44" s="75">
        <f t="shared" si="36"/>
        <v>0</v>
      </c>
      <c r="O44" s="75">
        <f t="shared" si="36"/>
        <v>0</v>
      </c>
      <c r="P44" s="75">
        <f t="shared" si="36"/>
        <v>0</v>
      </c>
      <c r="Q44" s="75">
        <f t="shared" si="36"/>
        <v>0</v>
      </c>
      <c r="R44" s="75">
        <f t="shared" si="36"/>
        <v>0</v>
      </c>
      <c r="S44" s="143">
        <f t="shared" si="36"/>
        <v>0</v>
      </c>
      <c r="T44" s="142">
        <f t="shared" si="2"/>
        <v>979700</v>
      </c>
      <c r="U44" s="142">
        <f t="shared" ref="U44:AD44" si="37">U45</f>
        <v>979700</v>
      </c>
      <c r="V44" s="75">
        <f t="shared" si="37"/>
        <v>0</v>
      </c>
      <c r="W44" s="75">
        <f t="shared" si="37"/>
        <v>0</v>
      </c>
      <c r="X44" s="75">
        <f t="shared" si="37"/>
        <v>0</v>
      </c>
      <c r="Y44" s="75">
        <f t="shared" si="37"/>
        <v>0</v>
      </c>
      <c r="Z44" s="75">
        <f t="shared" si="37"/>
        <v>0</v>
      </c>
      <c r="AA44" s="75">
        <f t="shared" si="37"/>
        <v>0</v>
      </c>
      <c r="AB44" s="75">
        <f t="shared" si="37"/>
        <v>0</v>
      </c>
      <c r="AC44" s="75">
        <f t="shared" si="37"/>
        <v>0</v>
      </c>
      <c r="AD44" s="143">
        <f t="shared" si="37"/>
        <v>0</v>
      </c>
    </row>
    <row r="45" spans="2:30" ht="75">
      <c r="B45" s="120"/>
      <c r="C45" s="39" t="s">
        <v>102</v>
      </c>
      <c r="D45" s="139" t="s">
        <v>344</v>
      </c>
      <c r="E45" s="144" t="s">
        <v>18</v>
      </c>
      <c r="F45" s="144" t="s">
        <v>25</v>
      </c>
      <c r="G45" s="80">
        <v>5020069210</v>
      </c>
      <c r="H45" s="81" t="s">
        <v>103</v>
      </c>
      <c r="I45" s="142">
        <f t="shared" si="0"/>
        <v>979700</v>
      </c>
      <c r="J45" s="142">
        <v>979700</v>
      </c>
      <c r="K45" s="75"/>
      <c r="L45" s="75"/>
      <c r="M45" s="75"/>
      <c r="N45" s="75"/>
      <c r="O45" s="75"/>
      <c r="P45" s="75"/>
      <c r="Q45" s="75"/>
      <c r="R45" s="75"/>
      <c r="S45" s="143"/>
      <c r="T45" s="142">
        <f t="shared" si="2"/>
        <v>979700</v>
      </c>
      <c r="U45" s="142">
        <v>979700</v>
      </c>
      <c r="V45" s="75"/>
      <c r="W45" s="75"/>
      <c r="X45" s="75"/>
      <c r="Y45" s="75"/>
      <c r="Z45" s="75"/>
      <c r="AA45" s="75"/>
      <c r="AB45" s="75"/>
      <c r="AC45" s="75"/>
      <c r="AD45" s="143"/>
    </row>
    <row r="46" spans="2:30">
      <c r="B46" s="120"/>
      <c r="C46" s="39" t="s">
        <v>26</v>
      </c>
      <c r="D46" s="139" t="s">
        <v>344</v>
      </c>
      <c r="E46" s="144" t="s">
        <v>18</v>
      </c>
      <c r="F46" s="144" t="s">
        <v>27</v>
      </c>
      <c r="G46" s="80"/>
      <c r="H46" s="81"/>
      <c r="I46" s="142">
        <f t="shared" si="0"/>
        <v>83300</v>
      </c>
      <c r="J46" s="142">
        <f t="shared" ref="J46:S48" si="38">J47</f>
        <v>85900</v>
      </c>
      <c r="K46" s="75">
        <f t="shared" si="38"/>
        <v>-2600</v>
      </c>
      <c r="L46" s="75">
        <f t="shared" si="38"/>
        <v>0</v>
      </c>
      <c r="M46" s="75">
        <f t="shared" si="38"/>
        <v>0</v>
      </c>
      <c r="N46" s="75">
        <f t="shared" si="38"/>
        <v>0</v>
      </c>
      <c r="O46" s="75">
        <f t="shared" si="38"/>
        <v>0</v>
      </c>
      <c r="P46" s="75">
        <f t="shared" si="38"/>
        <v>0</v>
      </c>
      <c r="Q46" s="75">
        <f t="shared" si="38"/>
        <v>0</v>
      </c>
      <c r="R46" s="75">
        <f t="shared" si="38"/>
        <v>0</v>
      </c>
      <c r="S46" s="143">
        <f t="shared" si="38"/>
        <v>0</v>
      </c>
      <c r="T46" s="142">
        <f t="shared" si="2"/>
        <v>9200</v>
      </c>
      <c r="U46" s="142">
        <f t="shared" ref="U46:AD48" si="39">U47</f>
        <v>134600</v>
      </c>
      <c r="V46" s="75">
        <f t="shared" si="39"/>
        <v>-125400</v>
      </c>
      <c r="W46" s="75">
        <f t="shared" si="39"/>
        <v>0</v>
      </c>
      <c r="X46" s="75">
        <f t="shared" si="39"/>
        <v>0</v>
      </c>
      <c r="Y46" s="75">
        <f t="shared" si="39"/>
        <v>0</v>
      </c>
      <c r="Z46" s="75">
        <f t="shared" si="39"/>
        <v>0</v>
      </c>
      <c r="AA46" s="75">
        <f t="shared" si="39"/>
        <v>0</v>
      </c>
      <c r="AB46" s="75">
        <f t="shared" si="39"/>
        <v>0</v>
      </c>
      <c r="AC46" s="75">
        <f t="shared" si="39"/>
        <v>0</v>
      </c>
      <c r="AD46" s="143">
        <f t="shared" si="39"/>
        <v>0</v>
      </c>
    </row>
    <row r="47" spans="2:30" ht="37.5">
      <c r="B47" s="120"/>
      <c r="C47" s="39" t="s">
        <v>310</v>
      </c>
      <c r="D47" s="139" t="s">
        <v>344</v>
      </c>
      <c r="E47" s="144" t="s">
        <v>18</v>
      </c>
      <c r="F47" s="144" t="s">
        <v>27</v>
      </c>
      <c r="G47" s="80">
        <v>9900000000</v>
      </c>
      <c r="H47" s="81"/>
      <c r="I47" s="142">
        <f t="shared" si="0"/>
        <v>83300</v>
      </c>
      <c r="J47" s="142">
        <f t="shared" si="38"/>
        <v>85900</v>
      </c>
      <c r="K47" s="75">
        <f t="shared" si="38"/>
        <v>-2600</v>
      </c>
      <c r="L47" s="75">
        <f t="shared" si="38"/>
        <v>0</v>
      </c>
      <c r="M47" s="75">
        <f t="shared" si="38"/>
        <v>0</v>
      </c>
      <c r="N47" s="75">
        <f t="shared" si="38"/>
        <v>0</v>
      </c>
      <c r="O47" s="75">
        <f t="shared" si="38"/>
        <v>0</v>
      </c>
      <c r="P47" s="75">
        <f t="shared" si="38"/>
        <v>0</v>
      </c>
      <c r="Q47" s="75">
        <f t="shared" si="38"/>
        <v>0</v>
      </c>
      <c r="R47" s="75">
        <f t="shared" si="38"/>
        <v>0</v>
      </c>
      <c r="S47" s="143">
        <f t="shared" si="38"/>
        <v>0</v>
      </c>
      <c r="T47" s="142">
        <f t="shared" si="2"/>
        <v>9200</v>
      </c>
      <c r="U47" s="142">
        <f t="shared" si="39"/>
        <v>134600</v>
      </c>
      <c r="V47" s="75">
        <f t="shared" si="39"/>
        <v>-125400</v>
      </c>
      <c r="W47" s="75">
        <f t="shared" si="39"/>
        <v>0</v>
      </c>
      <c r="X47" s="75">
        <f t="shared" si="39"/>
        <v>0</v>
      </c>
      <c r="Y47" s="75">
        <f t="shared" si="39"/>
        <v>0</v>
      </c>
      <c r="Z47" s="75">
        <f t="shared" si="39"/>
        <v>0</v>
      </c>
      <c r="AA47" s="75">
        <f t="shared" si="39"/>
        <v>0</v>
      </c>
      <c r="AB47" s="75">
        <f t="shared" si="39"/>
        <v>0</v>
      </c>
      <c r="AC47" s="75">
        <f t="shared" si="39"/>
        <v>0</v>
      </c>
      <c r="AD47" s="143">
        <f t="shared" si="39"/>
        <v>0</v>
      </c>
    </row>
    <row r="48" spans="2:30" ht="56.25">
      <c r="B48" s="120"/>
      <c r="C48" s="39" t="s">
        <v>315</v>
      </c>
      <c r="D48" s="139" t="s">
        <v>344</v>
      </c>
      <c r="E48" s="144" t="s">
        <v>18</v>
      </c>
      <c r="F48" s="144" t="s">
        <v>27</v>
      </c>
      <c r="G48" s="80">
        <v>9900051200</v>
      </c>
      <c r="H48" s="81"/>
      <c r="I48" s="142">
        <f t="shared" si="0"/>
        <v>83300</v>
      </c>
      <c r="J48" s="142">
        <f t="shared" si="38"/>
        <v>85900</v>
      </c>
      <c r="K48" s="75">
        <f t="shared" si="38"/>
        <v>-2600</v>
      </c>
      <c r="L48" s="75">
        <f t="shared" si="38"/>
        <v>0</v>
      </c>
      <c r="M48" s="75">
        <f t="shared" si="38"/>
        <v>0</v>
      </c>
      <c r="N48" s="75">
        <f t="shared" si="38"/>
        <v>0</v>
      </c>
      <c r="O48" s="75">
        <f t="shared" si="38"/>
        <v>0</v>
      </c>
      <c r="P48" s="75">
        <f t="shared" si="38"/>
        <v>0</v>
      </c>
      <c r="Q48" s="75">
        <f t="shared" si="38"/>
        <v>0</v>
      </c>
      <c r="R48" s="75">
        <f t="shared" si="38"/>
        <v>0</v>
      </c>
      <c r="S48" s="143">
        <f t="shared" si="38"/>
        <v>0</v>
      </c>
      <c r="T48" s="142">
        <f t="shared" si="2"/>
        <v>9200</v>
      </c>
      <c r="U48" s="142">
        <f t="shared" si="39"/>
        <v>134600</v>
      </c>
      <c r="V48" s="75">
        <f t="shared" si="39"/>
        <v>-125400</v>
      </c>
      <c r="W48" s="75">
        <f t="shared" si="39"/>
        <v>0</v>
      </c>
      <c r="X48" s="75">
        <f t="shared" si="39"/>
        <v>0</v>
      </c>
      <c r="Y48" s="75">
        <f t="shared" si="39"/>
        <v>0</v>
      </c>
      <c r="Z48" s="75">
        <f t="shared" si="39"/>
        <v>0</v>
      </c>
      <c r="AA48" s="75">
        <f t="shared" si="39"/>
        <v>0</v>
      </c>
      <c r="AB48" s="75">
        <f t="shared" si="39"/>
        <v>0</v>
      </c>
      <c r="AC48" s="75">
        <f t="shared" si="39"/>
        <v>0</v>
      </c>
      <c r="AD48" s="143">
        <f t="shared" si="39"/>
        <v>0</v>
      </c>
    </row>
    <row r="49" spans="2:32" ht="37.5">
      <c r="B49" s="120"/>
      <c r="C49" s="39" t="s">
        <v>105</v>
      </c>
      <c r="D49" s="139" t="s">
        <v>344</v>
      </c>
      <c r="E49" s="144" t="s">
        <v>18</v>
      </c>
      <c r="F49" s="144" t="s">
        <v>27</v>
      </c>
      <c r="G49" s="80">
        <v>9900051200</v>
      </c>
      <c r="H49" s="81" t="s">
        <v>106</v>
      </c>
      <c r="I49" s="142">
        <f t="shared" si="0"/>
        <v>83300</v>
      </c>
      <c r="J49" s="142">
        <v>85900</v>
      </c>
      <c r="K49" s="75">
        <v>-2600</v>
      </c>
      <c r="L49" s="75">
        <v>0</v>
      </c>
      <c r="M49" s="75">
        <v>0</v>
      </c>
      <c r="N49" s="75">
        <v>0</v>
      </c>
      <c r="O49" s="75">
        <v>0</v>
      </c>
      <c r="P49" s="75">
        <v>0</v>
      </c>
      <c r="Q49" s="75">
        <v>0</v>
      </c>
      <c r="R49" s="75">
        <v>0</v>
      </c>
      <c r="S49" s="143">
        <v>0</v>
      </c>
      <c r="T49" s="142">
        <f t="shared" si="2"/>
        <v>9200</v>
      </c>
      <c r="U49" s="142">
        <v>134600</v>
      </c>
      <c r="V49" s="75">
        <v>-125400</v>
      </c>
      <c r="W49" s="75">
        <v>0</v>
      </c>
      <c r="X49" s="75">
        <v>0</v>
      </c>
      <c r="Y49" s="75">
        <v>0</v>
      </c>
      <c r="Z49" s="75">
        <v>0</v>
      </c>
      <c r="AA49" s="75">
        <v>0</v>
      </c>
      <c r="AB49" s="75">
        <v>0</v>
      </c>
      <c r="AC49" s="75">
        <v>0</v>
      </c>
      <c r="AD49" s="143">
        <v>0</v>
      </c>
    </row>
    <row r="50" spans="2:32">
      <c r="B50" s="120"/>
      <c r="C50" s="39" t="s">
        <v>30</v>
      </c>
      <c r="D50" s="139" t="s">
        <v>344</v>
      </c>
      <c r="E50" s="144" t="s">
        <v>18</v>
      </c>
      <c r="F50" s="144" t="s">
        <v>31</v>
      </c>
      <c r="G50" s="80"/>
      <c r="H50" s="81"/>
      <c r="I50" s="142">
        <f t="shared" si="0"/>
        <v>5000000</v>
      </c>
      <c r="J50" s="142">
        <f t="shared" ref="J50:S53" si="40">J51</f>
        <v>5000000</v>
      </c>
      <c r="K50" s="75">
        <f t="shared" si="40"/>
        <v>0</v>
      </c>
      <c r="L50" s="75">
        <f t="shared" si="40"/>
        <v>0</v>
      </c>
      <c r="M50" s="75">
        <f t="shared" si="40"/>
        <v>0</v>
      </c>
      <c r="N50" s="75">
        <f t="shared" si="40"/>
        <v>0</v>
      </c>
      <c r="O50" s="75">
        <f t="shared" si="40"/>
        <v>0</v>
      </c>
      <c r="P50" s="75">
        <f t="shared" si="40"/>
        <v>0</v>
      </c>
      <c r="Q50" s="75">
        <f t="shared" si="40"/>
        <v>0</v>
      </c>
      <c r="R50" s="75">
        <f t="shared" si="40"/>
        <v>0</v>
      </c>
      <c r="S50" s="143">
        <f t="shared" si="40"/>
        <v>0</v>
      </c>
      <c r="T50" s="142">
        <f t="shared" si="2"/>
        <v>5000000</v>
      </c>
      <c r="U50" s="142">
        <f t="shared" ref="U50:AD53" si="41">U51</f>
        <v>5000000</v>
      </c>
      <c r="V50" s="75">
        <f t="shared" si="41"/>
        <v>0</v>
      </c>
      <c r="W50" s="75">
        <f t="shared" si="41"/>
        <v>0</v>
      </c>
      <c r="X50" s="75">
        <f t="shared" si="41"/>
        <v>0</v>
      </c>
      <c r="Y50" s="75">
        <f t="shared" si="41"/>
        <v>0</v>
      </c>
      <c r="Z50" s="75">
        <f t="shared" si="41"/>
        <v>0</v>
      </c>
      <c r="AA50" s="75">
        <f t="shared" si="41"/>
        <v>0</v>
      </c>
      <c r="AB50" s="75">
        <f t="shared" si="41"/>
        <v>0</v>
      </c>
      <c r="AC50" s="75">
        <f t="shared" si="41"/>
        <v>0</v>
      </c>
      <c r="AD50" s="143">
        <f t="shared" si="41"/>
        <v>0</v>
      </c>
    </row>
    <row r="51" spans="2:32" ht="37.5">
      <c r="B51" s="120"/>
      <c r="C51" s="39" t="s">
        <v>310</v>
      </c>
      <c r="D51" s="139" t="s">
        <v>344</v>
      </c>
      <c r="E51" s="144" t="s">
        <v>18</v>
      </c>
      <c r="F51" s="144" t="s">
        <v>31</v>
      </c>
      <c r="G51" s="80">
        <v>9900000000</v>
      </c>
      <c r="H51" s="81"/>
      <c r="I51" s="142">
        <f t="shared" si="0"/>
        <v>5000000</v>
      </c>
      <c r="J51" s="142">
        <f t="shared" si="40"/>
        <v>5000000</v>
      </c>
      <c r="K51" s="75">
        <f t="shared" si="40"/>
        <v>0</v>
      </c>
      <c r="L51" s="75">
        <f t="shared" si="40"/>
        <v>0</v>
      </c>
      <c r="M51" s="75">
        <f t="shared" si="40"/>
        <v>0</v>
      </c>
      <c r="N51" s="75">
        <f t="shared" si="40"/>
        <v>0</v>
      </c>
      <c r="O51" s="75">
        <f t="shared" si="40"/>
        <v>0</v>
      </c>
      <c r="P51" s="75">
        <f t="shared" si="40"/>
        <v>0</v>
      </c>
      <c r="Q51" s="75">
        <f t="shared" si="40"/>
        <v>0</v>
      </c>
      <c r="R51" s="75">
        <f t="shared" si="40"/>
        <v>0</v>
      </c>
      <c r="S51" s="143">
        <f t="shared" si="40"/>
        <v>0</v>
      </c>
      <c r="T51" s="142">
        <f t="shared" si="2"/>
        <v>5000000</v>
      </c>
      <c r="U51" s="142">
        <f t="shared" si="41"/>
        <v>5000000</v>
      </c>
      <c r="V51" s="75">
        <f t="shared" si="41"/>
        <v>0</v>
      </c>
      <c r="W51" s="75">
        <f t="shared" si="41"/>
        <v>0</v>
      </c>
      <c r="X51" s="75">
        <f t="shared" si="41"/>
        <v>0</v>
      </c>
      <c r="Y51" s="75">
        <f t="shared" si="41"/>
        <v>0</v>
      </c>
      <c r="Z51" s="75">
        <f t="shared" si="41"/>
        <v>0</v>
      </c>
      <c r="AA51" s="75">
        <f t="shared" si="41"/>
        <v>0</v>
      </c>
      <c r="AB51" s="75">
        <f t="shared" si="41"/>
        <v>0</v>
      </c>
      <c r="AC51" s="75">
        <f t="shared" si="41"/>
        <v>0</v>
      </c>
      <c r="AD51" s="143">
        <f t="shared" si="41"/>
        <v>0</v>
      </c>
    </row>
    <row r="52" spans="2:32">
      <c r="B52" s="120"/>
      <c r="C52" s="89" t="s">
        <v>346</v>
      </c>
      <c r="D52" s="139" t="s">
        <v>344</v>
      </c>
      <c r="E52" s="144" t="s">
        <v>18</v>
      </c>
      <c r="F52" s="144" t="s">
        <v>31</v>
      </c>
      <c r="G52" s="80">
        <v>9930000000</v>
      </c>
      <c r="H52" s="81"/>
      <c r="I52" s="142">
        <f t="shared" si="0"/>
        <v>5000000</v>
      </c>
      <c r="J52" s="142">
        <f t="shared" si="40"/>
        <v>5000000</v>
      </c>
      <c r="K52" s="75">
        <f t="shared" si="40"/>
        <v>0</v>
      </c>
      <c r="L52" s="75">
        <f t="shared" si="40"/>
        <v>0</v>
      </c>
      <c r="M52" s="75">
        <f t="shared" si="40"/>
        <v>0</v>
      </c>
      <c r="N52" s="75">
        <f t="shared" si="40"/>
        <v>0</v>
      </c>
      <c r="O52" s="75">
        <f t="shared" si="40"/>
        <v>0</v>
      </c>
      <c r="P52" s="75">
        <f t="shared" si="40"/>
        <v>0</v>
      </c>
      <c r="Q52" s="75">
        <f t="shared" si="40"/>
        <v>0</v>
      </c>
      <c r="R52" s="75">
        <f t="shared" si="40"/>
        <v>0</v>
      </c>
      <c r="S52" s="143">
        <f t="shared" si="40"/>
        <v>0</v>
      </c>
      <c r="T52" s="142">
        <f t="shared" si="2"/>
        <v>5000000</v>
      </c>
      <c r="U52" s="142">
        <f t="shared" si="41"/>
        <v>5000000</v>
      </c>
      <c r="V52" s="75">
        <f t="shared" si="41"/>
        <v>0</v>
      </c>
      <c r="W52" s="75">
        <f t="shared" si="41"/>
        <v>0</v>
      </c>
      <c r="X52" s="75">
        <f t="shared" si="41"/>
        <v>0</v>
      </c>
      <c r="Y52" s="75">
        <f t="shared" si="41"/>
        <v>0</v>
      </c>
      <c r="Z52" s="75">
        <f t="shared" si="41"/>
        <v>0</v>
      </c>
      <c r="AA52" s="75">
        <f t="shared" si="41"/>
        <v>0</v>
      </c>
      <c r="AB52" s="75">
        <f t="shared" si="41"/>
        <v>0</v>
      </c>
      <c r="AC52" s="75">
        <f t="shared" si="41"/>
        <v>0</v>
      </c>
      <c r="AD52" s="143">
        <f t="shared" si="41"/>
        <v>0</v>
      </c>
    </row>
    <row r="53" spans="2:32">
      <c r="B53" s="120"/>
      <c r="C53" s="89" t="s">
        <v>321</v>
      </c>
      <c r="D53" s="139" t="s">
        <v>344</v>
      </c>
      <c r="E53" s="144" t="s">
        <v>18</v>
      </c>
      <c r="F53" s="144" t="s">
        <v>31</v>
      </c>
      <c r="G53" s="80">
        <v>9930020590</v>
      </c>
      <c r="H53" s="81"/>
      <c r="I53" s="142">
        <f t="shared" si="0"/>
        <v>5000000</v>
      </c>
      <c r="J53" s="142">
        <f t="shared" si="40"/>
        <v>5000000</v>
      </c>
      <c r="K53" s="75">
        <f t="shared" si="40"/>
        <v>0</v>
      </c>
      <c r="L53" s="75">
        <f t="shared" si="40"/>
        <v>0</v>
      </c>
      <c r="M53" s="75">
        <f t="shared" si="40"/>
        <v>0</v>
      </c>
      <c r="N53" s="75">
        <f t="shared" si="40"/>
        <v>0</v>
      </c>
      <c r="O53" s="75">
        <f t="shared" si="40"/>
        <v>0</v>
      </c>
      <c r="P53" s="75">
        <f t="shared" si="40"/>
        <v>0</v>
      </c>
      <c r="Q53" s="75">
        <f t="shared" si="40"/>
        <v>0</v>
      </c>
      <c r="R53" s="75">
        <f t="shared" si="40"/>
        <v>0</v>
      </c>
      <c r="S53" s="143">
        <f t="shared" si="40"/>
        <v>0</v>
      </c>
      <c r="T53" s="142">
        <f t="shared" si="2"/>
        <v>5000000</v>
      </c>
      <c r="U53" s="142">
        <f t="shared" si="41"/>
        <v>5000000</v>
      </c>
      <c r="V53" s="75">
        <f t="shared" si="41"/>
        <v>0</v>
      </c>
      <c r="W53" s="75">
        <f t="shared" si="41"/>
        <v>0</v>
      </c>
      <c r="X53" s="75">
        <f t="shared" si="41"/>
        <v>0</v>
      </c>
      <c r="Y53" s="75">
        <f t="shared" si="41"/>
        <v>0</v>
      </c>
      <c r="Z53" s="75">
        <f t="shared" si="41"/>
        <v>0</v>
      </c>
      <c r="AA53" s="75">
        <f t="shared" si="41"/>
        <v>0</v>
      </c>
      <c r="AB53" s="75">
        <f t="shared" si="41"/>
        <v>0</v>
      </c>
      <c r="AC53" s="75">
        <f t="shared" si="41"/>
        <v>0</v>
      </c>
      <c r="AD53" s="143">
        <f t="shared" si="41"/>
        <v>0</v>
      </c>
    </row>
    <row r="54" spans="2:32">
      <c r="B54" s="120"/>
      <c r="C54" s="39" t="s">
        <v>108</v>
      </c>
      <c r="D54" s="139" t="s">
        <v>344</v>
      </c>
      <c r="E54" s="144" t="s">
        <v>18</v>
      </c>
      <c r="F54" s="144" t="s">
        <v>31</v>
      </c>
      <c r="G54" s="80">
        <v>9930020590</v>
      </c>
      <c r="H54" s="81" t="s">
        <v>109</v>
      </c>
      <c r="I54" s="142">
        <f t="shared" si="0"/>
        <v>5000000</v>
      </c>
      <c r="J54" s="142">
        <v>5000000</v>
      </c>
      <c r="K54" s="75">
        <v>0</v>
      </c>
      <c r="L54" s="75">
        <v>0</v>
      </c>
      <c r="M54" s="75">
        <v>0</v>
      </c>
      <c r="N54" s="75">
        <v>0</v>
      </c>
      <c r="O54" s="75">
        <v>0</v>
      </c>
      <c r="P54" s="75">
        <v>0</v>
      </c>
      <c r="Q54" s="75">
        <v>0</v>
      </c>
      <c r="R54" s="75">
        <v>0</v>
      </c>
      <c r="S54" s="143">
        <v>0</v>
      </c>
      <c r="T54" s="142">
        <f t="shared" si="2"/>
        <v>5000000</v>
      </c>
      <c r="U54" s="142">
        <v>5000000</v>
      </c>
      <c r="V54" s="75">
        <v>0</v>
      </c>
      <c r="W54" s="75">
        <v>0</v>
      </c>
      <c r="X54" s="75">
        <v>0</v>
      </c>
      <c r="Y54" s="75">
        <v>0</v>
      </c>
      <c r="Z54" s="75">
        <v>0</v>
      </c>
      <c r="AA54" s="75">
        <v>0</v>
      </c>
      <c r="AB54" s="75">
        <v>0</v>
      </c>
      <c r="AC54" s="75">
        <v>0</v>
      </c>
      <c r="AD54" s="143">
        <v>0</v>
      </c>
    </row>
    <row r="55" spans="2:32">
      <c r="B55" s="120"/>
      <c r="C55" s="39" t="s">
        <v>33</v>
      </c>
      <c r="D55" s="139" t="s">
        <v>344</v>
      </c>
      <c r="E55" s="144" t="s">
        <v>18</v>
      </c>
      <c r="F55" s="144" t="s">
        <v>34</v>
      </c>
      <c r="G55" s="80"/>
      <c r="H55" s="81"/>
      <c r="I55" s="142">
        <f t="shared" si="0"/>
        <v>156428700</v>
      </c>
      <c r="J55" s="142">
        <f t="shared" ref="J55:S55" si="42">J66+J91+J56+J87</f>
        <v>156588700</v>
      </c>
      <c r="K55" s="75">
        <f t="shared" si="42"/>
        <v>0</v>
      </c>
      <c r="L55" s="75">
        <f t="shared" si="42"/>
        <v>0</v>
      </c>
      <c r="M55" s="75">
        <f t="shared" si="42"/>
        <v>0</v>
      </c>
      <c r="N55" s="75">
        <f t="shared" si="42"/>
        <v>0</v>
      </c>
      <c r="O55" s="75">
        <f t="shared" si="42"/>
        <v>-160000</v>
      </c>
      <c r="P55" s="75">
        <f t="shared" si="42"/>
        <v>0</v>
      </c>
      <c r="Q55" s="75">
        <f t="shared" si="42"/>
        <v>0</v>
      </c>
      <c r="R55" s="75">
        <f t="shared" si="42"/>
        <v>0</v>
      </c>
      <c r="S55" s="143">
        <f t="shared" si="42"/>
        <v>0</v>
      </c>
      <c r="T55" s="142">
        <f t="shared" si="2"/>
        <v>151233700</v>
      </c>
      <c r="U55" s="142">
        <f t="shared" ref="U55:AD55" si="43">U66+U91+U56+U87</f>
        <v>151233700</v>
      </c>
      <c r="V55" s="75">
        <f t="shared" si="43"/>
        <v>0</v>
      </c>
      <c r="W55" s="75">
        <f t="shared" si="43"/>
        <v>0</v>
      </c>
      <c r="X55" s="75">
        <f t="shared" si="43"/>
        <v>0</v>
      </c>
      <c r="Y55" s="75">
        <f t="shared" si="43"/>
        <v>0</v>
      </c>
      <c r="Z55" s="75">
        <f t="shared" si="43"/>
        <v>0</v>
      </c>
      <c r="AA55" s="75">
        <f t="shared" si="43"/>
        <v>0</v>
      </c>
      <c r="AB55" s="75">
        <f t="shared" si="43"/>
        <v>0</v>
      </c>
      <c r="AC55" s="75">
        <f t="shared" si="43"/>
        <v>0</v>
      </c>
      <c r="AD55" s="143">
        <f t="shared" si="43"/>
        <v>0</v>
      </c>
    </row>
    <row r="56" spans="2:32" ht="37.5">
      <c r="B56" s="120"/>
      <c r="C56" s="39" t="s">
        <v>99</v>
      </c>
      <c r="D56" s="139" t="s">
        <v>344</v>
      </c>
      <c r="E56" s="144" t="s">
        <v>18</v>
      </c>
      <c r="F56" s="144" t="s">
        <v>34</v>
      </c>
      <c r="G56" s="80">
        <v>5000000000</v>
      </c>
      <c r="H56" s="81"/>
      <c r="I56" s="142">
        <f t="shared" si="0"/>
        <v>11500000</v>
      </c>
      <c r="J56" s="142">
        <f t="shared" ref="J56:S56" si="44">J57+J60+J63</f>
        <v>11500000</v>
      </c>
      <c r="K56" s="75">
        <f t="shared" si="44"/>
        <v>0</v>
      </c>
      <c r="L56" s="75">
        <f t="shared" si="44"/>
        <v>0</v>
      </c>
      <c r="M56" s="75">
        <f t="shared" si="44"/>
        <v>0</v>
      </c>
      <c r="N56" s="75">
        <f t="shared" si="44"/>
        <v>0</v>
      </c>
      <c r="O56" s="75">
        <f t="shared" si="44"/>
        <v>0</v>
      </c>
      <c r="P56" s="75">
        <f t="shared" si="44"/>
        <v>0</v>
      </c>
      <c r="Q56" s="75">
        <f t="shared" si="44"/>
        <v>0</v>
      </c>
      <c r="R56" s="75">
        <f t="shared" si="44"/>
        <v>0</v>
      </c>
      <c r="S56" s="143">
        <f t="shared" si="44"/>
        <v>0</v>
      </c>
      <c r="T56" s="142">
        <f t="shared" si="2"/>
        <v>11500000</v>
      </c>
      <c r="U56" s="142">
        <f t="shared" ref="U56:AD56" si="45">U57+U60+U63</f>
        <v>11500000</v>
      </c>
      <c r="V56" s="75">
        <f t="shared" si="45"/>
        <v>0</v>
      </c>
      <c r="W56" s="75">
        <f t="shared" si="45"/>
        <v>0</v>
      </c>
      <c r="X56" s="75">
        <f t="shared" si="45"/>
        <v>0</v>
      </c>
      <c r="Y56" s="75">
        <f t="shared" si="45"/>
        <v>0</v>
      </c>
      <c r="Z56" s="75">
        <f t="shared" si="45"/>
        <v>0</v>
      </c>
      <c r="AA56" s="75">
        <f t="shared" si="45"/>
        <v>0</v>
      </c>
      <c r="AB56" s="75">
        <f t="shared" si="45"/>
        <v>0</v>
      </c>
      <c r="AC56" s="75">
        <f t="shared" si="45"/>
        <v>0</v>
      </c>
      <c r="AD56" s="143">
        <f t="shared" si="45"/>
        <v>0</v>
      </c>
    </row>
    <row r="57" spans="2:32" ht="37.5">
      <c r="B57" s="120"/>
      <c r="C57" s="39" t="s">
        <v>118</v>
      </c>
      <c r="D57" s="139" t="s">
        <v>344</v>
      </c>
      <c r="E57" s="144" t="s">
        <v>18</v>
      </c>
      <c r="F57" s="144" t="s">
        <v>34</v>
      </c>
      <c r="G57" s="80">
        <v>5030000000</v>
      </c>
      <c r="H57" s="81"/>
      <c r="I57" s="142">
        <f t="shared" si="0"/>
        <v>5000000</v>
      </c>
      <c r="J57" s="142">
        <f t="shared" ref="J57:S58" si="46">J58</f>
        <v>5000000</v>
      </c>
      <c r="K57" s="75">
        <f t="shared" si="46"/>
        <v>0</v>
      </c>
      <c r="L57" s="75">
        <f t="shared" si="46"/>
        <v>0</v>
      </c>
      <c r="M57" s="75">
        <f t="shared" si="46"/>
        <v>0</v>
      </c>
      <c r="N57" s="75">
        <f t="shared" si="46"/>
        <v>0</v>
      </c>
      <c r="O57" s="75">
        <f t="shared" si="46"/>
        <v>0</v>
      </c>
      <c r="P57" s="75">
        <f t="shared" si="46"/>
        <v>0</v>
      </c>
      <c r="Q57" s="75">
        <f t="shared" si="46"/>
        <v>0</v>
      </c>
      <c r="R57" s="75">
        <f t="shared" si="46"/>
        <v>0</v>
      </c>
      <c r="S57" s="143">
        <f t="shared" si="46"/>
        <v>0</v>
      </c>
      <c r="T57" s="142">
        <f t="shared" si="2"/>
        <v>5000000</v>
      </c>
      <c r="U57" s="142">
        <f t="shared" ref="U57:AD58" si="47">U58</f>
        <v>5000000</v>
      </c>
      <c r="V57" s="75">
        <f t="shared" si="47"/>
        <v>0</v>
      </c>
      <c r="W57" s="75">
        <f t="shared" si="47"/>
        <v>0</v>
      </c>
      <c r="X57" s="75">
        <f t="shared" si="47"/>
        <v>0</v>
      </c>
      <c r="Y57" s="75">
        <f t="shared" si="47"/>
        <v>0</v>
      </c>
      <c r="Z57" s="75">
        <f t="shared" si="47"/>
        <v>0</v>
      </c>
      <c r="AA57" s="75">
        <f t="shared" si="47"/>
        <v>0</v>
      </c>
      <c r="AB57" s="75">
        <f t="shared" si="47"/>
        <v>0</v>
      </c>
      <c r="AC57" s="75">
        <f t="shared" si="47"/>
        <v>0</v>
      </c>
      <c r="AD57" s="143">
        <f t="shared" si="47"/>
        <v>0</v>
      </c>
    </row>
    <row r="58" spans="2:32" ht="37.5">
      <c r="B58" s="120"/>
      <c r="C58" s="39" t="s">
        <v>119</v>
      </c>
      <c r="D58" s="139" t="s">
        <v>344</v>
      </c>
      <c r="E58" s="144" t="s">
        <v>18</v>
      </c>
      <c r="F58" s="144" t="s">
        <v>34</v>
      </c>
      <c r="G58" s="80">
        <v>5030010030</v>
      </c>
      <c r="H58" s="81"/>
      <c r="I58" s="142">
        <f t="shared" si="0"/>
        <v>5000000</v>
      </c>
      <c r="J58" s="142">
        <f t="shared" si="46"/>
        <v>5000000</v>
      </c>
      <c r="K58" s="75">
        <f t="shared" si="46"/>
        <v>0</v>
      </c>
      <c r="L58" s="75">
        <f t="shared" si="46"/>
        <v>0</v>
      </c>
      <c r="M58" s="75">
        <f t="shared" si="46"/>
        <v>0</v>
      </c>
      <c r="N58" s="75">
        <f t="shared" si="46"/>
        <v>0</v>
      </c>
      <c r="O58" s="75">
        <f t="shared" si="46"/>
        <v>0</v>
      </c>
      <c r="P58" s="75">
        <f t="shared" si="46"/>
        <v>0</v>
      </c>
      <c r="Q58" s="75">
        <f t="shared" si="46"/>
        <v>0</v>
      </c>
      <c r="R58" s="75">
        <f t="shared" si="46"/>
        <v>0</v>
      </c>
      <c r="S58" s="143">
        <f t="shared" si="46"/>
        <v>0</v>
      </c>
      <c r="T58" s="142">
        <f t="shared" si="2"/>
        <v>5000000</v>
      </c>
      <c r="U58" s="142">
        <f t="shared" si="47"/>
        <v>5000000</v>
      </c>
      <c r="V58" s="75">
        <f t="shared" si="47"/>
        <v>0</v>
      </c>
      <c r="W58" s="75">
        <f t="shared" si="47"/>
        <v>0</v>
      </c>
      <c r="X58" s="75">
        <f t="shared" si="47"/>
        <v>0</v>
      </c>
      <c r="Y58" s="75">
        <f t="shared" si="47"/>
        <v>0</v>
      </c>
      <c r="Z58" s="75">
        <f t="shared" si="47"/>
        <v>0</v>
      </c>
      <c r="AA58" s="75">
        <f t="shared" si="47"/>
        <v>0</v>
      </c>
      <c r="AB58" s="75">
        <f t="shared" si="47"/>
        <v>0</v>
      </c>
      <c r="AC58" s="75">
        <f t="shared" si="47"/>
        <v>0</v>
      </c>
      <c r="AD58" s="143">
        <f t="shared" si="47"/>
        <v>0</v>
      </c>
      <c r="AF58" s="149"/>
    </row>
    <row r="59" spans="2:32" ht="37.5">
      <c r="B59" s="120"/>
      <c r="C59" s="39" t="s">
        <v>105</v>
      </c>
      <c r="D59" s="139" t="s">
        <v>344</v>
      </c>
      <c r="E59" s="144" t="s">
        <v>18</v>
      </c>
      <c r="F59" s="144" t="s">
        <v>34</v>
      </c>
      <c r="G59" s="80">
        <v>5030010030</v>
      </c>
      <c r="H59" s="81" t="s">
        <v>106</v>
      </c>
      <c r="I59" s="142">
        <f t="shared" si="0"/>
        <v>5000000</v>
      </c>
      <c r="J59" s="142">
        <v>5000000</v>
      </c>
      <c r="K59" s="75"/>
      <c r="L59" s="75"/>
      <c r="M59" s="75"/>
      <c r="N59" s="75"/>
      <c r="O59" s="75"/>
      <c r="P59" s="75"/>
      <c r="Q59" s="75"/>
      <c r="R59" s="75"/>
      <c r="S59" s="143"/>
      <c r="T59" s="142">
        <f t="shared" si="2"/>
        <v>5000000</v>
      </c>
      <c r="U59" s="142">
        <v>5000000</v>
      </c>
      <c r="V59" s="75"/>
      <c r="W59" s="75"/>
      <c r="X59" s="75"/>
      <c r="Y59" s="75"/>
      <c r="Z59" s="75"/>
      <c r="AA59" s="75"/>
      <c r="AB59" s="75"/>
      <c r="AC59" s="75"/>
      <c r="AD59" s="143"/>
    </row>
    <row r="60" spans="2:32" ht="37.5">
      <c r="B60" s="120"/>
      <c r="C60" s="39" t="s">
        <v>120</v>
      </c>
      <c r="D60" s="139" t="s">
        <v>344</v>
      </c>
      <c r="E60" s="144" t="s">
        <v>18</v>
      </c>
      <c r="F60" s="144" t="s">
        <v>34</v>
      </c>
      <c r="G60" s="80">
        <v>5040000000</v>
      </c>
      <c r="H60" s="81"/>
      <c r="I60" s="142">
        <f t="shared" si="0"/>
        <v>1500000</v>
      </c>
      <c r="J60" s="142">
        <f t="shared" ref="J60:S61" si="48">J61</f>
        <v>1500000</v>
      </c>
      <c r="K60" s="75">
        <f t="shared" si="48"/>
        <v>0</v>
      </c>
      <c r="L60" s="75">
        <f t="shared" si="48"/>
        <v>0</v>
      </c>
      <c r="M60" s="75">
        <f t="shared" si="48"/>
        <v>0</v>
      </c>
      <c r="N60" s="75">
        <f t="shared" si="48"/>
        <v>0</v>
      </c>
      <c r="O60" s="75">
        <f t="shared" si="48"/>
        <v>0</v>
      </c>
      <c r="P60" s="75">
        <f t="shared" si="48"/>
        <v>0</v>
      </c>
      <c r="Q60" s="75">
        <f t="shared" si="48"/>
        <v>0</v>
      </c>
      <c r="R60" s="75">
        <f t="shared" si="48"/>
        <v>0</v>
      </c>
      <c r="S60" s="143">
        <f t="shared" si="48"/>
        <v>0</v>
      </c>
      <c r="T60" s="142">
        <f t="shared" si="2"/>
        <v>1500000</v>
      </c>
      <c r="U60" s="142">
        <f t="shared" ref="U60:AD61" si="49">U61</f>
        <v>1500000</v>
      </c>
      <c r="V60" s="75">
        <f t="shared" si="49"/>
        <v>0</v>
      </c>
      <c r="W60" s="75">
        <f t="shared" si="49"/>
        <v>0</v>
      </c>
      <c r="X60" s="75">
        <f t="shared" si="49"/>
        <v>0</v>
      </c>
      <c r="Y60" s="75">
        <f t="shared" si="49"/>
        <v>0</v>
      </c>
      <c r="Z60" s="75">
        <f t="shared" si="49"/>
        <v>0</v>
      </c>
      <c r="AA60" s="75">
        <f t="shared" si="49"/>
        <v>0</v>
      </c>
      <c r="AB60" s="75">
        <f t="shared" si="49"/>
        <v>0</v>
      </c>
      <c r="AC60" s="75">
        <f t="shared" si="49"/>
        <v>0</v>
      </c>
      <c r="AD60" s="143">
        <f t="shared" si="49"/>
        <v>0</v>
      </c>
    </row>
    <row r="61" spans="2:32">
      <c r="B61" s="120"/>
      <c r="C61" s="39" t="s">
        <v>121</v>
      </c>
      <c r="D61" s="139" t="s">
        <v>344</v>
      </c>
      <c r="E61" s="144" t="s">
        <v>18</v>
      </c>
      <c r="F61" s="144" t="s">
        <v>34</v>
      </c>
      <c r="G61" s="80">
        <v>5040010560</v>
      </c>
      <c r="H61" s="81"/>
      <c r="I61" s="142">
        <f t="shared" si="0"/>
        <v>1500000</v>
      </c>
      <c r="J61" s="142">
        <f t="shared" si="48"/>
        <v>1500000</v>
      </c>
      <c r="K61" s="75">
        <f t="shared" si="48"/>
        <v>0</v>
      </c>
      <c r="L61" s="75">
        <f t="shared" si="48"/>
        <v>0</v>
      </c>
      <c r="M61" s="75">
        <f t="shared" si="48"/>
        <v>0</v>
      </c>
      <c r="N61" s="75">
        <f t="shared" si="48"/>
        <v>0</v>
      </c>
      <c r="O61" s="75">
        <f t="shared" si="48"/>
        <v>0</v>
      </c>
      <c r="P61" s="75">
        <f t="shared" si="48"/>
        <v>0</v>
      </c>
      <c r="Q61" s="75">
        <f t="shared" si="48"/>
        <v>0</v>
      </c>
      <c r="R61" s="75">
        <f t="shared" si="48"/>
        <v>0</v>
      </c>
      <c r="S61" s="143">
        <f t="shared" si="48"/>
        <v>0</v>
      </c>
      <c r="T61" s="142">
        <f t="shared" si="2"/>
        <v>1500000</v>
      </c>
      <c r="U61" s="142">
        <f t="shared" si="49"/>
        <v>1500000</v>
      </c>
      <c r="V61" s="75">
        <f t="shared" si="49"/>
        <v>0</v>
      </c>
      <c r="W61" s="75">
        <f t="shared" si="49"/>
        <v>0</v>
      </c>
      <c r="X61" s="75">
        <f t="shared" si="49"/>
        <v>0</v>
      </c>
      <c r="Y61" s="75">
        <f t="shared" si="49"/>
        <v>0</v>
      </c>
      <c r="Z61" s="75">
        <f t="shared" si="49"/>
        <v>0</v>
      </c>
      <c r="AA61" s="75">
        <f t="shared" si="49"/>
        <v>0</v>
      </c>
      <c r="AB61" s="75">
        <f t="shared" si="49"/>
        <v>0</v>
      </c>
      <c r="AC61" s="75">
        <f t="shared" si="49"/>
        <v>0</v>
      </c>
      <c r="AD61" s="143">
        <f t="shared" si="49"/>
        <v>0</v>
      </c>
    </row>
    <row r="62" spans="2:32" ht="37.5">
      <c r="B62" s="120"/>
      <c r="C62" s="39" t="s">
        <v>105</v>
      </c>
      <c r="D62" s="139" t="s">
        <v>344</v>
      </c>
      <c r="E62" s="144" t="s">
        <v>18</v>
      </c>
      <c r="F62" s="144" t="s">
        <v>34</v>
      </c>
      <c r="G62" s="80">
        <v>5040010560</v>
      </c>
      <c r="H62" s="81" t="s">
        <v>106</v>
      </c>
      <c r="I62" s="142">
        <f t="shared" si="0"/>
        <v>1500000</v>
      </c>
      <c r="J62" s="142">
        <v>1500000</v>
      </c>
      <c r="K62" s="75"/>
      <c r="L62" s="75"/>
      <c r="M62" s="75"/>
      <c r="N62" s="75"/>
      <c r="O62" s="75"/>
      <c r="P62" s="75"/>
      <c r="Q62" s="75"/>
      <c r="R62" s="75"/>
      <c r="S62" s="143"/>
      <c r="T62" s="142">
        <f t="shared" si="2"/>
        <v>1500000</v>
      </c>
      <c r="U62" s="142">
        <v>1500000</v>
      </c>
      <c r="V62" s="75"/>
      <c r="W62" s="75"/>
      <c r="X62" s="75"/>
      <c r="Y62" s="75"/>
      <c r="Z62" s="75"/>
      <c r="AA62" s="75"/>
      <c r="AB62" s="75"/>
      <c r="AC62" s="75"/>
      <c r="AD62" s="143"/>
    </row>
    <row r="63" spans="2:32" ht="37.5">
      <c r="B63" s="120"/>
      <c r="C63" s="39" t="s">
        <v>122</v>
      </c>
      <c r="D63" s="139" t="s">
        <v>344</v>
      </c>
      <c r="E63" s="144" t="s">
        <v>18</v>
      </c>
      <c r="F63" s="144" t="s">
        <v>34</v>
      </c>
      <c r="G63" s="80">
        <v>5050000000</v>
      </c>
      <c r="H63" s="81"/>
      <c r="I63" s="142">
        <f t="shared" si="0"/>
        <v>5000000</v>
      </c>
      <c r="J63" s="142">
        <f t="shared" ref="J63:S64" si="50">J64</f>
        <v>5000000</v>
      </c>
      <c r="K63" s="75">
        <f t="shared" si="50"/>
        <v>0</v>
      </c>
      <c r="L63" s="75">
        <f t="shared" si="50"/>
        <v>0</v>
      </c>
      <c r="M63" s="75">
        <f t="shared" si="50"/>
        <v>0</v>
      </c>
      <c r="N63" s="75">
        <f t="shared" si="50"/>
        <v>0</v>
      </c>
      <c r="O63" s="75">
        <f t="shared" si="50"/>
        <v>0</v>
      </c>
      <c r="P63" s="75">
        <f t="shared" si="50"/>
        <v>0</v>
      </c>
      <c r="Q63" s="75">
        <f t="shared" si="50"/>
        <v>0</v>
      </c>
      <c r="R63" s="75">
        <f t="shared" si="50"/>
        <v>0</v>
      </c>
      <c r="S63" s="143">
        <f t="shared" si="50"/>
        <v>0</v>
      </c>
      <c r="T63" s="142">
        <f t="shared" si="2"/>
        <v>5000000</v>
      </c>
      <c r="U63" s="142">
        <f t="shared" ref="U63:AD64" si="51">U64</f>
        <v>5000000</v>
      </c>
      <c r="V63" s="75">
        <f t="shared" si="51"/>
        <v>0</v>
      </c>
      <c r="W63" s="75">
        <f t="shared" si="51"/>
        <v>0</v>
      </c>
      <c r="X63" s="75">
        <f t="shared" si="51"/>
        <v>0</v>
      </c>
      <c r="Y63" s="75">
        <f t="shared" si="51"/>
        <v>0</v>
      </c>
      <c r="Z63" s="75">
        <f t="shared" si="51"/>
        <v>0</v>
      </c>
      <c r="AA63" s="75">
        <f t="shared" si="51"/>
        <v>0</v>
      </c>
      <c r="AB63" s="75">
        <f t="shared" si="51"/>
        <v>0</v>
      </c>
      <c r="AC63" s="75">
        <f t="shared" si="51"/>
        <v>0</v>
      </c>
      <c r="AD63" s="143">
        <f t="shared" si="51"/>
        <v>0</v>
      </c>
    </row>
    <row r="64" spans="2:32" ht="37.5">
      <c r="B64" s="120"/>
      <c r="C64" s="39" t="s">
        <v>123</v>
      </c>
      <c r="D64" s="139" t="s">
        <v>344</v>
      </c>
      <c r="E64" s="144" t="s">
        <v>18</v>
      </c>
      <c r="F64" s="144" t="s">
        <v>34</v>
      </c>
      <c r="G64" s="80">
        <v>5050010780</v>
      </c>
      <c r="H64" s="81"/>
      <c r="I64" s="142">
        <f t="shared" si="0"/>
        <v>5000000</v>
      </c>
      <c r="J64" s="142">
        <f t="shared" si="50"/>
        <v>5000000</v>
      </c>
      <c r="K64" s="75">
        <f t="shared" si="50"/>
        <v>0</v>
      </c>
      <c r="L64" s="75">
        <f t="shared" si="50"/>
        <v>0</v>
      </c>
      <c r="M64" s="75">
        <f t="shared" si="50"/>
        <v>0</v>
      </c>
      <c r="N64" s="75">
        <f t="shared" si="50"/>
        <v>0</v>
      </c>
      <c r="O64" s="75">
        <f t="shared" si="50"/>
        <v>0</v>
      </c>
      <c r="P64" s="75">
        <f t="shared" si="50"/>
        <v>0</v>
      </c>
      <c r="Q64" s="75">
        <f t="shared" si="50"/>
        <v>0</v>
      </c>
      <c r="R64" s="75">
        <f t="shared" si="50"/>
        <v>0</v>
      </c>
      <c r="S64" s="143">
        <f t="shared" si="50"/>
        <v>0</v>
      </c>
      <c r="T64" s="142">
        <f t="shared" si="2"/>
        <v>5000000</v>
      </c>
      <c r="U64" s="142">
        <f t="shared" si="51"/>
        <v>5000000</v>
      </c>
      <c r="V64" s="75">
        <f t="shared" si="51"/>
        <v>0</v>
      </c>
      <c r="W64" s="75">
        <f t="shared" si="51"/>
        <v>0</v>
      </c>
      <c r="X64" s="75">
        <f t="shared" si="51"/>
        <v>0</v>
      </c>
      <c r="Y64" s="75">
        <f t="shared" si="51"/>
        <v>0</v>
      </c>
      <c r="Z64" s="75">
        <f t="shared" si="51"/>
        <v>0</v>
      </c>
      <c r="AA64" s="75">
        <f t="shared" si="51"/>
        <v>0</v>
      </c>
      <c r="AB64" s="75">
        <f t="shared" si="51"/>
        <v>0</v>
      </c>
      <c r="AC64" s="75">
        <f t="shared" si="51"/>
        <v>0</v>
      </c>
      <c r="AD64" s="143">
        <f t="shared" si="51"/>
        <v>0</v>
      </c>
    </row>
    <row r="65" spans="2:32" ht="37.5">
      <c r="B65" s="120"/>
      <c r="C65" s="39" t="s">
        <v>105</v>
      </c>
      <c r="D65" s="139" t="s">
        <v>344</v>
      </c>
      <c r="E65" s="144" t="s">
        <v>18</v>
      </c>
      <c r="F65" s="144" t="s">
        <v>34</v>
      </c>
      <c r="G65" s="80">
        <v>5050010780</v>
      </c>
      <c r="H65" s="81" t="s">
        <v>106</v>
      </c>
      <c r="I65" s="142">
        <f t="shared" si="0"/>
        <v>5000000</v>
      </c>
      <c r="J65" s="142">
        <v>5000000</v>
      </c>
      <c r="K65" s="75"/>
      <c r="L65" s="75"/>
      <c r="M65" s="75"/>
      <c r="N65" s="75"/>
      <c r="O65" s="75"/>
      <c r="P65" s="75"/>
      <c r="Q65" s="75"/>
      <c r="R65" s="75"/>
      <c r="S65" s="143"/>
      <c r="T65" s="142">
        <f t="shared" si="2"/>
        <v>5000000</v>
      </c>
      <c r="U65" s="142">
        <v>5000000</v>
      </c>
      <c r="V65" s="75"/>
      <c r="W65" s="75"/>
      <c r="X65" s="75"/>
      <c r="Y65" s="75"/>
      <c r="Z65" s="75"/>
      <c r="AA65" s="75"/>
      <c r="AB65" s="75"/>
      <c r="AC65" s="75"/>
      <c r="AD65" s="143"/>
    </row>
    <row r="66" spans="2:32" ht="37.5">
      <c r="B66" s="120"/>
      <c r="C66" s="39" t="s">
        <v>130</v>
      </c>
      <c r="D66" s="139" t="s">
        <v>344</v>
      </c>
      <c r="E66" s="144" t="s">
        <v>18</v>
      </c>
      <c r="F66" s="144" t="s">
        <v>34</v>
      </c>
      <c r="G66" s="80">
        <v>5200000000</v>
      </c>
      <c r="H66" s="81"/>
      <c r="I66" s="142">
        <f t="shared" si="0"/>
        <v>130582300</v>
      </c>
      <c r="J66" s="142">
        <f t="shared" ref="J66:S66" si="52">J67+J72+J82+J77</f>
        <v>130742300</v>
      </c>
      <c r="K66" s="75">
        <f t="shared" si="52"/>
        <v>0</v>
      </c>
      <c r="L66" s="75">
        <f t="shared" si="52"/>
        <v>0</v>
      </c>
      <c r="M66" s="75">
        <f t="shared" si="52"/>
        <v>0</v>
      </c>
      <c r="N66" s="75">
        <f t="shared" si="52"/>
        <v>0</v>
      </c>
      <c r="O66" s="75">
        <f t="shared" si="52"/>
        <v>-160000</v>
      </c>
      <c r="P66" s="75">
        <f t="shared" si="52"/>
        <v>0</v>
      </c>
      <c r="Q66" s="75">
        <f t="shared" si="52"/>
        <v>0</v>
      </c>
      <c r="R66" s="75">
        <f t="shared" si="52"/>
        <v>0</v>
      </c>
      <c r="S66" s="143">
        <f t="shared" si="52"/>
        <v>0</v>
      </c>
      <c r="T66" s="142">
        <f t="shared" si="2"/>
        <v>125474700</v>
      </c>
      <c r="U66" s="142">
        <f t="shared" ref="U66:AD66" si="53">U67+U72+U82+U77</f>
        <v>125474700</v>
      </c>
      <c r="V66" s="75">
        <f t="shared" si="53"/>
        <v>0</v>
      </c>
      <c r="W66" s="75">
        <f t="shared" si="53"/>
        <v>0</v>
      </c>
      <c r="X66" s="75">
        <f t="shared" si="53"/>
        <v>0</v>
      </c>
      <c r="Y66" s="75">
        <f t="shared" si="53"/>
        <v>0</v>
      </c>
      <c r="Z66" s="75">
        <f t="shared" si="53"/>
        <v>0</v>
      </c>
      <c r="AA66" s="75">
        <f t="shared" si="53"/>
        <v>0</v>
      </c>
      <c r="AB66" s="75">
        <f t="shared" si="53"/>
        <v>0</v>
      </c>
      <c r="AC66" s="75">
        <f t="shared" si="53"/>
        <v>0</v>
      </c>
      <c r="AD66" s="143">
        <f t="shared" si="53"/>
        <v>0</v>
      </c>
    </row>
    <row r="67" spans="2:32">
      <c r="B67" s="120"/>
      <c r="C67" s="39" t="s">
        <v>131</v>
      </c>
      <c r="D67" s="139" t="s">
        <v>344</v>
      </c>
      <c r="E67" s="144" t="s">
        <v>18</v>
      </c>
      <c r="F67" s="144" t="s">
        <v>34</v>
      </c>
      <c r="G67" s="80">
        <v>5210000000</v>
      </c>
      <c r="H67" s="81"/>
      <c r="I67" s="142">
        <f t="shared" si="0"/>
        <v>84761100</v>
      </c>
      <c r="J67" s="142">
        <f t="shared" ref="J67:S67" si="54">J68</f>
        <v>84761100</v>
      </c>
      <c r="K67" s="75">
        <f t="shared" si="54"/>
        <v>0</v>
      </c>
      <c r="L67" s="75">
        <f t="shared" si="54"/>
        <v>0</v>
      </c>
      <c r="M67" s="75">
        <f t="shared" si="54"/>
        <v>0</v>
      </c>
      <c r="N67" s="75">
        <f t="shared" si="54"/>
        <v>0</v>
      </c>
      <c r="O67" s="75">
        <f t="shared" si="54"/>
        <v>0</v>
      </c>
      <c r="P67" s="75">
        <f t="shared" si="54"/>
        <v>0</v>
      </c>
      <c r="Q67" s="75">
        <f t="shared" si="54"/>
        <v>0</v>
      </c>
      <c r="R67" s="75">
        <f t="shared" si="54"/>
        <v>0</v>
      </c>
      <c r="S67" s="143">
        <f t="shared" si="54"/>
        <v>0</v>
      </c>
      <c r="T67" s="142">
        <f t="shared" si="2"/>
        <v>81534200</v>
      </c>
      <c r="U67" s="142">
        <f t="shared" ref="U67:AD67" si="55">U68</f>
        <v>81534200</v>
      </c>
      <c r="V67" s="75">
        <f t="shared" si="55"/>
        <v>0</v>
      </c>
      <c r="W67" s="75">
        <f t="shared" si="55"/>
        <v>0</v>
      </c>
      <c r="X67" s="75">
        <f t="shared" si="55"/>
        <v>0</v>
      </c>
      <c r="Y67" s="75">
        <f t="shared" si="55"/>
        <v>0</v>
      </c>
      <c r="Z67" s="75">
        <f t="shared" si="55"/>
        <v>0</v>
      </c>
      <c r="AA67" s="75">
        <f t="shared" si="55"/>
        <v>0</v>
      </c>
      <c r="AB67" s="75">
        <f t="shared" si="55"/>
        <v>0</v>
      </c>
      <c r="AC67" s="75">
        <f t="shared" si="55"/>
        <v>0</v>
      </c>
      <c r="AD67" s="143">
        <f t="shared" si="55"/>
        <v>0</v>
      </c>
    </row>
    <row r="68" spans="2:32" ht="37.5">
      <c r="B68" s="120"/>
      <c r="C68" s="89" t="s">
        <v>132</v>
      </c>
      <c r="D68" s="139" t="s">
        <v>344</v>
      </c>
      <c r="E68" s="144" t="s">
        <v>18</v>
      </c>
      <c r="F68" s="144" t="s">
        <v>34</v>
      </c>
      <c r="G68" s="80">
        <v>5210000590</v>
      </c>
      <c r="H68" s="81"/>
      <c r="I68" s="142">
        <f t="shared" si="0"/>
        <v>84761100</v>
      </c>
      <c r="J68" s="142">
        <f t="shared" ref="J68:S68" si="56">J69+J70+J71</f>
        <v>84761100</v>
      </c>
      <c r="K68" s="75">
        <f t="shared" si="56"/>
        <v>0</v>
      </c>
      <c r="L68" s="75">
        <f t="shared" si="56"/>
        <v>0</v>
      </c>
      <c r="M68" s="75">
        <f t="shared" si="56"/>
        <v>0</v>
      </c>
      <c r="N68" s="75">
        <f t="shared" si="56"/>
        <v>0</v>
      </c>
      <c r="O68" s="75">
        <f t="shared" si="56"/>
        <v>0</v>
      </c>
      <c r="P68" s="75">
        <f t="shared" si="56"/>
        <v>0</v>
      </c>
      <c r="Q68" s="75">
        <f t="shared" si="56"/>
        <v>0</v>
      </c>
      <c r="R68" s="75">
        <f t="shared" si="56"/>
        <v>0</v>
      </c>
      <c r="S68" s="143">
        <f t="shared" si="56"/>
        <v>0</v>
      </c>
      <c r="T68" s="142">
        <f t="shared" si="2"/>
        <v>81534200</v>
      </c>
      <c r="U68" s="142">
        <f t="shared" ref="U68:AD68" si="57">U69+U70+U71</f>
        <v>81534200</v>
      </c>
      <c r="V68" s="75">
        <f t="shared" si="57"/>
        <v>0</v>
      </c>
      <c r="W68" s="75">
        <f t="shared" si="57"/>
        <v>0</v>
      </c>
      <c r="X68" s="75">
        <f t="shared" si="57"/>
        <v>0</v>
      </c>
      <c r="Y68" s="75">
        <f t="shared" si="57"/>
        <v>0</v>
      </c>
      <c r="Z68" s="75">
        <f t="shared" si="57"/>
        <v>0</v>
      </c>
      <c r="AA68" s="75">
        <f t="shared" si="57"/>
        <v>0</v>
      </c>
      <c r="AB68" s="75">
        <f t="shared" si="57"/>
        <v>0</v>
      </c>
      <c r="AC68" s="75">
        <f t="shared" si="57"/>
        <v>0</v>
      </c>
      <c r="AD68" s="143">
        <f t="shared" si="57"/>
        <v>0</v>
      </c>
    </row>
    <row r="69" spans="2:32" ht="75">
      <c r="B69" s="120"/>
      <c r="C69" s="39" t="s">
        <v>102</v>
      </c>
      <c r="D69" s="139" t="s">
        <v>344</v>
      </c>
      <c r="E69" s="144" t="s">
        <v>18</v>
      </c>
      <c r="F69" s="144" t="s">
        <v>34</v>
      </c>
      <c r="G69" s="80">
        <v>5210000590</v>
      </c>
      <c r="H69" s="81" t="s">
        <v>103</v>
      </c>
      <c r="I69" s="142">
        <f t="shared" si="0"/>
        <v>77302800</v>
      </c>
      <c r="J69" s="142">
        <v>77302800</v>
      </c>
      <c r="K69" s="75"/>
      <c r="L69" s="75"/>
      <c r="M69" s="75"/>
      <c r="N69" s="75"/>
      <c r="O69" s="75"/>
      <c r="P69" s="75"/>
      <c r="Q69" s="75"/>
      <c r="R69" s="75"/>
      <c r="S69" s="143"/>
      <c r="T69" s="142">
        <f t="shared" si="2"/>
        <v>74359700</v>
      </c>
      <c r="U69" s="142">
        <f>47153800+27205900</f>
        <v>74359700</v>
      </c>
      <c r="V69" s="75"/>
      <c r="W69" s="75"/>
      <c r="X69" s="75"/>
      <c r="Y69" s="75"/>
      <c r="Z69" s="75"/>
      <c r="AA69" s="75"/>
      <c r="AB69" s="75"/>
      <c r="AC69" s="75"/>
      <c r="AD69" s="143"/>
      <c r="AF69" s="15"/>
    </row>
    <row r="70" spans="2:32" ht="37.5">
      <c r="B70" s="120"/>
      <c r="C70" s="39" t="s">
        <v>105</v>
      </c>
      <c r="D70" s="139" t="s">
        <v>344</v>
      </c>
      <c r="E70" s="144" t="s">
        <v>18</v>
      </c>
      <c r="F70" s="144" t="s">
        <v>34</v>
      </c>
      <c r="G70" s="80">
        <v>5210000590</v>
      </c>
      <c r="H70" s="81" t="s">
        <v>106</v>
      </c>
      <c r="I70" s="142">
        <f t="shared" si="0"/>
        <v>7333500</v>
      </c>
      <c r="J70" s="142">
        <v>7333500</v>
      </c>
      <c r="K70" s="75"/>
      <c r="L70" s="75"/>
      <c r="M70" s="75"/>
      <c r="N70" s="75"/>
      <c r="O70" s="75"/>
      <c r="P70" s="75"/>
      <c r="Q70" s="75"/>
      <c r="R70" s="75"/>
      <c r="S70" s="143"/>
      <c r="T70" s="142">
        <f t="shared" si="2"/>
        <v>7054400</v>
      </c>
      <c r="U70" s="142">
        <f>3696400+3358000</f>
        <v>7054400</v>
      </c>
      <c r="V70" s="75"/>
      <c r="W70" s="75"/>
      <c r="X70" s="75"/>
      <c r="Y70" s="75"/>
      <c r="Z70" s="75"/>
      <c r="AA70" s="75"/>
      <c r="AB70" s="75"/>
      <c r="AC70" s="75"/>
      <c r="AD70" s="143"/>
      <c r="AF70" s="15"/>
    </row>
    <row r="71" spans="2:32">
      <c r="B71" s="120"/>
      <c r="C71" s="39" t="s">
        <v>108</v>
      </c>
      <c r="D71" s="139" t="s">
        <v>344</v>
      </c>
      <c r="E71" s="144" t="s">
        <v>18</v>
      </c>
      <c r="F71" s="144" t="s">
        <v>34</v>
      </c>
      <c r="G71" s="80">
        <v>5210000590</v>
      </c>
      <c r="H71" s="81" t="s">
        <v>109</v>
      </c>
      <c r="I71" s="142">
        <f t="shared" si="0"/>
        <v>124800</v>
      </c>
      <c r="J71" s="142">
        <v>124800</v>
      </c>
      <c r="K71" s="75"/>
      <c r="L71" s="75"/>
      <c r="M71" s="75"/>
      <c r="N71" s="75"/>
      <c r="O71" s="75"/>
      <c r="P71" s="75"/>
      <c r="Q71" s="75"/>
      <c r="R71" s="75"/>
      <c r="S71" s="143"/>
      <c r="T71" s="142">
        <f t="shared" si="2"/>
        <v>120100</v>
      </c>
      <c r="U71" s="142">
        <f>39800+80300</f>
        <v>120100</v>
      </c>
      <c r="V71" s="75"/>
      <c r="W71" s="75"/>
      <c r="X71" s="75"/>
      <c r="Y71" s="75"/>
      <c r="Z71" s="75"/>
      <c r="AA71" s="75"/>
      <c r="AB71" s="75"/>
      <c r="AC71" s="75"/>
      <c r="AD71" s="143"/>
    </row>
    <row r="72" spans="2:32">
      <c r="B72" s="120"/>
      <c r="C72" s="150" t="s">
        <v>347</v>
      </c>
      <c r="D72" s="139" t="s">
        <v>344</v>
      </c>
      <c r="E72" s="144" t="s">
        <v>18</v>
      </c>
      <c r="F72" s="144" t="s">
        <v>34</v>
      </c>
      <c r="G72" s="80">
        <v>5220000000</v>
      </c>
      <c r="H72" s="81"/>
      <c r="I72" s="142">
        <f t="shared" ref="I72:I135" si="58">SUM(J72:S72)</f>
        <v>25470700</v>
      </c>
      <c r="J72" s="142">
        <f t="shared" ref="J72:S72" si="59">J73</f>
        <v>25470700</v>
      </c>
      <c r="K72" s="75">
        <f t="shared" si="59"/>
        <v>0</v>
      </c>
      <c r="L72" s="75">
        <f t="shared" si="59"/>
        <v>0</v>
      </c>
      <c r="M72" s="75">
        <f t="shared" si="59"/>
        <v>0</v>
      </c>
      <c r="N72" s="75">
        <f t="shared" si="59"/>
        <v>0</v>
      </c>
      <c r="O72" s="75">
        <f t="shared" si="59"/>
        <v>0</v>
      </c>
      <c r="P72" s="75">
        <f t="shared" si="59"/>
        <v>0</v>
      </c>
      <c r="Q72" s="75">
        <f t="shared" si="59"/>
        <v>0</v>
      </c>
      <c r="R72" s="75">
        <f t="shared" si="59"/>
        <v>0</v>
      </c>
      <c r="S72" s="143">
        <f t="shared" si="59"/>
        <v>0</v>
      </c>
      <c r="T72" s="142">
        <f t="shared" ref="T72:T135" si="60">SUM(U72:AD72)</f>
        <v>24210800</v>
      </c>
      <c r="U72" s="142">
        <f t="shared" ref="U72:AD72" si="61">U73</f>
        <v>24210800</v>
      </c>
      <c r="V72" s="75">
        <f t="shared" si="61"/>
        <v>0</v>
      </c>
      <c r="W72" s="75">
        <f t="shared" si="61"/>
        <v>0</v>
      </c>
      <c r="X72" s="75">
        <f t="shared" si="61"/>
        <v>0</v>
      </c>
      <c r="Y72" s="75">
        <f t="shared" si="61"/>
        <v>0</v>
      </c>
      <c r="Z72" s="75">
        <f t="shared" si="61"/>
        <v>0</v>
      </c>
      <c r="AA72" s="75">
        <f t="shared" si="61"/>
        <v>0</v>
      </c>
      <c r="AB72" s="75">
        <f t="shared" si="61"/>
        <v>0</v>
      </c>
      <c r="AC72" s="75">
        <f t="shared" si="61"/>
        <v>0</v>
      </c>
      <c r="AD72" s="143">
        <f t="shared" si="61"/>
        <v>0</v>
      </c>
    </row>
    <row r="73" spans="2:32" ht="37.5">
      <c r="B73" s="120"/>
      <c r="C73" s="89" t="s">
        <v>132</v>
      </c>
      <c r="D73" s="139" t="s">
        <v>344</v>
      </c>
      <c r="E73" s="144" t="s">
        <v>18</v>
      </c>
      <c r="F73" s="144" t="s">
        <v>34</v>
      </c>
      <c r="G73" s="80">
        <v>5220000590</v>
      </c>
      <c r="H73" s="81"/>
      <c r="I73" s="142">
        <f t="shared" si="58"/>
        <v>25470700</v>
      </c>
      <c r="J73" s="142">
        <f t="shared" ref="J73:S73" si="62">J74+J75+J76</f>
        <v>25470700</v>
      </c>
      <c r="K73" s="75">
        <f t="shared" si="62"/>
        <v>0</v>
      </c>
      <c r="L73" s="75">
        <f t="shared" si="62"/>
        <v>0</v>
      </c>
      <c r="M73" s="75">
        <f t="shared" si="62"/>
        <v>0</v>
      </c>
      <c r="N73" s="75">
        <f t="shared" si="62"/>
        <v>0</v>
      </c>
      <c r="O73" s="75">
        <f t="shared" si="62"/>
        <v>0</v>
      </c>
      <c r="P73" s="75">
        <f t="shared" si="62"/>
        <v>0</v>
      </c>
      <c r="Q73" s="75">
        <f t="shared" si="62"/>
        <v>0</v>
      </c>
      <c r="R73" s="75">
        <f t="shared" si="62"/>
        <v>0</v>
      </c>
      <c r="S73" s="143">
        <f t="shared" si="62"/>
        <v>0</v>
      </c>
      <c r="T73" s="142">
        <f t="shared" si="60"/>
        <v>24210800</v>
      </c>
      <c r="U73" s="142">
        <f t="shared" ref="U73:AD73" si="63">U74+U75+U76</f>
        <v>24210800</v>
      </c>
      <c r="V73" s="75">
        <f t="shared" si="63"/>
        <v>0</v>
      </c>
      <c r="W73" s="75">
        <f t="shared" si="63"/>
        <v>0</v>
      </c>
      <c r="X73" s="75">
        <f t="shared" si="63"/>
        <v>0</v>
      </c>
      <c r="Y73" s="75">
        <f t="shared" si="63"/>
        <v>0</v>
      </c>
      <c r="Z73" s="75">
        <f t="shared" si="63"/>
        <v>0</v>
      </c>
      <c r="AA73" s="75">
        <f t="shared" si="63"/>
        <v>0</v>
      </c>
      <c r="AB73" s="75">
        <f t="shared" si="63"/>
        <v>0</v>
      </c>
      <c r="AC73" s="75">
        <f t="shared" si="63"/>
        <v>0</v>
      </c>
      <c r="AD73" s="143">
        <f t="shared" si="63"/>
        <v>0</v>
      </c>
    </row>
    <row r="74" spans="2:32" ht="75">
      <c r="B74" s="120"/>
      <c r="C74" s="39" t="s">
        <v>102</v>
      </c>
      <c r="D74" s="139" t="s">
        <v>344</v>
      </c>
      <c r="E74" s="144" t="s">
        <v>18</v>
      </c>
      <c r="F74" s="144" t="s">
        <v>34</v>
      </c>
      <c r="G74" s="80">
        <v>5220000590</v>
      </c>
      <c r="H74" s="81" t="s">
        <v>103</v>
      </c>
      <c r="I74" s="142">
        <f t="shared" si="58"/>
        <v>14029500</v>
      </c>
      <c r="J74" s="142">
        <v>14029500</v>
      </c>
      <c r="K74" s="75"/>
      <c r="L74" s="75"/>
      <c r="M74" s="75"/>
      <c r="N74" s="75"/>
      <c r="O74" s="75"/>
      <c r="P74" s="75"/>
      <c r="Q74" s="75"/>
      <c r="R74" s="75"/>
      <c r="S74" s="143"/>
      <c r="T74" s="142">
        <f t="shared" si="60"/>
        <v>13495600</v>
      </c>
      <c r="U74" s="142">
        <v>13495600</v>
      </c>
      <c r="V74" s="75"/>
      <c r="W74" s="75"/>
      <c r="X74" s="75"/>
      <c r="Y74" s="75"/>
      <c r="Z74" s="75"/>
      <c r="AA74" s="75"/>
      <c r="AB74" s="75"/>
      <c r="AC74" s="75"/>
      <c r="AD74" s="143"/>
    </row>
    <row r="75" spans="2:32" ht="37.5">
      <c r="B75" s="120"/>
      <c r="C75" s="39" t="s">
        <v>105</v>
      </c>
      <c r="D75" s="139" t="s">
        <v>344</v>
      </c>
      <c r="E75" s="144" t="s">
        <v>18</v>
      </c>
      <c r="F75" s="144" t="s">
        <v>34</v>
      </c>
      <c r="G75" s="80">
        <v>5220000590</v>
      </c>
      <c r="H75" s="81" t="s">
        <v>106</v>
      </c>
      <c r="I75" s="142">
        <f t="shared" si="58"/>
        <v>11315700</v>
      </c>
      <c r="J75" s="142">
        <v>11315700</v>
      </c>
      <c r="K75" s="75"/>
      <c r="L75" s="75"/>
      <c r="M75" s="75"/>
      <c r="N75" s="75"/>
      <c r="O75" s="75"/>
      <c r="P75" s="75"/>
      <c r="Q75" s="75"/>
      <c r="R75" s="75"/>
      <c r="S75" s="143"/>
      <c r="T75" s="142">
        <f t="shared" si="60"/>
        <v>10594400</v>
      </c>
      <c r="U75" s="142">
        <v>10594400</v>
      </c>
      <c r="V75" s="75"/>
      <c r="W75" s="75"/>
      <c r="X75" s="75"/>
      <c r="Y75" s="75"/>
      <c r="Z75" s="75"/>
      <c r="AA75" s="75"/>
      <c r="AB75" s="75"/>
      <c r="AC75" s="75"/>
      <c r="AD75" s="143"/>
    </row>
    <row r="76" spans="2:32">
      <c r="B76" s="120"/>
      <c r="C76" s="39" t="s">
        <v>108</v>
      </c>
      <c r="D76" s="139" t="s">
        <v>344</v>
      </c>
      <c r="E76" s="144" t="s">
        <v>18</v>
      </c>
      <c r="F76" s="144" t="s">
        <v>34</v>
      </c>
      <c r="G76" s="80">
        <v>5220000590</v>
      </c>
      <c r="H76" s="81" t="s">
        <v>109</v>
      </c>
      <c r="I76" s="142">
        <f t="shared" si="58"/>
        <v>125500</v>
      </c>
      <c r="J76" s="142">
        <v>125500</v>
      </c>
      <c r="K76" s="75"/>
      <c r="L76" s="75"/>
      <c r="M76" s="75"/>
      <c r="N76" s="75"/>
      <c r="O76" s="75"/>
      <c r="P76" s="75"/>
      <c r="Q76" s="75"/>
      <c r="R76" s="75"/>
      <c r="S76" s="143"/>
      <c r="T76" s="142">
        <f t="shared" si="60"/>
        <v>120800</v>
      </c>
      <c r="U76" s="142">
        <v>120800</v>
      </c>
      <c r="V76" s="75"/>
      <c r="W76" s="75"/>
      <c r="X76" s="75"/>
      <c r="Y76" s="75"/>
      <c r="Z76" s="75"/>
      <c r="AA76" s="75"/>
      <c r="AB76" s="75"/>
      <c r="AC76" s="75"/>
      <c r="AD76" s="143"/>
    </row>
    <row r="77" spans="2:32">
      <c r="B77" s="120"/>
      <c r="C77" s="39" t="s">
        <v>134</v>
      </c>
      <c r="D77" s="139" t="s">
        <v>344</v>
      </c>
      <c r="E77" s="144" t="s">
        <v>18</v>
      </c>
      <c r="F77" s="144" t="s">
        <v>34</v>
      </c>
      <c r="G77" s="80">
        <v>5230000000</v>
      </c>
      <c r="H77" s="81"/>
      <c r="I77" s="142">
        <f t="shared" si="58"/>
        <v>5876800</v>
      </c>
      <c r="J77" s="142">
        <f t="shared" ref="J77:S77" si="64">J78</f>
        <v>5876800</v>
      </c>
      <c r="K77" s="75">
        <f t="shared" si="64"/>
        <v>0</v>
      </c>
      <c r="L77" s="75">
        <f t="shared" si="64"/>
        <v>0</v>
      </c>
      <c r="M77" s="75">
        <f t="shared" si="64"/>
        <v>0</v>
      </c>
      <c r="N77" s="75">
        <f t="shared" si="64"/>
        <v>0</v>
      </c>
      <c r="O77" s="75">
        <f t="shared" si="64"/>
        <v>0</v>
      </c>
      <c r="P77" s="75">
        <f t="shared" si="64"/>
        <v>0</v>
      </c>
      <c r="Q77" s="75">
        <f t="shared" si="64"/>
        <v>0</v>
      </c>
      <c r="R77" s="75">
        <f t="shared" si="64"/>
        <v>0</v>
      </c>
      <c r="S77" s="143">
        <f t="shared" si="64"/>
        <v>0</v>
      </c>
      <c r="T77" s="142">
        <f t="shared" si="60"/>
        <v>5653100</v>
      </c>
      <c r="U77" s="75">
        <f t="shared" ref="U77:AD77" si="65">U78</f>
        <v>5653100</v>
      </c>
      <c r="V77" s="75">
        <f t="shared" si="65"/>
        <v>0</v>
      </c>
      <c r="W77" s="75">
        <f t="shared" si="65"/>
        <v>0</v>
      </c>
      <c r="X77" s="75">
        <f t="shared" si="65"/>
        <v>0</v>
      </c>
      <c r="Y77" s="75">
        <f t="shared" si="65"/>
        <v>0</v>
      </c>
      <c r="Z77" s="75">
        <f t="shared" si="65"/>
        <v>0</v>
      </c>
      <c r="AA77" s="75">
        <f t="shared" si="65"/>
        <v>0</v>
      </c>
      <c r="AB77" s="75">
        <f t="shared" si="65"/>
        <v>0</v>
      </c>
      <c r="AC77" s="75">
        <f t="shared" si="65"/>
        <v>0</v>
      </c>
      <c r="AD77" s="143">
        <f t="shared" si="65"/>
        <v>0</v>
      </c>
    </row>
    <row r="78" spans="2:32" ht="37.5">
      <c r="B78" s="120"/>
      <c r="C78" s="39" t="s">
        <v>132</v>
      </c>
      <c r="D78" s="139" t="s">
        <v>344</v>
      </c>
      <c r="E78" s="144" t="s">
        <v>18</v>
      </c>
      <c r="F78" s="144" t="s">
        <v>34</v>
      </c>
      <c r="G78" s="80">
        <v>5230000590</v>
      </c>
      <c r="H78" s="81"/>
      <c r="I78" s="142">
        <f t="shared" si="58"/>
        <v>5876800</v>
      </c>
      <c r="J78" s="142">
        <f t="shared" ref="J78:S78" si="66">J79+J80+J81</f>
        <v>5876800</v>
      </c>
      <c r="K78" s="75">
        <f t="shared" si="66"/>
        <v>0</v>
      </c>
      <c r="L78" s="75">
        <f t="shared" si="66"/>
        <v>0</v>
      </c>
      <c r="M78" s="75">
        <f t="shared" si="66"/>
        <v>0</v>
      </c>
      <c r="N78" s="75">
        <f t="shared" si="66"/>
        <v>0</v>
      </c>
      <c r="O78" s="75">
        <f t="shared" si="66"/>
        <v>0</v>
      </c>
      <c r="P78" s="75">
        <f t="shared" si="66"/>
        <v>0</v>
      </c>
      <c r="Q78" s="75">
        <f t="shared" si="66"/>
        <v>0</v>
      </c>
      <c r="R78" s="75">
        <f t="shared" si="66"/>
        <v>0</v>
      </c>
      <c r="S78" s="143">
        <f t="shared" si="66"/>
        <v>0</v>
      </c>
      <c r="T78" s="142">
        <f t="shared" si="60"/>
        <v>5653100</v>
      </c>
      <c r="U78" s="75">
        <f t="shared" ref="U78:AD78" si="67">U79+U80+U81</f>
        <v>5653100</v>
      </c>
      <c r="V78" s="75">
        <f t="shared" si="67"/>
        <v>0</v>
      </c>
      <c r="W78" s="75">
        <f t="shared" si="67"/>
        <v>0</v>
      </c>
      <c r="X78" s="75">
        <f t="shared" si="67"/>
        <v>0</v>
      </c>
      <c r="Y78" s="75">
        <f t="shared" si="67"/>
        <v>0</v>
      </c>
      <c r="Z78" s="75">
        <f t="shared" si="67"/>
        <v>0</v>
      </c>
      <c r="AA78" s="75">
        <f t="shared" si="67"/>
        <v>0</v>
      </c>
      <c r="AB78" s="75">
        <f t="shared" si="67"/>
        <v>0</v>
      </c>
      <c r="AC78" s="75">
        <f t="shared" si="67"/>
        <v>0</v>
      </c>
      <c r="AD78" s="143">
        <f t="shared" si="67"/>
        <v>0</v>
      </c>
    </row>
    <row r="79" spans="2:32" ht="75">
      <c r="B79" s="120"/>
      <c r="C79" s="39" t="s">
        <v>102</v>
      </c>
      <c r="D79" s="139" t="s">
        <v>344</v>
      </c>
      <c r="E79" s="144" t="s">
        <v>18</v>
      </c>
      <c r="F79" s="144" t="s">
        <v>34</v>
      </c>
      <c r="G79" s="80">
        <v>5230000590</v>
      </c>
      <c r="H79" s="81" t="s">
        <v>103</v>
      </c>
      <c r="I79" s="142">
        <f t="shared" si="58"/>
        <v>5311900</v>
      </c>
      <c r="J79" s="142">
        <v>5311900</v>
      </c>
      <c r="K79" s="75"/>
      <c r="L79" s="75"/>
      <c r="M79" s="75"/>
      <c r="N79" s="75"/>
      <c r="O79" s="75"/>
      <c r="P79" s="75"/>
      <c r="Q79" s="75"/>
      <c r="R79" s="75"/>
      <c r="S79" s="143"/>
      <c r="T79" s="142">
        <f t="shared" si="60"/>
        <v>5109600</v>
      </c>
      <c r="U79" s="142">
        <v>5109600</v>
      </c>
      <c r="V79" s="75"/>
      <c r="W79" s="75"/>
      <c r="X79" s="75"/>
      <c r="Y79" s="75"/>
      <c r="Z79" s="75"/>
      <c r="AA79" s="75"/>
      <c r="AB79" s="75"/>
      <c r="AC79" s="75"/>
      <c r="AD79" s="143"/>
    </row>
    <row r="80" spans="2:32" ht="37.5">
      <c r="B80" s="120"/>
      <c r="C80" s="39" t="s">
        <v>105</v>
      </c>
      <c r="D80" s="139" t="s">
        <v>344</v>
      </c>
      <c r="E80" s="144" t="s">
        <v>18</v>
      </c>
      <c r="F80" s="144" t="s">
        <v>34</v>
      </c>
      <c r="G80" s="80">
        <v>5230000590</v>
      </c>
      <c r="H80" s="81" t="s">
        <v>106</v>
      </c>
      <c r="I80" s="142">
        <f t="shared" si="58"/>
        <v>370900</v>
      </c>
      <c r="J80" s="142">
        <v>370900</v>
      </c>
      <c r="K80" s="75"/>
      <c r="L80" s="75"/>
      <c r="M80" s="75"/>
      <c r="N80" s="75"/>
      <c r="O80" s="75"/>
      <c r="P80" s="75"/>
      <c r="Q80" s="75"/>
      <c r="R80" s="75"/>
      <c r="S80" s="143"/>
      <c r="T80" s="142">
        <f t="shared" si="60"/>
        <v>356900</v>
      </c>
      <c r="U80" s="142">
        <v>356900</v>
      </c>
      <c r="V80" s="75"/>
      <c r="W80" s="75"/>
      <c r="X80" s="75"/>
      <c r="Y80" s="75"/>
      <c r="Z80" s="75"/>
      <c r="AA80" s="75"/>
      <c r="AB80" s="75"/>
      <c r="AC80" s="75"/>
      <c r="AD80" s="143"/>
    </row>
    <row r="81" spans="2:30">
      <c r="B81" s="120"/>
      <c r="C81" s="39" t="s">
        <v>108</v>
      </c>
      <c r="D81" s="139" t="s">
        <v>344</v>
      </c>
      <c r="E81" s="144" t="s">
        <v>18</v>
      </c>
      <c r="F81" s="144" t="s">
        <v>34</v>
      </c>
      <c r="G81" s="80">
        <v>5230000590</v>
      </c>
      <c r="H81" s="81" t="s">
        <v>109</v>
      </c>
      <c r="I81" s="142">
        <f t="shared" si="58"/>
        <v>194000</v>
      </c>
      <c r="J81" s="142">
        <v>194000</v>
      </c>
      <c r="K81" s="75"/>
      <c r="L81" s="75"/>
      <c r="M81" s="75"/>
      <c r="N81" s="75"/>
      <c r="O81" s="75"/>
      <c r="P81" s="75"/>
      <c r="Q81" s="75"/>
      <c r="R81" s="75"/>
      <c r="S81" s="143"/>
      <c r="T81" s="142">
        <f t="shared" si="60"/>
        <v>186600</v>
      </c>
      <c r="U81" s="142">
        <v>186600</v>
      </c>
      <c r="V81" s="75"/>
      <c r="W81" s="75"/>
      <c r="X81" s="75"/>
      <c r="Y81" s="75"/>
      <c r="Z81" s="75"/>
      <c r="AA81" s="75"/>
      <c r="AB81" s="75"/>
      <c r="AC81" s="75"/>
      <c r="AD81" s="143"/>
    </row>
    <row r="82" spans="2:30">
      <c r="B82" s="120"/>
      <c r="C82" s="39" t="s">
        <v>137</v>
      </c>
      <c r="D82" s="139" t="s">
        <v>344</v>
      </c>
      <c r="E82" s="144" t="s">
        <v>18</v>
      </c>
      <c r="F82" s="144" t="s">
        <v>34</v>
      </c>
      <c r="G82" s="80">
        <v>5260000000</v>
      </c>
      <c r="H82" s="81"/>
      <c r="I82" s="142">
        <f t="shared" si="58"/>
        <v>14473700</v>
      </c>
      <c r="J82" s="142">
        <f t="shared" ref="J82:S82" si="68">+J83</f>
        <v>14633700</v>
      </c>
      <c r="K82" s="75">
        <f t="shared" si="68"/>
        <v>0</v>
      </c>
      <c r="L82" s="75">
        <f t="shared" si="68"/>
        <v>0</v>
      </c>
      <c r="M82" s="75">
        <f t="shared" si="68"/>
        <v>0</v>
      </c>
      <c r="N82" s="75">
        <f t="shared" si="68"/>
        <v>0</v>
      </c>
      <c r="O82" s="75">
        <f t="shared" si="68"/>
        <v>-160000</v>
      </c>
      <c r="P82" s="75">
        <f t="shared" si="68"/>
        <v>0</v>
      </c>
      <c r="Q82" s="75">
        <f t="shared" si="68"/>
        <v>0</v>
      </c>
      <c r="R82" s="75">
        <f t="shared" si="68"/>
        <v>0</v>
      </c>
      <c r="S82" s="143">
        <f t="shared" si="68"/>
        <v>0</v>
      </c>
      <c r="T82" s="142">
        <f t="shared" si="60"/>
        <v>14076600</v>
      </c>
      <c r="U82" s="142">
        <f>U83</f>
        <v>14076600</v>
      </c>
      <c r="V82" s="75">
        <f t="shared" ref="V82:AD82" si="69">+V83</f>
        <v>0</v>
      </c>
      <c r="W82" s="75">
        <f t="shared" si="69"/>
        <v>0</v>
      </c>
      <c r="X82" s="75">
        <f t="shared" si="69"/>
        <v>0</v>
      </c>
      <c r="Y82" s="75">
        <f t="shared" si="69"/>
        <v>0</v>
      </c>
      <c r="Z82" s="75">
        <f t="shared" si="69"/>
        <v>0</v>
      </c>
      <c r="AA82" s="75">
        <f t="shared" si="69"/>
        <v>0</v>
      </c>
      <c r="AB82" s="75">
        <f t="shared" si="69"/>
        <v>0</v>
      </c>
      <c r="AC82" s="75">
        <f t="shared" si="69"/>
        <v>0</v>
      </c>
      <c r="AD82" s="143">
        <f t="shared" si="69"/>
        <v>0</v>
      </c>
    </row>
    <row r="83" spans="2:30" ht="37.5">
      <c r="B83" s="120"/>
      <c r="C83" s="39" t="s">
        <v>132</v>
      </c>
      <c r="D83" s="139" t="s">
        <v>344</v>
      </c>
      <c r="E83" s="144" t="s">
        <v>18</v>
      </c>
      <c r="F83" s="144" t="s">
        <v>34</v>
      </c>
      <c r="G83" s="80">
        <v>5260000590</v>
      </c>
      <c r="H83" s="81"/>
      <c r="I83" s="142">
        <f t="shared" si="58"/>
        <v>14473700</v>
      </c>
      <c r="J83" s="142">
        <f t="shared" ref="J83:S83" si="70">J84+J85+J86</f>
        <v>14633700</v>
      </c>
      <c r="K83" s="75">
        <f t="shared" si="70"/>
        <v>0</v>
      </c>
      <c r="L83" s="75">
        <f t="shared" si="70"/>
        <v>0</v>
      </c>
      <c r="M83" s="75">
        <f t="shared" si="70"/>
        <v>0</v>
      </c>
      <c r="N83" s="75">
        <f t="shared" si="70"/>
        <v>0</v>
      </c>
      <c r="O83" s="75">
        <f t="shared" si="70"/>
        <v>-160000</v>
      </c>
      <c r="P83" s="75">
        <f t="shared" si="70"/>
        <v>0</v>
      </c>
      <c r="Q83" s="75">
        <f t="shared" si="70"/>
        <v>0</v>
      </c>
      <c r="R83" s="75">
        <f t="shared" si="70"/>
        <v>0</v>
      </c>
      <c r="S83" s="143">
        <f t="shared" si="70"/>
        <v>0</v>
      </c>
      <c r="T83" s="142">
        <f t="shared" si="60"/>
        <v>14076600</v>
      </c>
      <c r="U83" s="142">
        <f t="shared" ref="U83:AD83" si="71">U84+U85+U86</f>
        <v>14076600</v>
      </c>
      <c r="V83" s="75">
        <f t="shared" si="71"/>
        <v>0</v>
      </c>
      <c r="W83" s="75">
        <f t="shared" si="71"/>
        <v>0</v>
      </c>
      <c r="X83" s="75">
        <f t="shared" si="71"/>
        <v>0</v>
      </c>
      <c r="Y83" s="75">
        <f t="shared" si="71"/>
        <v>0</v>
      </c>
      <c r="Z83" s="75">
        <f t="shared" si="71"/>
        <v>0</v>
      </c>
      <c r="AA83" s="75">
        <f t="shared" si="71"/>
        <v>0</v>
      </c>
      <c r="AB83" s="75">
        <f t="shared" si="71"/>
        <v>0</v>
      </c>
      <c r="AC83" s="75">
        <f t="shared" si="71"/>
        <v>0</v>
      </c>
      <c r="AD83" s="143">
        <f t="shared" si="71"/>
        <v>0</v>
      </c>
    </row>
    <row r="84" spans="2:30" ht="75">
      <c r="B84" s="120"/>
      <c r="C84" s="39" t="s">
        <v>102</v>
      </c>
      <c r="D84" s="139" t="s">
        <v>344</v>
      </c>
      <c r="E84" s="144" t="s">
        <v>18</v>
      </c>
      <c r="F84" s="144" t="s">
        <v>34</v>
      </c>
      <c r="G84" s="80">
        <v>5260000590</v>
      </c>
      <c r="H84" s="81" t="s">
        <v>103</v>
      </c>
      <c r="I84" s="142">
        <f t="shared" si="58"/>
        <v>12609300</v>
      </c>
      <c r="J84" s="142">
        <v>12609300</v>
      </c>
      <c r="K84" s="75"/>
      <c r="L84" s="75"/>
      <c r="M84" s="75"/>
      <c r="N84" s="75"/>
      <c r="O84" s="75"/>
      <c r="P84" s="75"/>
      <c r="Q84" s="75"/>
      <c r="R84" s="75"/>
      <c r="S84" s="143"/>
      <c r="T84" s="142">
        <f t="shared" si="60"/>
        <v>12129200</v>
      </c>
      <c r="U84" s="142">
        <v>12129200</v>
      </c>
      <c r="V84" s="75"/>
      <c r="W84" s="75"/>
      <c r="X84" s="75"/>
      <c r="Y84" s="75"/>
      <c r="Z84" s="75"/>
      <c r="AA84" s="75"/>
      <c r="AB84" s="75"/>
      <c r="AC84" s="75"/>
      <c r="AD84" s="143"/>
    </row>
    <row r="85" spans="2:30" ht="37.5">
      <c r="B85" s="120"/>
      <c r="C85" s="39" t="s">
        <v>105</v>
      </c>
      <c r="D85" s="139" t="s">
        <v>344</v>
      </c>
      <c r="E85" s="144" t="s">
        <v>18</v>
      </c>
      <c r="F85" s="144" t="s">
        <v>34</v>
      </c>
      <c r="G85" s="80">
        <v>5260000590</v>
      </c>
      <c r="H85" s="81" t="s">
        <v>106</v>
      </c>
      <c r="I85" s="142">
        <f t="shared" si="58"/>
        <v>1420400</v>
      </c>
      <c r="J85" s="142">
        <v>1580400</v>
      </c>
      <c r="K85" s="75"/>
      <c r="L85" s="75"/>
      <c r="M85" s="75"/>
      <c r="N85" s="75"/>
      <c r="O85" s="75">
        <v>-160000</v>
      </c>
      <c r="P85" s="75"/>
      <c r="Q85" s="75"/>
      <c r="R85" s="75"/>
      <c r="S85" s="143"/>
      <c r="T85" s="142">
        <f t="shared" si="60"/>
        <v>1520300</v>
      </c>
      <c r="U85" s="142">
        <v>1520300</v>
      </c>
      <c r="V85" s="75"/>
      <c r="W85" s="75"/>
      <c r="X85" s="75"/>
      <c r="Y85" s="75"/>
      <c r="Z85" s="75"/>
      <c r="AA85" s="75"/>
      <c r="AB85" s="75"/>
      <c r="AC85" s="75"/>
      <c r="AD85" s="143"/>
    </row>
    <row r="86" spans="2:30">
      <c r="B86" s="120"/>
      <c r="C86" s="39" t="s">
        <v>108</v>
      </c>
      <c r="D86" s="139" t="s">
        <v>344</v>
      </c>
      <c r="E86" s="144" t="s">
        <v>18</v>
      </c>
      <c r="F86" s="144" t="s">
        <v>34</v>
      </c>
      <c r="G86" s="80">
        <v>5260000590</v>
      </c>
      <c r="H86" s="81" t="s">
        <v>109</v>
      </c>
      <c r="I86" s="142">
        <f t="shared" si="58"/>
        <v>444000</v>
      </c>
      <c r="J86" s="142">
        <v>444000</v>
      </c>
      <c r="K86" s="75"/>
      <c r="L86" s="75"/>
      <c r="M86" s="75"/>
      <c r="N86" s="75"/>
      <c r="O86" s="75"/>
      <c r="P86" s="75"/>
      <c r="Q86" s="75"/>
      <c r="R86" s="75"/>
      <c r="S86" s="143"/>
      <c r="T86" s="142">
        <f t="shared" si="60"/>
        <v>427100</v>
      </c>
      <c r="U86" s="142">
        <v>427100</v>
      </c>
      <c r="V86" s="75"/>
      <c r="W86" s="75"/>
      <c r="X86" s="75"/>
      <c r="Y86" s="75"/>
      <c r="Z86" s="75"/>
      <c r="AA86" s="75"/>
      <c r="AB86" s="75"/>
      <c r="AC86" s="75"/>
      <c r="AD86" s="143"/>
    </row>
    <row r="87" spans="2:30" ht="37.5">
      <c r="B87" s="120"/>
      <c r="C87" s="39" t="s">
        <v>230</v>
      </c>
      <c r="D87" s="139" t="s">
        <v>344</v>
      </c>
      <c r="E87" s="144" t="s">
        <v>18</v>
      </c>
      <c r="F87" s="144" t="s">
        <v>34</v>
      </c>
      <c r="G87" s="80">
        <v>6300000000</v>
      </c>
      <c r="H87" s="81"/>
      <c r="I87" s="142">
        <f t="shared" si="58"/>
        <v>2050000</v>
      </c>
      <c r="J87" s="142">
        <f t="shared" ref="J87:S89" si="72">J88</f>
        <v>2050000</v>
      </c>
      <c r="K87" s="75">
        <f t="shared" si="72"/>
        <v>0</v>
      </c>
      <c r="L87" s="75">
        <f t="shared" si="72"/>
        <v>0</v>
      </c>
      <c r="M87" s="75">
        <f t="shared" si="72"/>
        <v>0</v>
      </c>
      <c r="N87" s="75">
        <f t="shared" si="72"/>
        <v>0</v>
      </c>
      <c r="O87" s="75">
        <f t="shared" si="72"/>
        <v>0</v>
      </c>
      <c r="P87" s="75">
        <f t="shared" si="72"/>
        <v>0</v>
      </c>
      <c r="Q87" s="75">
        <f t="shared" si="72"/>
        <v>0</v>
      </c>
      <c r="R87" s="75">
        <f t="shared" si="72"/>
        <v>0</v>
      </c>
      <c r="S87" s="143">
        <f t="shared" si="72"/>
        <v>0</v>
      </c>
      <c r="T87" s="142">
        <f t="shared" si="60"/>
        <v>2050000</v>
      </c>
      <c r="U87" s="142">
        <f t="shared" ref="U87:AD89" si="73">U88</f>
        <v>2050000</v>
      </c>
      <c r="V87" s="75">
        <f t="shared" si="73"/>
        <v>0</v>
      </c>
      <c r="W87" s="75">
        <f t="shared" si="73"/>
        <v>0</v>
      </c>
      <c r="X87" s="75">
        <f t="shared" si="73"/>
        <v>0</v>
      </c>
      <c r="Y87" s="75">
        <f t="shared" si="73"/>
        <v>0</v>
      </c>
      <c r="Z87" s="75">
        <f t="shared" si="73"/>
        <v>0</v>
      </c>
      <c r="AA87" s="75">
        <f t="shared" si="73"/>
        <v>0</v>
      </c>
      <c r="AB87" s="75">
        <f t="shared" si="73"/>
        <v>0</v>
      </c>
      <c r="AC87" s="75">
        <f t="shared" si="73"/>
        <v>0</v>
      </c>
      <c r="AD87" s="143">
        <f t="shared" si="73"/>
        <v>0</v>
      </c>
    </row>
    <row r="88" spans="2:30" ht="56.25">
      <c r="B88" s="120"/>
      <c r="C88" s="39" t="s">
        <v>231</v>
      </c>
      <c r="D88" s="139" t="s">
        <v>344</v>
      </c>
      <c r="E88" s="144" t="s">
        <v>18</v>
      </c>
      <c r="F88" s="144" t="s">
        <v>34</v>
      </c>
      <c r="G88" s="80">
        <v>6310000000</v>
      </c>
      <c r="H88" s="81"/>
      <c r="I88" s="142">
        <f t="shared" si="58"/>
        <v>2050000</v>
      </c>
      <c r="J88" s="142">
        <f t="shared" si="72"/>
        <v>2050000</v>
      </c>
      <c r="K88" s="75">
        <f t="shared" si="72"/>
        <v>0</v>
      </c>
      <c r="L88" s="75">
        <f t="shared" si="72"/>
        <v>0</v>
      </c>
      <c r="M88" s="75">
        <f t="shared" si="72"/>
        <v>0</v>
      </c>
      <c r="N88" s="75">
        <f t="shared" si="72"/>
        <v>0</v>
      </c>
      <c r="O88" s="75">
        <f t="shared" si="72"/>
        <v>0</v>
      </c>
      <c r="P88" s="75">
        <f t="shared" si="72"/>
        <v>0</v>
      </c>
      <c r="Q88" s="75">
        <f t="shared" si="72"/>
        <v>0</v>
      </c>
      <c r="R88" s="75">
        <f t="shared" si="72"/>
        <v>0</v>
      </c>
      <c r="S88" s="143">
        <f t="shared" si="72"/>
        <v>0</v>
      </c>
      <c r="T88" s="142">
        <f t="shared" si="60"/>
        <v>2050000</v>
      </c>
      <c r="U88" s="142">
        <f t="shared" si="73"/>
        <v>2050000</v>
      </c>
      <c r="V88" s="75">
        <f t="shared" si="73"/>
        <v>0</v>
      </c>
      <c r="W88" s="75">
        <f t="shared" si="73"/>
        <v>0</v>
      </c>
      <c r="X88" s="75">
        <f t="shared" si="73"/>
        <v>0</v>
      </c>
      <c r="Y88" s="75">
        <f t="shared" si="73"/>
        <v>0</v>
      </c>
      <c r="Z88" s="75">
        <f t="shared" si="73"/>
        <v>0</v>
      </c>
      <c r="AA88" s="75">
        <f t="shared" si="73"/>
        <v>0</v>
      </c>
      <c r="AB88" s="75">
        <f t="shared" si="73"/>
        <v>0</v>
      </c>
      <c r="AC88" s="75">
        <f t="shared" si="73"/>
        <v>0</v>
      </c>
      <c r="AD88" s="143">
        <f t="shared" si="73"/>
        <v>0</v>
      </c>
    </row>
    <row r="89" spans="2:30" ht="37.5">
      <c r="B89" s="120"/>
      <c r="C89" s="39" t="s">
        <v>232</v>
      </c>
      <c r="D89" s="139" t="s">
        <v>344</v>
      </c>
      <c r="E89" s="144" t="s">
        <v>18</v>
      </c>
      <c r="F89" s="144" t="s">
        <v>34</v>
      </c>
      <c r="G89" s="80">
        <v>6310010050</v>
      </c>
      <c r="H89" s="81"/>
      <c r="I89" s="142">
        <f t="shared" si="58"/>
        <v>2050000</v>
      </c>
      <c r="J89" s="142">
        <f t="shared" si="72"/>
        <v>2050000</v>
      </c>
      <c r="K89" s="75">
        <f t="shared" si="72"/>
        <v>0</v>
      </c>
      <c r="L89" s="75">
        <f t="shared" si="72"/>
        <v>0</v>
      </c>
      <c r="M89" s="75">
        <f t="shared" si="72"/>
        <v>0</v>
      </c>
      <c r="N89" s="75">
        <f t="shared" si="72"/>
        <v>0</v>
      </c>
      <c r="O89" s="75">
        <f t="shared" si="72"/>
        <v>0</v>
      </c>
      <c r="P89" s="75">
        <f t="shared" si="72"/>
        <v>0</v>
      </c>
      <c r="Q89" s="75">
        <f t="shared" si="72"/>
        <v>0</v>
      </c>
      <c r="R89" s="75">
        <f t="shared" si="72"/>
        <v>0</v>
      </c>
      <c r="S89" s="143">
        <f t="shared" si="72"/>
        <v>0</v>
      </c>
      <c r="T89" s="142">
        <f t="shared" si="60"/>
        <v>2050000</v>
      </c>
      <c r="U89" s="142">
        <f t="shared" si="73"/>
        <v>2050000</v>
      </c>
      <c r="V89" s="75">
        <f t="shared" si="73"/>
        <v>0</v>
      </c>
      <c r="W89" s="75">
        <f t="shared" si="73"/>
        <v>0</v>
      </c>
      <c r="X89" s="75">
        <f t="shared" si="73"/>
        <v>0</v>
      </c>
      <c r="Y89" s="75">
        <f t="shared" si="73"/>
        <v>0</v>
      </c>
      <c r="Z89" s="75">
        <f t="shared" si="73"/>
        <v>0</v>
      </c>
      <c r="AA89" s="75">
        <f t="shared" si="73"/>
        <v>0</v>
      </c>
      <c r="AB89" s="75">
        <f t="shared" si="73"/>
        <v>0</v>
      </c>
      <c r="AC89" s="75">
        <f t="shared" si="73"/>
        <v>0</v>
      </c>
      <c r="AD89" s="143">
        <f t="shared" si="73"/>
        <v>0</v>
      </c>
    </row>
    <row r="90" spans="2:30" ht="37.5">
      <c r="B90" s="120"/>
      <c r="C90" s="39" t="s">
        <v>167</v>
      </c>
      <c r="D90" s="139" t="s">
        <v>344</v>
      </c>
      <c r="E90" s="144" t="s">
        <v>18</v>
      </c>
      <c r="F90" s="144" t="s">
        <v>34</v>
      </c>
      <c r="G90" s="80">
        <v>6310010050</v>
      </c>
      <c r="H90" s="81" t="s">
        <v>197</v>
      </c>
      <c r="I90" s="142">
        <f t="shared" si="58"/>
        <v>2050000</v>
      </c>
      <c r="J90" s="142">
        <v>2050000</v>
      </c>
      <c r="K90" s="75"/>
      <c r="L90" s="75"/>
      <c r="M90" s="75"/>
      <c r="N90" s="75"/>
      <c r="O90" s="75"/>
      <c r="P90" s="75"/>
      <c r="Q90" s="75"/>
      <c r="R90" s="75"/>
      <c r="S90" s="143"/>
      <c r="T90" s="142">
        <f t="shared" si="60"/>
        <v>2050000</v>
      </c>
      <c r="U90" s="142">
        <v>2050000</v>
      </c>
      <c r="V90" s="75"/>
      <c r="W90" s="75"/>
      <c r="X90" s="75"/>
      <c r="Y90" s="75"/>
      <c r="Z90" s="75"/>
      <c r="AA90" s="75"/>
      <c r="AB90" s="75"/>
      <c r="AC90" s="75"/>
      <c r="AD90" s="143"/>
    </row>
    <row r="91" spans="2:30" ht="37.5">
      <c r="B91" s="120"/>
      <c r="C91" s="39" t="s">
        <v>310</v>
      </c>
      <c r="D91" s="139" t="s">
        <v>344</v>
      </c>
      <c r="E91" s="144" t="s">
        <v>18</v>
      </c>
      <c r="F91" s="144" t="s">
        <v>34</v>
      </c>
      <c r="G91" s="80">
        <v>9900000000</v>
      </c>
      <c r="H91" s="81"/>
      <c r="I91" s="142">
        <f t="shared" si="58"/>
        <v>12296400</v>
      </c>
      <c r="J91" s="142">
        <f t="shared" ref="J91:S91" si="74">J94+J92+J96</f>
        <v>12296400</v>
      </c>
      <c r="K91" s="75">
        <f t="shared" si="74"/>
        <v>0</v>
      </c>
      <c r="L91" s="75">
        <f t="shared" si="74"/>
        <v>0</v>
      </c>
      <c r="M91" s="75">
        <f t="shared" si="74"/>
        <v>0</v>
      </c>
      <c r="N91" s="75">
        <f t="shared" si="74"/>
        <v>0</v>
      </c>
      <c r="O91" s="75">
        <f t="shared" si="74"/>
        <v>0</v>
      </c>
      <c r="P91" s="75">
        <f t="shared" si="74"/>
        <v>0</v>
      </c>
      <c r="Q91" s="75">
        <f t="shared" si="74"/>
        <v>0</v>
      </c>
      <c r="R91" s="75">
        <f t="shared" si="74"/>
        <v>0</v>
      </c>
      <c r="S91" s="143">
        <f t="shared" si="74"/>
        <v>0</v>
      </c>
      <c r="T91" s="142">
        <f t="shared" si="60"/>
        <v>12209000</v>
      </c>
      <c r="U91" s="142">
        <f t="shared" ref="U91:AD91" si="75">U94+U92+U96</f>
        <v>12209000</v>
      </c>
      <c r="V91" s="75">
        <f t="shared" si="75"/>
        <v>0</v>
      </c>
      <c r="W91" s="75">
        <f t="shared" si="75"/>
        <v>0</v>
      </c>
      <c r="X91" s="75">
        <f t="shared" si="75"/>
        <v>0</v>
      </c>
      <c r="Y91" s="75">
        <f t="shared" si="75"/>
        <v>0</v>
      </c>
      <c r="Z91" s="75">
        <f t="shared" si="75"/>
        <v>0</v>
      </c>
      <c r="AA91" s="75">
        <f t="shared" si="75"/>
        <v>0</v>
      </c>
      <c r="AB91" s="75">
        <f t="shared" si="75"/>
        <v>0</v>
      </c>
      <c r="AC91" s="75">
        <f t="shared" si="75"/>
        <v>0</v>
      </c>
      <c r="AD91" s="143">
        <f t="shared" si="75"/>
        <v>0</v>
      </c>
    </row>
    <row r="92" spans="2:30" ht="37.5">
      <c r="B92" s="120"/>
      <c r="C92" s="39" t="s">
        <v>312</v>
      </c>
      <c r="D92" s="139" t="s">
        <v>344</v>
      </c>
      <c r="E92" s="144" t="s">
        <v>18</v>
      </c>
      <c r="F92" s="144" t="s">
        <v>34</v>
      </c>
      <c r="G92" s="80">
        <v>9900010150</v>
      </c>
      <c r="H92" s="81"/>
      <c r="I92" s="142">
        <f t="shared" si="58"/>
        <v>10000000</v>
      </c>
      <c r="J92" s="142">
        <f t="shared" ref="J92:S92" si="76">J93</f>
        <v>10000000</v>
      </c>
      <c r="K92" s="75">
        <f t="shared" si="76"/>
        <v>0</v>
      </c>
      <c r="L92" s="75">
        <f t="shared" si="76"/>
        <v>0</v>
      </c>
      <c r="M92" s="75">
        <f t="shared" si="76"/>
        <v>0</v>
      </c>
      <c r="N92" s="75">
        <f t="shared" si="76"/>
        <v>0</v>
      </c>
      <c r="O92" s="75">
        <f t="shared" si="76"/>
        <v>0</v>
      </c>
      <c r="P92" s="75">
        <f t="shared" si="76"/>
        <v>0</v>
      </c>
      <c r="Q92" s="75">
        <f t="shared" si="76"/>
        <v>0</v>
      </c>
      <c r="R92" s="75">
        <f t="shared" si="76"/>
        <v>0</v>
      </c>
      <c r="S92" s="143">
        <f t="shared" si="76"/>
        <v>0</v>
      </c>
      <c r="T92" s="142">
        <f t="shared" si="60"/>
        <v>10000000</v>
      </c>
      <c r="U92" s="142">
        <f t="shared" ref="U92:AD92" si="77">U93</f>
        <v>10000000</v>
      </c>
      <c r="V92" s="75">
        <f t="shared" si="77"/>
        <v>0</v>
      </c>
      <c r="W92" s="75">
        <f t="shared" si="77"/>
        <v>0</v>
      </c>
      <c r="X92" s="75">
        <f t="shared" si="77"/>
        <v>0</v>
      </c>
      <c r="Y92" s="75">
        <f t="shared" si="77"/>
        <v>0</v>
      </c>
      <c r="Z92" s="75">
        <f t="shared" si="77"/>
        <v>0</v>
      </c>
      <c r="AA92" s="75">
        <f t="shared" si="77"/>
        <v>0</v>
      </c>
      <c r="AB92" s="75">
        <f t="shared" si="77"/>
        <v>0</v>
      </c>
      <c r="AC92" s="75">
        <f t="shared" si="77"/>
        <v>0</v>
      </c>
      <c r="AD92" s="143">
        <f t="shared" si="77"/>
        <v>0</v>
      </c>
    </row>
    <row r="93" spans="2:30" ht="37.5">
      <c r="B93" s="120"/>
      <c r="C93" s="39" t="s">
        <v>105</v>
      </c>
      <c r="D93" s="139" t="s">
        <v>344</v>
      </c>
      <c r="E93" s="144" t="s">
        <v>18</v>
      </c>
      <c r="F93" s="144" t="s">
        <v>34</v>
      </c>
      <c r="G93" s="80">
        <v>9900010150</v>
      </c>
      <c r="H93" s="81" t="s">
        <v>106</v>
      </c>
      <c r="I93" s="142">
        <f t="shared" si="58"/>
        <v>10000000</v>
      </c>
      <c r="J93" s="142">
        <v>10000000</v>
      </c>
      <c r="K93" s="75"/>
      <c r="L93" s="75"/>
      <c r="M93" s="75"/>
      <c r="N93" s="75"/>
      <c r="O93" s="75"/>
      <c r="P93" s="75"/>
      <c r="Q93" s="75"/>
      <c r="R93" s="75"/>
      <c r="S93" s="143"/>
      <c r="T93" s="142">
        <f t="shared" si="60"/>
        <v>10000000</v>
      </c>
      <c r="U93" s="142">
        <v>10000000</v>
      </c>
      <c r="V93" s="75"/>
      <c r="W93" s="75"/>
      <c r="X93" s="75"/>
      <c r="Y93" s="75"/>
      <c r="Z93" s="75"/>
      <c r="AA93" s="75"/>
      <c r="AB93" s="75"/>
      <c r="AC93" s="75"/>
      <c r="AD93" s="143"/>
    </row>
    <row r="94" spans="2:30">
      <c r="B94" s="120"/>
      <c r="C94" s="39" t="s">
        <v>314</v>
      </c>
      <c r="D94" s="139" t="s">
        <v>344</v>
      </c>
      <c r="E94" s="144" t="s">
        <v>18</v>
      </c>
      <c r="F94" s="144" t="s">
        <v>34</v>
      </c>
      <c r="G94" s="80">
        <v>9900010910</v>
      </c>
      <c r="H94" s="81"/>
      <c r="I94" s="142">
        <f t="shared" si="58"/>
        <v>765500</v>
      </c>
      <c r="J94" s="142">
        <f t="shared" ref="J94:S94" si="78">J95</f>
        <v>765500</v>
      </c>
      <c r="K94" s="75">
        <f t="shared" si="78"/>
        <v>0</v>
      </c>
      <c r="L94" s="75">
        <f t="shared" si="78"/>
        <v>0</v>
      </c>
      <c r="M94" s="75">
        <f t="shared" si="78"/>
        <v>0</v>
      </c>
      <c r="N94" s="75">
        <f t="shared" si="78"/>
        <v>0</v>
      </c>
      <c r="O94" s="75">
        <f t="shared" si="78"/>
        <v>0</v>
      </c>
      <c r="P94" s="75">
        <f t="shared" si="78"/>
        <v>0</v>
      </c>
      <c r="Q94" s="75">
        <f t="shared" si="78"/>
        <v>0</v>
      </c>
      <c r="R94" s="75">
        <f t="shared" si="78"/>
        <v>0</v>
      </c>
      <c r="S94" s="143">
        <f t="shared" si="78"/>
        <v>0</v>
      </c>
      <c r="T94" s="142">
        <f t="shared" si="60"/>
        <v>736300</v>
      </c>
      <c r="U94" s="142">
        <f t="shared" ref="U94:AD94" si="79">U95</f>
        <v>736300</v>
      </c>
      <c r="V94" s="75">
        <f t="shared" si="79"/>
        <v>0</v>
      </c>
      <c r="W94" s="75">
        <f t="shared" si="79"/>
        <v>0</v>
      </c>
      <c r="X94" s="75">
        <f t="shared" si="79"/>
        <v>0</v>
      </c>
      <c r="Y94" s="75">
        <f t="shared" si="79"/>
        <v>0</v>
      </c>
      <c r="Z94" s="75">
        <f t="shared" si="79"/>
        <v>0</v>
      </c>
      <c r="AA94" s="75">
        <f t="shared" si="79"/>
        <v>0</v>
      </c>
      <c r="AB94" s="75">
        <f t="shared" si="79"/>
        <v>0</v>
      </c>
      <c r="AC94" s="75">
        <f t="shared" si="79"/>
        <v>0</v>
      </c>
      <c r="AD94" s="143">
        <f t="shared" si="79"/>
        <v>0</v>
      </c>
    </row>
    <row r="95" spans="2:30">
      <c r="B95" s="120"/>
      <c r="C95" s="39" t="s">
        <v>108</v>
      </c>
      <c r="D95" s="139" t="s">
        <v>344</v>
      </c>
      <c r="E95" s="144" t="s">
        <v>18</v>
      </c>
      <c r="F95" s="144" t="s">
        <v>34</v>
      </c>
      <c r="G95" s="80">
        <v>9900010910</v>
      </c>
      <c r="H95" s="81" t="s">
        <v>109</v>
      </c>
      <c r="I95" s="142">
        <f t="shared" si="58"/>
        <v>765500</v>
      </c>
      <c r="J95" s="142">
        <v>765500</v>
      </c>
      <c r="K95" s="75"/>
      <c r="L95" s="75"/>
      <c r="M95" s="75"/>
      <c r="N95" s="75"/>
      <c r="O95" s="75"/>
      <c r="P95" s="75"/>
      <c r="Q95" s="75"/>
      <c r="R95" s="75"/>
      <c r="S95" s="143"/>
      <c r="T95" s="142">
        <f t="shared" si="60"/>
        <v>736300</v>
      </c>
      <c r="U95" s="142">
        <v>736300</v>
      </c>
      <c r="V95" s="75"/>
      <c r="W95" s="75"/>
      <c r="X95" s="75"/>
      <c r="Y95" s="75"/>
      <c r="Z95" s="75"/>
      <c r="AA95" s="75"/>
      <c r="AB95" s="75"/>
      <c r="AC95" s="75"/>
      <c r="AD95" s="143"/>
    </row>
    <row r="96" spans="2:30" ht="37.5">
      <c r="B96" s="120"/>
      <c r="C96" s="39" t="s">
        <v>322</v>
      </c>
      <c r="D96" s="139" t="s">
        <v>344</v>
      </c>
      <c r="E96" s="144" t="s">
        <v>18</v>
      </c>
      <c r="F96" s="144" t="s">
        <v>34</v>
      </c>
      <c r="G96" s="80">
        <v>9960000000</v>
      </c>
      <c r="H96" s="81"/>
      <c r="I96" s="142">
        <f t="shared" si="58"/>
        <v>1530900</v>
      </c>
      <c r="J96" s="142">
        <f t="shared" ref="J96:S97" si="80">J97</f>
        <v>1530900</v>
      </c>
      <c r="K96" s="75">
        <f t="shared" si="80"/>
        <v>0</v>
      </c>
      <c r="L96" s="75">
        <f t="shared" si="80"/>
        <v>0</v>
      </c>
      <c r="M96" s="75">
        <f t="shared" si="80"/>
        <v>0</v>
      </c>
      <c r="N96" s="75">
        <f t="shared" si="80"/>
        <v>0</v>
      </c>
      <c r="O96" s="75">
        <f t="shared" si="80"/>
        <v>0</v>
      </c>
      <c r="P96" s="75">
        <f t="shared" si="80"/>
        <v>0</v>
      </c>
      <c r="Q96" s="75">
        <f t="shared" si="80"/>
        <v>0</v>
      </c>
      <c r="R96" s="75">
        <f t="shared" si="80"/>
        <v>0</v>
      </c>
      <c r="S96" s="143">
        <f t="shared" si="80"/>
        <v>0</v>
      </c>
      <c r="T96" s="142">
        <f t="shared" si="60"/>
        <v>1472700</v>
      </c>
      <c r="U96" s="142">
        <f t="shared" ref="U96:AD97" si="81">U97</f>
        <v>1472700</v>
      </c>
      <c r="V96" s="75">
        <f t="shared" si="81"/>
        <v>0</v>
      </c>
      <c r="W96" s="75">
        <f t="shared" si="81"/>
        <v>0</v>
      </c>
      <c r="X96" s="75">
        <f t="shared" si="81"/>
        <v>0</v>
      </c>
      <c r="Y96" s="75">
        <f t="shared" si="81"/>
        <v>0</v>
      </c>
      <c r="Z96" s="75">
        <f t="shared" si="81"/>
        <v>0</v>
      </c>
      <c r="AA96" s="75">
        <f t="shared" si="81"/>
        <v>0</v>
      </c>
      <c r="AB96" s="75">
        <f t="shared" si="81"/>
        <v>0</v>
      </c>
      <c r="AC96" s="75">
        <f t="shared" si="81"/>
        <v>0</v>
      </c>
      <c r="AD96" s="143">
        <f t="shared" si="81"/>
        <v>0</v>
      </c>
    </row>
    <row r="97" spans="2:30" ht="37.5">
      <c r="B97" s="120"/>
      <c r="C97" s="39" t="s">
        <v>323</v>
      </c>
      <c r="D97" s="139" t="s">
        <v>344</v>
      </c>
      <c r="E97" s="144" t="s">
        <v>18</v>
      </c>
      <c r="F97" s="144" t="s">
        <v>34</v>
      </c>
      <c r="G97" s="80">
        <v>9960010570</v>
      </c>
      <c r="H97" s="81"/>
      <c r="I97" s="142">
        <f t="shared" si="58"/>
        <v>1530900</v>
      </c>
      <c r="J97" s="142">
        <f t="shared" si="80"/>
        <v>1530900</v>
      </c>
      <c r="K97" s="75">
        <f t="shared" si="80"/>
        <v>0</v>
      </c>
      <c r="L97" s="75">
        <f t="shared" si="80"/>
        <v>0</v>
      </c>
      <c r="M97" s="75">
        <f t="shared" si="80"/>
        <v>0</v>
      </c>
      <c r="N97" s="75">
        <f t="shared" si="80"/>
        <v>0</v>
      </c>
      <c r="O97" s="75">
        <f t="shared" si="80"/>
        <v>0</v>
      </c>
      <c r="P97" s="75">
        <f t="shared" si="80"/>
        <v>0</v>
      </c>
      <c r="Q97" s="75">
        <f t="shared" si="80"/>
        <v>0</v>
      </c>
      <c r="R97" s="75">
        <f t="shared" si="80"/>
        <v>0</v>
      </c>
      <c r="S97" s="143">
        <f t="shared" si="80"/>
        <v>0</v>
      </c>
      <c r="T97" s="142">
        <f t="shared" si="60"/>
        <v>1472700</v>
      </c>
      <c r="U97" s="142">
        <f t="shared" si="81"/>
        <v>1472700</v>
      </c>
      <c r="V97" s="75">
        <f t="shared" si="81"/>
        <v>0</v>
      </c>
      <c r="W97" s="75">
        <f t="shared" si="81"/>
        <v>0</v>
      </c>
      <c r="X97" s="75">
        <f t="shared" si="81"/>
        <v>0</v>
      </c>
      <c r="Y97" s="75">
        <f t="shared" si="81"/>
        <v>0</v>
      </c>
      <c r="Z97" s="75">
        <f t="shared" si="81"/>
        <v>0</v>
      </c>
      <c r="AA97" s="75">
        <f t="shared" si="81"/>
        <v>0</v>
      </c>
      <c r="AB97" s="75">
        <f t="shared" si="81"/>
        <v>0</v>
      </c>
      <c r="AC97" s="75">
        <f t="shared" si="81"/>
        <v>0</v>
      </c>
      <c r="AD97" s="143">
        <f t="shared" si="81"/>
        <v>0</v>
      </c>
    </row>
    <row r="98" spans="2:30" ht="37.5">
      <c r="B98" s="120"/>
      <c r="C98" s="39" t="s">
        <v>105</v>
      </c>
      <c r="D98" s="139" t="s">
        <v>344</v>
      </c>
      <c r="E98" s="144" t="s">
        <v>18</v>
      </c>
      <c r="F98" s="144" t="s">
        <v>34</v>
      </c>
      <c r="G98" s="80">
        <v>9960010570</v>
      </c>
      <c r="H98" s="81" t="s">
        <v>106</v>
      </c>
      <c r="I98" s="142">
        <f t="shared" si="58"/>
        <v>1530900</v>
      </c>
      <c r="J98" s="142">
        <v>1530900</v>
      </c>
      <c r="K98" s="75"/>
      <c r="L98" s="75"/>
      <c r="M98" s="75"/>
      <c r="N98" s="75"/>
      <c r="O98" s="75"/>
      <c r="P98" s="75"/>
      <c r="Q98" s="75"/>
      <c r="R98" s="75"/>
      <c r="S98" s="143"/>
      <c r="T98" s="142">
        <f t="shared" si="60"/>
        <v>1472700</v>
      </c>
      <c r="U98" s="142">
        <v>1472700</v>
      </c>
      <c r="V98" s="75"/>
      <c r="W98" s="75"/>
      <c r="X98" s="75"/>
      <c r="Y98" s="75"/>
      <c r="Z98" s="75"/>
      <c r="AA98" s="75"/>
      <c r="AB98" s="75"/>
      <c r="AC98" s="75"/>
      <c r="AD98" s="143"/>
    </row>
    <row r="99" spans="2:30" ht="37.5">
      <c r="B99" s="120"/>
      <c r="C99" s="39" t="s">
        <v>37</v>
      </c>
      <c r="D99" s="139" t="s">
        <v>344</v>
      </c>
      <c r="E99" s="144" t="s">
        <v>22</v>
      </c>
      <c r="F99" s="144" t="s">
        <v>83</v>
      </c>
      <c r="G99" s="80"/>
      <c r="H99" s="81"/>
      <c r="I99" s="142">
        <f t="shared" si="58"/>
        <v>42296100</v>
      </c>
      <c r="J99" s="142">
        <f t="shared" ref="J99:S99" si="82">J100+J119+J114</f>
        <v>42296100</v>
      </c>
      <c r="K99" s="75">
        <f t="shared" si="82"/>
        <v>0</v>
      </c>
      <c r="L99" s="75">
        <f t="shared" si="82"/>
        <v>0</v>
      </c>
      <c r="M99" s="75">
        <f t="shared" si="82"/>
        <v>0</v>
      </c>
      <c r="N99" s="75">
        <f t="shared" si="82"/>
        <v>0</v>
      </c>
      <c r="O99" s="75">
        <f t="shared" si="82"/>
        <v>0</v>
      </c>
      <c r="P99" s="75">
        <f t="shared" si="82"/>
        <v>0</v>
      </c>
      <c r="Q99" s="75">
        <f t="shared" si="82"/>
        <v>0</v>
      </c>
      <c r="R99" s="75">
        <f t="shared" si="82"/>
        <v>0</v>
      </c>
      <c r="S99" s="143">
        <f t="shared" si="82"/>
        <v>0</v>
      </c>
      <c r="T99" s="142">
        <f t="shared" si="60"/>
        <v>45744800</v>
      </c>
      <c r="U99" s="142">
        <f t="shared" ref="U99:AD99" si="83">U100+U119+U114</f>
        <v>45744800</v>
      </c>
      <c r="V99" s="75">
        <f t="shared" si="83"/>
        <v>0</v>
      </c>
      <c r="W99" s="75">
        <f t="shared" si="83"/>
        <v>0</v>
      </c>
      <c r="X99" s="75">
        <f t="shared" si="83"/>
        <v>0</v>
      </c>
      <c r="Y99" s="75">
        <f t="shared" si="83"/>
        <v>0</v>
      </c>
      <c r="Z99" s="75">
        <f t="shared" si="83"/>
        <v>0</v>
      </c>
      <c r="AA99" s="75">
        <f t="shared" si="83"/>
        <v>0</v>
      </c>
      <c r="AB99" s="75">
        <f t="shared" si="83"/>
        <v>0</v>
      </c>
      <c r="AC99" s="75">
        <f t="shared" si="83"/>
        <v>0</v>
      </c>
      <c r="AD99" s="143">
        <f t="shared" si="83"/>
        <v>0</v>
      </c>
    </row>
    <row r="100" spans="2:30">
      <c r="B100" s="120"/>
      <c r="C100" s="39" t="s">
        <v>38</v>
      </c>
      <c r="D100" s="139" t="s">
        <v>344</v>
      </c>
      <c r="E100" s="144" t="s">
        <v>22</v>
      </c>
      <c r="F100" s="144" t="s">
        <v>39</v>
      </c>
      <c r="G100" s="80"/>
      <c r="H100" s="81"/>
      <c r="I100" s="142">
        <f t="shared" si="58"/>
        <v>35524100</v>
      </c>
      <c r="J100" s="142">
        <f t="shared" ref="J100:S100" si="84">J101+J108</f>
        <v>35524100</v>
      </c>
      <c r="K100" s="75">
        <f t="shared" si="84"/>
        <v>0</v>
      </c>
      <c r="L100" s="75">
        <f t="shared" si="84"/>
        <v>0</v>
      </c>
      <c r="M100" s="75">
        <f t="shared" si="84"/>
        <v>0</v>
      </c>
      <c r="N100" s="75">
        <f t="shared" si="84"/>
        <v>0</v>
      </c>
      <c r="O100" s="75">
        <f t="shared" si="84"/>
        <v>0</v>
      </c>
      <c r="P100" s="75">
        <f t="shared" si="84"/>
        <v>0</v>
      </c>
      <c r="Q100" s="75">
        <f t="shared" si="84"/>
        <v>0</v>
      </c>
      <c r="R100" s="75">
        <f t="shared" si="84"/>
        <v>0</v>
      </c>
      <c r="S100" s="143">
        <f t="shared" si="84"/>
        <v>0</v>
      </c>
      <c r="T100" s="142">
        <f t="shared" si="60"/>
        <v>34742800</v>
      </c>
      <c r="U100" s="142">
        <f t="shared" ref="U100:AD100" si="85">U101+U108</f>
        <v>34742800</v>
      </c>
      <c r="V100" s="75">
        <f t="shared" si="85"/>
        <v>0</v>
      </c>
      <c r="W100" s="75">
        <f t="shared" si="85"/>
        <v>0</v>
      </c>
      <c r="X100" s="75">
        <f t="shared" si="85"/>
        <v>0</v>
      </c>
      <c r="Y100" s="75">
        <f t="shared" si="85"/>
        <v>0</v>
      </c>
      <c r="Z100" s="75">
        <f t="shared" si="85"/>
        <v>0</v>
      </c>
      <c r="AA100" s="75">
        <f t="shared" si="85"/>
        <v>0</v>
      </c>
      <c r="AB100" s="75">
        <f t="shared" si="85"/>
        <v>0</v>
      </c>
      <c r="AC100" s="75">
        <f t="shared" si="85"/>
        <v>0</v>
      </c>
      <c r="AD100" s="143">
        <f t="shared" si="85"/>
        <v>0</v>
      </c>
    </row>
    <row r="101" spans="2:30" ht="37.5">
      <c r="B101" s="120"/>
      <c r="C101" s="39" t="s">
        <v>130</v>
      </c>
      <c r="D101" s="139" t="s">
        <v>344</v>
      </c>
      <c r="E101" s="144" t="s">
        <v>22</v>
      </c>
      <c r="F101" s="144" t="s">
        <v>39</v>
      </c>
      <c r="G101" s="80">
        <v>5200000000</v>
      </c>
      <c r="H101" s="81"/>
      <c r="I101" s="142">
        <f t="shared" si="58"/>
        <v>32524100</v>
      </c>
      <c r="J101" s="142">
        <f t="shared" ref="J101:S102" si="86">J102</f>
        <v>32524100</v>
      </c>
      <c r="K101" s="75">
        <f t="shared" si="86"/>
        <v>0</v>
      </c>
      <c r="L101" s="75">
        <f t="shared" si="86"/>
        <v>0</v>
      </c>
      <c r="M101" s="75">
        <f t="shared" si="86"/>
        <v>0</v>
      </c>
      <c r="N101" s="75">
        <f t="shared" si="86"/>
        <v>0</v>
      </c>
      <c r="O101" s="75">
        <f t="shared" si="86"/>
        <v>0</v>
      </c>
      <c r="P101" s="75">
        <f t="shared" si="86"/>
        <v>0</v>
      </c>
      <c r="Q101" s="75">
        <f t="shared" si="86"/>
        <v>0</v>
      </c>
      <c r="R101" s="75">
        <f t="shared" si="86"/>
        <v>0</v>
      </c>
      <c r="S101" s="143">
        <f t="shared" si="86"/>
        <v>0</v>
      </c>
      <c r="T101" s="142">
        <f t="shared" si="60"/>
        <v>31742800</v>
      </c>
      <c r="U101" s="142">
        <f t="shared" ref="U101:AD102" si="87">U102</f>
        <v>31742800</v>
      </c>
      <c r="V101" s="75">
        <f t="shared" si="87"/>
        <v>0</v>
      </c>
      <c r="W101" s="75">
        <f t="shared" si="87"/>
        <v>0</v>
      </c>
      <c r="X101" s="75">
        <f t="shared" si="87"/>
        <v>0</v>
      </c>
      <c r="Y101" s="75">
        <f t="shared" si="87"/>
        <v>0</v>
      </c>
      <c r="Z101" s="75">
        <f t="shared" si="87"/>
        <v>0</v>
      </c>
      <c r="AA101" s="75">
        <f t="shared" si="87"/>
        <v>0</v>
      </c>
      <c r="AB101" s="75">
        <f t="shared" si="87"/>
        <v>0</v>
      </c>
      <c r="AC101" s="75">
        <f t="shared" si="87"/>
        <v>0</v>
      </c>
      <c r="AD101" s="143">
        <f t="shared" si="87"/>
        <v>0</v>
      </c>
    </row>
    <row r="102" spans="2:30">
      <c r="B102" s="120"/>
      <c r="C102" s="89" t="s">
        <v>135</v>
      </c>
      <c r="D102" s="139" t="s">
        <v>344</v>
      </c>
      <c r="E102" s="144" t="s">
        <v>22</v>
      </c>
      <c r="F102" s="144" t="s">
        <v>39</v>
      </c>
      <c r="G102" s="80">
        <v>5240000000</v>
      </c>
      <c r="H102" s="81"/>
      <c r="I102" s="142">
        <f t="shared" si="58"/>
        <v>32524100</v>
      </c>
      <c r="J102" s="142">
        <f t="shared" si="86"/>
        <v>32524100</v>
      </c>
      <c r="K102" s="75">
        <f t="shared" si="86"/>
        <v>0</v>
      </c>
      <c r="L102" s="75">
        <f t="shared" si="86"/>
        <v>0</v>
      </c>
      <c r="M102" s="75">
        <f t="shared" si="86"/>
        <v>0</v>
      </c>
      <c r="N102" s="75">
        <f t="shared" si="86"/>
        <v>0</v>
      </c>
      <c r="O102" s="75">
        <f t="shared" si="86"/>
        <v>0</v>
      </c>
      <c r="P102" s="75">
        <f t="shared" si="86"/>
        <v>0</v>
      </c>
      <c r="Q102" s="75">
        <f t="shared" si="86"/>
        <v>0</v>
      </c>
      <c r="R102" s="75">
        <f t="shared" si="86"/>
        <v>0</v>
      </c>
      <c r="S102" s="143">
        <f t="shared" si="86"/>
        <v>0</v>
      </c>
      <c r="T102" s="142">
        <f t="shared" si="60"/>
        <v>31742800</v>
      </c>
      <c r="U102" s="142">
        <f t="shared" si="87"/>
        <v>31742800</v>
      </c>
      <c r="V102" s="75">
        <f t="shared" si="87"/>
        <v>0</v>
      </c>
      <c r="W102" s="75">
        <f t="shared" si="87"/>
        <v>0</v>
      </c>
      <c r="X102" s="75">
        <f t="shared" si="87"/>
        <v>0</v>
      </c>
      <c r="Y102" s="75">
        <f t="shared" si="87"/>
        <v>0</v>
      </c>
      <c r="Z102" s="75">
        <f t="shared" si="87"/>
        <v>0</v>
      </c>
      <c r="AA102" s="75">
        <f t="shared" si="87"/>
        <v>0</v>
      </c>
      <c r="AB102" s="75">
        <f t="shared" si="87"/>
        <v>0</v>
      </c>
      <c r="AC102" s="75">
        <f t="shared" si="87"/>
        <v>0</v>
      </c>
      <c r="AD102" s="143">
        <f t="shared" si="87"/>
        <v>0</v>
      </c>
    </row>
    <row r="103" spans="2:30" ht="37.5">
      <c r="B103" s="120"/>
      <c r="C103" s="89" t="s">
        <v>132</v>
      </c>
      <c r="D103" s="139" t="s">
        <v>344</v>
      </c>
      <c r="E103" s="144" t="s">
        <v>22</v>
      </c>
      <c r="F103" s="144" t="s">
        <v>39</v>
      </c>
      <c r="G103" s="80">
        <v>5240000590</v>
      </c>
      <c r="H103" s="81"/>
      <c r="I103" s="142">
        <f t="shared" si="58"/>
        <v>32524100</v>
      </c>
      <c r="J103" s="142">
        <f t="shared" ref="J103:S103" si="88">J104+J105+J107+J106</f>
        <v>32524100</v>
      </c>
      <c r="K103" s="75">
        <f t="shared" si="88"/>
        <v>0</v>
      </c>
      <c r="L103" s="75">
        <f t="shared" si="88"/>
        <v>0</v>
      </c>
      <c r="M103" s="75">
        <f t="shared" si="88"/>
        <v>0</v>
      </c>
      <c r="N103" s="75">
        <f t="shared" si="88"/>
        <v>0</v>
      </c>
      <c r="O103" s="75">
        <f t="shared" si="88"/>
        <v>0</v>
      </c>
      <c r="P103" s="75">
        <f t="shared" si="88"/>
        <v>0</v>
      </c>
      <c r="Q103" s="75">
        <f t="shared" si="88"/>
        <v>0</v>
      </c>
      <c r="R103" s="75">
        <f t="shared" si="88"/>
        <v>0</v>
      </c>
      <c r="S103" s="143">
        <f t="shared" si="88"/>
        <v>0</v>
      </c>
      <c r="T103" s="142">
        <f t="shared" si="60"/>
        <v>31742800</v>
      </c>
      <c r="U103" s="142">
        <f t="shared" ref="U103:AD103" si="89">U104+U105+U107+U106</f>
        <v>31742800</v>
      </c>
      <c r="V103" s="75">
        <f t="shared" si="89"/>
        <v>0</v>
      </c>
      <c r="W103" s="75">
        <f t="shared" si="89"/>
        <v>0</v>
      </c>
      <c r="X103" s="75">
        <f t="shared" si="89"/>
        <v>0</v>
      </c>
      <c r="Y103" s="75">
        <f t="shared" si="89"/>
        <v>0</v>
      </c>
      <c r="Z103" s="75">
        <f t="shared" si="89"/>
        <v>0</v>
      </c>
      <c r="AA103" s="75">
        <f t="shared" si="89"/>
        <v>0</v>
      </c>
      <c r="AB103" s="75">
        <f t="shared" si="89"/>
        <v>0</v>
      </c>
      <c r="AC103" s="75">
        <f t="shared" si="89"/>
        <v>0</v>
      </c>
      <c r="AD103" s="143">
        <f t="shared" si="89"/>
        <v>0</v>
      </c>
    </row>
    <row r="104" spans="2:30" ht="75">
      <c r="B104" s="120"/>
      <c r="C104" s="39" t="s">
        <v>102</v>
      </c>
      <c r="D104" s="139" t="s">
        <v>344</v>
      </c>
      <c r="E104" s="144" t="s">
        <v>22</v>
      </c>
      <c r="F104" s="144" t="s">
        <v>39</v>
      </c>
      <c r="G104" s="80">
        <v>5240000590</v>
      </c>
      <c r="H104" s="81" t="s">
        <v>103</v>
      </c>
      <c r="I104" s="142">
        <f t="shared" si="58"/>
        <v>18867600</v>
      </c>
      <c r="J104" s="142">
        <v>18867600</v>
      </c>
      <c r="K104" s="75"/>
      <c r="L104" s="75"/>
      <c r="M104" s="75"/>
      <c r="N104" s="75"/>
      <c r="O104" s="75"/>
      <c r="P104" s="75"/>
      <c r="Q104" s="75"/>
      <c r="R104" s="75"/>
      <c r="S104" s="143"/>
      <c r="T104" s="142">
        <f t="shared" si="60"/>
        <v>18149200</v>
      </c>
      <c r="U104" s="142">
        <v>18149200</v>
      </c>
      <c r="V104" s="75"/>
      <c r="W104" s="75"/>
      <c r="X104" s="75"/>
      <c r="Y104" s="75"/>
      <c r="Z104" s="75"/>
      <c r="AA104" s="75"/>
      <c r="AB104" s="75"/>
      <c r="AC104" s="75"/>
      <c r="AD104" s="143"/>
    </row>
    <row r="105" spans="2:30" ht="37.5">
      <c r="B105" s="120"/>
      <c r="C105" s="39" t="s">
        <v>105</v>
      </c>
      <c r="D105" s="139" t="s">
        <v>344</v>
      </c>
      <c r="E105" s="144" t="s">
        <v>22</v>
      </c>
      <c r="F105" s="144" t="s">
        <v>39</v>
      </c>
      <c r="G105" s="80">
        <v>5240000590</v>
      </c>
      <c r="H105" s="81" t="s">
        <v>106</v>
      </c>
      <c r="I105" s="142">
        <f t="shared" si="58"/>
        <v>1637400</v>
      </c>
      <c r="J105" s="142">
        <v>1637400</v>
      </c>
      <c r="K105" s="75"/>
      <c r="L105" s="75"/>
      <c r="M105" s="75"/>
      <c r="N105" s="75"/>
      <c r="O105" s="75"/>
      <c r="P105" s="75"/>
      <c r="Q105" s="75"/>
      <c r="R105" s="75"/>
      <c r="S105" s="143"/>
      <c r="T105" s="142">
        <f t="shared" si="60"/>
        <v>1575200</v>
      </c>
      <c r="U105" s="142">
        <v>1575200</v>
      </c>
      <c r="V105" s="75"/>
      <c r="W105" s="75"/>
      <c r="X105" s="75"/>
      <c r="Y105" s="75"/>
      <c r="Z105" s="75"/>
      <c r="AA105" s="75"/>
      <c r="AB105" s="75"/>
      <c r="AC105" s="75"/>
      <c r="AD105" s="143"/>
    </row>
    <row r="106" spans="2:30">
      <c r="B106" s="120"/>
      <c r="C106" s="39" t="s">
        <v>128</v>
      </c>
      <c r="D106" s="139" t="s">
        <v>344</v>
      </c>
      <c r="E106" s="144" t="s">
        <v>22</v>
      </c>
      <c r="F106" s="144" t="s">
        <v>39</v>
      </c>
      <c r="G106" s="80">
        <v>5240000590</v>
      </c>
      <c r="H106" s="81" t="s">
        <v>129</v>
      </c>
      <c r="I106" s="142">
        <f t="shared" si="58"/>
        <v>12000000</v>
      </c>
      <c r="J106" s="142">
        <v>12000000</v>
      </c>
      <c r="K106" s="75"/>
      <c r="L106" s="75"/>
      <c r="M106" s="75"/>
      <c r="N106" s="75"/>
      <c r="O106" s="75"/>
      <c r="P106" s="75"/>
      <c r="Q106" s="75"/>
      <c r="R106" s="75"/>
      <c r="S106" s="143"/>
      <c r="T106" s="142">
        <f t="shared" si="60"/>
        <v>12000000</v>
      </c>
      <c r="U106" s="142">
        <v>12000000</v>
      </c>
      <c r="V106" s="75"/>
      <c r="W106" s="75"/>
      <c r="X106" s="75"/>
      <c r="Y106" s="75"/>
      <c r="Z106" s="75"/>
      <c r="AA106" s="75"/>
      <c r="AB106" s="75"/>
      <c r="AC106" s="75"/>
      <c r="AD106" s="143"/>
    </row>
    <row r="107" spans="2:30">
      <c r="B107" s="120"/>
      <c r="C107" s="39" t="s">
        <v>108</v>
      </c>
      <c r="D107" s="139" t="s">
        <v>344</v>
      </c>
      <c r="E107" s="144" t="s">
        <v>22</v>
      </c>
      <c r="F107" s="144" t="s">
        <v>39</v>
      </c>
      <c r="G107" s="80">
        <v>5240000590</v>
      </c>
      <c r="H107" s="81" t="s">
        <v>109</v>
      </c>
      <c r="I107" s="142">
        <f t="shared" si="58"/>
        <v>19100</v>
      </c>
      <c r="J107" s="142">
        <v>19100</v>
      </c>
      <c r="K107" s="75"/>
      <c r="L107" s="75"/>
      <c r="M107" s="75"/>
      <c r="N107" s="75"/>
      <c r="O107" s="75"/>
      <c r="P107" s="75"/>
      <c r="Q107" s="75"/>
      <c r="R107" s="75"/>
      <c r="S107" s="143"/>
      <c r="T107" s="142">
        <f t="shared" si="60"/>
        <v>18400</v>
      </c>
      <c r="U107" s="142">
        <v>18400</v>
      </c>
      <c r="V107" s="75"/>
      <c r="W107" s="75"/>
      <c r="X107" s="75"/>
      <c r="Y107" s="75"/>
      <c r="Z107" s="75"/>
      <c r="AA107" s="75"/>
      <c r="AB107" s="75"/>
      <c r="AC107" s="75"/>
      <c r="AD107" s="143"/>
    </row>
    <row r="108" spans="2:30" ht="37.5">
      <c r="B108" s="120"/>
      <c r="C108" s="39" t="s">
        <v>310</v>
      </c>
      <c r="D108" s="139" t="s">
        <v>344</v>
      </c>
      <c r="E108" s="144" t="s">
        <v>22</v>
      </c>
      <c r="F108" s="144" t="s">
        <v>39</v>
      </c>
      <c r="G108" s="80">
        <v>9900000000</v>
      </c>
      <c r="H108" s="81"/>
      <c r="I108" s="142">
        <f t="shared" si="58"/>
        <v>3000000</v>
      </c>
      <c r="J108" s="142">
        <f t="shared" ref="J108:S108" si="90">J109</f>
        <v>3000000</v>
      </c>
      <c r="K108" s="75">
        <f t="shared" si="90"/>
        <v>0</v>
      </c>
      <c r="L108" s="75">
        <f t="shared" si="90"/>
        <v>0</v>
      </c>
      <c r="M108" s="75">
        <f t="shared" si="90"/>
        <v>0</v>
      </c>
      <c r="N108" s="75">
        <f t="shared" si="90"/>
        <v>0</v>
      </c>
      <c r="O108" s="75">
        <f t="shared" si="90"/>
        <v>0</v>
      </c>
      <c r="P108" s="75">
        <f t="shared" si="90"/>
        <v>0</v>
      </c>
      <c r="Q108" s="75">
        <f t="shared" si="90"/>
        <v>0</v>
      </c>
      <c r="R108" s="75">
        <f t="shared" si="90"/>
        <v>0</v>
      </c>
      <c r="S108" s="143">
        <f t="shared" si="90"/>
        <v>0</v>
      </c>
      <c r="T108" s="142">
        <f t="shared" si="60"/>
        <v>3000000</v>
      </c>
      <c r="U108" s="142">
        <f t="shared" ref="U108:AD108" si="91">U109</f>
        <v>3000000</v>
      </c>
      <c r="V108" s="75">
        <f t="shared" si="91"/>
        <v>0</v>
      </c>
      <c r="W108" s="75">
        <f t="shared" si="91"/>
        <v>0</v>
      </c>
      <c r="X108" s="75">
        <f t="shared" si="91"/>
        <v>0</v>
      </c>
      <c r="Y108" s="75">
        <f t="shared" si="91"/>
        <v>0</v>
      </c>
      <c r="Z108" s="75">
        <f t="shared" si="91"/>
        <v>0</v>
      </c>
      <c r="AA108" s="75">
        <f t="shared" si="91"/>
        <v>0</v>
      </c>
      <c r="AB108" s="75">
        <f t="shared" si="91"/>
        <v>0</v>
      </c>
      <c r="AC108" s="75">
        <f t="shared" si="91"/>
        <v>0</v>
      </c>
      <c r="AD108" s="143">
        <f t="shared" si="91"/>
        <v>0</v>
      </c>
    </row>
    <row r="109" spans="2:30" ht="56.25">
      <c r="B109" s="120"/>
      <c r="C109" s="39" t="s">
        <v>316</v>
      </c>
      <c r="D109" s="139" t="s">
        <v>344</v>
      </c>
      <c r="E109" s="144" t="s">
        <v>22</v>
      </c>
      <c r="F109" s="144" t="s">
        <v>39</v>
      </c>
      <c r="G109" s="80">
        <v>9900200000</v>
      </c>
      <c r="H109" s="81"/>
      <c r="I109" s="142">
        <f t="shared" si="58"/>
        <v>3000000</v>
      </c>
      <c r="J109" s="142">
        <f t="shared" ref="J109:S109" si="92">J110+J112</f>
        <v>3000000</v>
      </c>
      <c r="K109" s="75">
        <f t="shared" si="92"/>
        <v>0</v>
      </c>
      <c r="L109" s="75">
        <f t="shared" si="92"/>
        <v>0</v>
      </c>
      <c r="M109" s="75">
        <f t="shared" si="92"/>
        <v>0</v>
      </c>
      <c r="N109" s="75">
        <f t="shared" si="92"/>
        <v>0</v>
      </c>
      <c r="O109" s="75">
        <f t="shared" si="92"/>
        <v>0</v>
      </c>
      <c r="P109" s="75">
        <f t="shared" si="92"/>
        <v>0</v>
      </c>
      <c r="Q109" s="75">
        <f t="shared" si="92"/>
        <v>0</v>
      </c>
      <c r="R109" s="75">
        <f t="shared" si="92"/>
        <v>0</v>
      </c>
      <c r="S109" s="143">
        <f t="shared" si="92"/>
        <v>0</v>
      </c>
      <c r="T109" s="142">
        <f t="shared" si="60"/>
        <v>3000000</v>
      </c>
      <c r="U109" s="142">
        <f t="shared" ref="U109:AD109" si="93">U110+U112</f>
        <v>3000000</v>
      </c>
      <c r="V109" s="75">
        <f t="shared" si="93"/>
        <v>0</v>
      </c>
      <c r="W109" s="75">
        <f t="shared" si="93"/>
        <v>0</v>
      </c>
      <c r="X109" s="75">
        <f t="shared" si="93"/>
        <v>0</v>
      </c>
      <c r="Y109" s="75">
        <f t="shared" si="93"/>
        <v>0</v>
      </c>
      <c r="Z109" s="75">
        <f t="shared" si="93"/>
        <v>0</v>
      </c>
      <c r="AA109" s="75">
        <f t="shared" si="93"/>
        <v>0</v>
      </c>
      <c r="AB109" s="75">
        <f t="shared" si="93"/>
        <v>0</v>
      </c>
      <c r="AC109" s="75">
        <f t="shared" si="93"/>
        <v>0</v>
      </c>
      <c r="AD109" s="143">
        <f t="shared" si="93"/>
        <v>0</v>
      </c>
    </row>
    <row r="110" spans="2:30" ht="56.25">
      <c r="B110" s="120"/>
      <c r="C110" s="39" t="s">
        <v>316</v>
      </c>
      <c r="D110" s="139" t="s">
        <v>344</v>
      </c>
      <c r="E110" s="144" t="s">
        <v>22</v>
      </c>
      <c r="F110" s="144" t="s">
        <v>39</v>
      </c>
      <c r="G110" s="80">
        <v>9900210010</v>
      </c>
      <c r="H110" s="81"/>
      <c r="I110" s="142">
        <f t="shared" si="58"/>
        <v>1500000</v>
      </c>
      <c r="J110" s="142">
        <f t="shared" ref="J110:S110" si="94">J111</f>
        <v>1500000</v>
      </c>
      <c r="K110" s="75">
        <f t="shared" si="94"/>
        <v>0</v>
      </c>
      <c r="L110" s="75">
        <f t="shared" si="94"/>
        <v>0</v>
      </c>
      <c r="M110" s="75">
        <f t="shared" si="94"/>
        <v>0</v>
      </c>
      <c r="N110" s="75">
        <f t="shared" si="94"/>
        <v>0</v>
      </c>
      <c r="O110" s="75">
        <f t="shared" si="94"/>
        <v>0</v>
      </c>
      <c r="P110" s="75">
        <f t="shared" si="94"/>
        <v>0</v>
      </c>
      <c r="Q110" s="75">
        <f t="shared" si="94"/>
        <v>0</v>
      </c>
      <c r="R110" s="75">
        <f t="shared" si="94"/>
        <v>0</v>
      </c>
      <c r="S110" s="143">
        <f t="shared" si="94"/>
        <v>0</v>
      </c>
      <c r="T110" s="142">
        <f t="shared" si="60"/>
        <v>1500000</v>
      </c>
      <c r="U110" s="142">
        <f t="shared" ref="U110:AD110" si="95">U111</f>
        <v>1500000</v>
      </c>
      <c r="V110" s="75">
        <f t="shared" si="95"/>
        <v>0</v>
      </c>
      <c r="W110" s="75">
        <f t="shared" si="95"/>
        <v>0</v>
      </c>
      <c r="X110" s="75">
        <f t="shared" si="95"/>
        <v>0</v>
      </c>
      <c r="Y110" s="75">
        <f t="shared" si="95"/>
        <v>0</v>
      </c>
      <c r="Z110" s="75">
        <f t="shared" si="95"/>
        <v>0</v>
      </c>
      <c r="AA110" s="75">
        <f t="shared" si="95"/>
        <v>0</v>
      </c>
      <c r="AB110" s="75">
        <f t="shared" si="95"/>
        <v>0</v>
      </c>
      <c r="AC110" s="75">
        <f t="shared" si="95"/>
        <v>0</v>
      </c>
      <c r="AD110" s="143">
        <f t="shared" si="95"/>
        <v>0</v>
      </c>
    </row>
    <row r="111" spans="2:30" ht="37.5">
      <c r="B111" s="120"/>
      <c r="C111" s="39" t="s">
        <v>105</v>
      </c>
      <c r="D111" s="139" t="s">
        <v>344</v>
      </c>
      <c r="E111" s="144" t="s">
        <v>22</v>
      </c>
      <c r="F111" s="144" t="s">
        <v>39</v>
      </c>
      <c r="G111" s="80">
        <v>9900210010</v>
      </c>
      <c r="H111" s="81" t="s">
        <v>106</v>
      </c>
      <c r="I111" s="142">
        <f t="shared" si="58"/>
        <v>1500000</v>
      </c>
      <c r="J111" s="142">
        <v>1500000</v>
      </c>
      <c r="K111" s="75">
        <v>0</v>
      </c>
      <c r="L111" s="75">
        <v>0</v>
      </c>
      <c r="M111" s="75">
        <v>0</v>
      </c>
      <c r="N111" s="75">
        <v>0</v>
      </c>
      <c r="O111" s="75">
        <v>0</v>
      </c>
      <c r="P111" s="75">
        <v>0</v>
      </c>
      <c r="Q111" s="75">
        <v>0</v>
      </c>
      <c r="R111" s="75">
        <v>0</v>
      </c>
      <c r="S111" s="143">
        <v>0</v>
      </c>
      <c r="T111" s="142">
        <f t="shared" si="60"/>
        <v>1500000</v>
      </c>
      <c r="U111" s="142">
        <v>1500000</v>
      </c>
      <c r="V111" s="75">
        <v>0</v>
      </c>
      <c r="W111" s="75">
        <v>0</v>
      </c>
      <c r="X111" s="75">
        <v>0</v>
      </c>
      <c r="Y111" s="75">
        <v>0</v>
      </c>
      <c r="Z111" s="75">
        <v>0</v>
      </c>
      <c r="AA111" s="75">
        <v>0</v>
      </c>
      <c r="AB111" s="75">
        <v>0</v>
      </c>
      <c r="AC111" s="75">
        <v>0</v>
      </c>
      <c r="AD111" s="143">
        <v>0</v>
      </c>
    </row>
    <row r="112" spans="2:30" ht="37.5">
      <c r="B112" s="120"/>
      <c r="C112" s="39" t="s">
        <v>317</v>
      </c>
      <c r="D112" s="139" t="s">
        <v>344</v>
      </c>
      <c r="E112" s="144" t="s">
        <v>22</v>
      </c>
      <c r="F112" s="144" t="s">
        <v>39</v>
      </c>
      <c r="G112" s="80">
        <v>9900210020</v>
      </c>
      <c r="H112" s="81"/>
      <c r="I112" s="142">
        <f t="shared" si="58"/>
        <v>1500000</v>
      </c>
      <c r="J112" s="142">
        <f t="shared" ref="J112:S112" si="96">J113</f>
        <v>1500000</v>
      </c>
      <c r="K112" s="75">
        <f t="shared" si="96"/>
        <v>0</v>
      </c>
      <c r="L112" s="75">
        <f t="shared" si="96"/>
        <v>0</v>
      </c>
      <c r="M112" s="75">
        <f t="shared" si="96"/>
        <v>0</v>
      </c>
      <c r="N112" s="75">
        <f t="shared" si="96"/>
        <v>0</v>
      </c>
      <c r="O112" s="75">
        <f t="shared" si="96"/>
        <v>0</v>
      </c>
      <c r="P112" s="75">
        <f t="shared" si="96"/>
        <v>0</v>
      </c>
      <c r="Q112" s="75">
        <f t="shared" si="96"/>
        <v>0</v>
      </c>
      <c r="R112" s="75">
        <f t="shared" si="96"/>
        <v>0</v>
      </c>
      <c r="S112" s="143">
        <f t="shared" si="96"/>
        <v>0</v>
      </c>
      <c r="T112" s="142">
        <f t="shared" si="60"/>
        <v>1500000</v>
      </c>
      <c r="U112" s="142">
        <f t="shared" ref="U112:AD112" si="97">U113</f>
        <v>1500000</v>
      </c>
      <c r="V112" s="75">
        <f t="shared" si="97"/>
        <v>0</v>
      </c>
      <c r="W112" s="75">
        <f t="shared" si="97"/>
        <v>0</v>
      </c>
      <c r="X112" s="75">
        <f t="shared" si="97"/>
        <v>0</v>
      </c>
      <c r="Y112" s="75">
        <f t="shared" si="97"/>
        <v>0</v>
      </c>
      <c r="Z112" s="75">
        <f t="shared" si="97"/>
        <v>0</v>
      </c>
      <c r="AA112" s="75">
        <f t="shared" si="97"/>
        <v>0</v>
      </c>
      <c r="AB112" s="75">
        <f t="shared" si="97"/>
        <v>0</v>
      </c>
      <c r="AC112" s="75">
        <f t="shared" si="97"/>
        <v>0</v>
      </c>
      <c r="AD112" s="143">
        <f t="shared" si="97"/>
        <v>0</v>
      </c>
    </row>
    <row r="113" spans="2:30" ht="37.5">
      <c r="B113" s="120"/>
      <c r="C113" s="39" t="s">
        <v>105</v>
      </c>
      <c r="D113" s="139" t="s">
        <v>344</v>
      </c>
      <c r="E113" s="144" t="s">
        <v>22</v>
      </c>
      <c r="F113" s="144" t="s">
        <v>39</v>
      </c>
      <c r="G113" s="80">
        <v>9900210020</v>
      </c>
      <c r="H113" s="81" t="s">
        <v>106</v>
      </c>
      <c r="I113" s="142">
        <f t="shared" si="58"/>
        <v>1500000</v>
      </c>
      <c r="J113" s="142">
        <v>1500000</v>
      </c>
      <c r="K113" s="75">
        <v>0</v>
      </c>
      <c r="L113" s="75">
        <v>0</v>
      </c>
      <c r="M113" s="75">
        <v>0</v>
      </c>
      <c r="N113" s="75">
        <v>0</v>
      </c>
      <c r="O113" s="75">
        <v>0</v>
      </c>
      <c r="P113" s="75">
        <v>0</v>
      </c>
      <c r="Q113" s="75">
        <v>0</v>
      </c>
      <c r="R113" s="75">
        <v>0</v>
      </c>
      <c r="S113" s="143">
        <v>0</v>
      </c>
      <c r="T113" s="142">
        <f t="shared" si="60"/>
        <v>1500000</v>
      </c>
      <c r="U113" s="142">
        <v>1500000</v>
      </c>
      <c r="V113" s="75">
        <v>0</v>
      </c>
      <c r="W113" s="75">
        <v>0</v>
      </c>
      <c r="X113" s="75">
        <v>0</v>
      </c>
      <c r="Y113" s="75">
        <v>0</v>
      </c>
      <c r="Z113" s="75">
        <v>0</v>
      </c>
      <c r="AA113" s="75">
        <v>0</v>
      </c>
      <c r="AB113" s="75">
        <v>0</v>
      </c>
      <c r="AC113" s="75">
        <v>0</v>
      </c>
      <c r="AD113" s="143">
        <v>0</v>
      </c>
    </row>
    <row r="114" spans="2:30" ht="56.25">
      <c r="B114" s="120"/>
      <c r="C114" s="39" t="s">
        <v>40</v>
      </c>
      <c r="D114" s="139" t="s">
        <v>344</v>
      </c>
      <c r="E114" s="144" t="s">
        <v>22</v>
      </c>
      <c r="F114" s="144" t="s">
        <v>41</v>
      </c>
      <c r="G114" s="80"/>
      <c r="H114" s="81"/>
      <c r="I114" s="142">
        <f t="shared" si="58"/>
        <v>252000</v>
      </c>
      <c r="J114" s="142">
        <f t="shared" ref="J114:S117" si="98">J115</f>
        <v>252000</v>
      </c>
      <c r="K114" s="75">
        <f t="shared" si="98"/>
        <v>0</v>
      </c>
      <c r="L114" s="75">
        <f t="shared" si="98"/>
        <v>0</v>
      </c>
      <c r="M114" s="75">
        <f t="shared" si="98"/>
        <v>0</v>
      </c>
      <c r="N114" s="75">
        <f t="shared" si="98"/>
        <v>0</v>
      </c>
      <c r="O114" s="75">
        <f t="shared" si="98"/>
        <v>0</v>
      </c>
      <c r="P114" s="75">
        <f t="shared" si="98"/>
        <v>0</v>
      </c>
      <c r="Q114" s="75">
        <f t="shared" si="98"/>
        <v>0</v>
      </c>
      <c r="R114" s="75">
        <f t="shared" si="98"/>
        <v>0</v>
      </c>
      <c r="S114" s="143">
        <f t="shared" si="98"/>
        <v>0</v>
      </c>
      <c r="T114" s="142">
        <f t="shared" si="60"/>
        <v>252000</v>
      </c>
      <c r="U114" s="142">
        <f t="shared" ref="U114:AD117" si="99">U115</f>
        <v>252000</v>
      </c>
      <c r="V114" s="75">
        <f t="shared" si="99"/>
        <v>0</v>
      </c>
      <c r="W114" s="75">
        <f t="shared" si="99"/>
        <v>0</v>
      </c>
      <c r="X114" s="75">
        <f t="shared" si="99"/>
        <v>0</v>
      </c>
      <c r="Y114" s="75">
        <f t="shared" si="99"/>
        <v>0</v>
      </c>
      <c r="Z114" s="75">
        <f t="shared" si="99"/>
        <v>0</v>
      </c>
      <c r="AA114" s="75">
        <f t="shared" si="99"/>
        <v>0</v>
      </c>
      <c r="AB114" s="75">
        <f t="shared" si="99"/>
        <v>0</v>
      </c>
      <c r="AC114" s="75">
        <f t="shared" si="99"/>
        <v>0</v>
      </c>
      <c r="AD114" s="143">
        <f t="shared" si="99"/>
        <v>0</v>
      </c>
    </row>
    <row r="115" spans="2:30" ht="37.5">
      <c r="B115" s="120"/>
      <c r="C115" s="39" t="s">
        <v>99</v>
      </c>
      <c r="D115" s="139" t="s">
        <v>344</v>
      </c>
      <c r="E115" s="144" t="s">
        <v>22</v>
      </c>
      <c r="F115" s="144" t="s">
        <v>41</v>
      </c>
      <c r="G115" s="80">
        <v>5000000000</v>
      </c>
      <c r="H115" s="81"/>
      <c r="I115" s="142">
        <f t="shared" si="58"/>
        <v>252000</v>
      </c>
      <c r="J115" s="142">
        <f t="shared" si="98"/>
        <v>252000</v>
      </c>
      <c r="K115" s="75">
        <f t="shared" si="98"/>
        <v>0</v>
      </c>
      <c r="L115" s="75">
        <f t="shared" si="98"/>
        <v>0</v>
      </c>
      <c r="M115" s="75">
        <f t="shared" si="98"/>
        <v>0</v>
      </c>
      <c r="N115" s="75">
        <f t="shared" si="98"/>
        <v>0</v>
      </c>
      <c r="O115" s="75">
        <f t="shared" si="98"/>
        <v>0</v>
      </c>
      <c r="P115" s="75">
        <f t="shared" si="98"/>
        <v>0</v>
      </c>
      <c r="Q115" s="75">
        <f t="shared" si="98"/>
        <v>0</v>
      </c>
      <c r="R115" s="75">
        <f t="shared" si="98"/>
        <v>0</v>
      </c>
      <c r="S115" s="143">
        <f t="shared" si="98"/>
        <v>0</v>
      </c>
      <c r="T115" s="142">
        <f t="shared" si="60"/>
        <v>252000</v>
      </c>
      <c r="U115" s="142">
        <f t="shared" si="99"/>
        <v>252000</v>
      </c>
      <c r="V115" s="75">
        <f t="shared" si="99"/>
        <v>0</v>
      </c>
      <c r="W115" s="75">
        <f t="shared" si="99"/>
        <v>0</v>
      </c>
      <c r="X115" s="75">
        <f t="shared" si="99"/>
        <v>0</v>
      </c>
      <c r="Y115" s="75">
        <f t="shared" si="99"/>
        <v>0</v>
      </c>
      <c r="Z115" s="75">
        <f t="shared" si="99"/>
        <v>0</v>
      </c>
      <c r="AA115" s="75">
        <f t="shared" si="99"/>
        <v>0</v>
      </c>
      <c r="AB115" s="75">
        <f t="shared" si="99"/>
        <v>0</v>
      </c>
      <c r="AC115" s="75">
        <f t="shared" si="99"/>
        <v>0</v>
      </c>
      <c r="AD115" s="143">
        <f t="shared" si="99"/>
        <v>0</v>
      </c>
    </row>
    <row r="116" spans="2:30" ht="37.5">
      <c r="B116" s="120"/>
      <c r="C116" s="39" t="s">
        <v>348</v>
      </c>
      <c r="D116" s="139" t="s">
        <v>344</v>
      </c>
      <c r="E116" s="144" t="s">
        <v>22</v>
      </c>
      <c r="F116" s="144" t="s">
        <v>41</v>
      </c>
      <c r="G116" s="80">
        <v>5010000000</v>
      </c>
      <c r="H116" s="81"/>
      <c r="I116" s="142">
        <f t="shared" si="58"/>
        <v>252000</v>
      </c>
      <c r="J116" s="142">
        <f t="shared" si="98"/>
        <v>252000</v>
      </c>
      <c r="K116" s="75">
        <f t="shared" si="98"/>
        <v>0</v>
      </c>
      <c r="L116" s="75">
        <f t="shared" si="98"/>
        <v>0</v>
      </c>
      <c r="M116" s="75">
        <f t="shared" si="98"/>
        <v>0</v>
      </c>
      <c r="N116" s="75">
        <f t="shared" si="98"/>
        <v>0</v>
      </c>
      <c r="O116" s="75">
        <f t="shared" si="98"/>
        <v>0</v>
      </c>
      <c r="P116" s="75">
        <f t="shared" si="98"/>
        <v>0</v>
      </c>
      <c r="Q116" s="75">
        <f t="shared" si="98"/>
        <v>0</v>
      </c>
      <c r="R116" s="75">
        <f t="shared" si="98"/>
        <v>0</v>
      </c>
      <c r="S116" s="143">
        <f t="shared" si="98"/>
        <v>0</v>
      </c>
      <c r="T116" s="142">
        <f t="shared" si="60"/>
        <v>252000</v>
      </c>
      <c r="U116" s="142">
        <f t="shared" si="99"/>
        <v>252000</v>
      </c>
      <c r="V116" s="75">
        <f t="shared" si="99"/>
        <v>0</v>
      </c>
      <c r="W116" s="75">
        <f t="shared" si="99"/>
        <v>0</v>
      </c>
      <c r="X116" s="75">
        <f t="shared" si="99"/>
        <v>0</v>
      </c>
      <c r="Y116" s="75">
        <f t="shared" si="99"/>
        <v>0</v>
      </c>
      <c r="Z116" s="75">
        <f t="shared" si="99"/>
        <v>0</v>
      </c>
      <c r="AA116" s="75">
        <f t="shared" si="99"/>
        <v>0</v>
      </c>
      <c r="AB116" s="75">
        <f t="shared" si="99"/>
        <v>0</v>
      </c>
      <c r="AC116" s="75">
        <f t="shared" si="99"/>
        <v>0</v>
      </c>
      <c r="AD116" s="143">
        <f t="shared" si="99"/>
        <v>0</v>
      </c>
    </row>
    <row r="117" spans="2:30" ht="168.75">
      <c r="B117" s="120"/>
      <c r="C117" s="39" t="s">
        <v>104</v>
      </c>
      <c r="D117" s="139" t="s">
        <v>344</v>
      </c>
      <c r="E117" s="144" t="s">
        <v>22</v>
      </c>
      <c r="F117" s="144" t="s">
        <v>41</v>
      </c>
      <c r="G117" s="80">
        <v>5010060070</v>
      </c>
      <c r="H117" s="81"/>
      <c r="I117" s="142">
        <f t="shared" si="58"/>
        <v>252000</v>
      </c>
      <c r="J117" s="142">
        <f t="shared" si="98"/>
        <v>252000</v>
      </c>
      <c r="K117" s="75">
        <f t="shared" si="98"/>
        <v>0</v>
      </c>
      <c r="L117" s="75">
        <f t="shared" si="98"/>
        <v>0</v>
      </c>
      <c r="M117" s="75">
        <f t="shared" si="98"/>
        <v>0</v>
      </c>
      <c r="N117" s="75">
        <f t="shared" si="98"/>
        <v>0</v>
      </c>
      <c r="O117" s="75">
        <f t="shared" si="98"/>
        <v>0</v>
      </c>
      <c r="P117" s="75">
        <f t="shared" si="98"/>
        <v>0</v>
      </c>
      <c r="Q117" s="75">
        <f t="shared" si="98"/>
        <v>0</v>
      </c>
      <c r="R117" s="75">
        <f t="shared" si="98"/>
        <v>0</v>
      </c>
      <c r="S117" s="143">
        <f t="shared" si="98"/>
        <v>0</v>
      </c>
      <c r="T117" s="142">
        <f t="shared" si="60"/>
        <v>252000</v>
      </c>
      <c r="U117" s="142">
        <f t="shared" si="99"/>
        <v>252000</v>
      </c>
      <c r="V117" s="75">
        <f t="shared" si="99"/>
        <v>0</v>
      </c>
      <c r="W117" s="75">
        <f t="shared" si="99"/>
        <v>0</v>
      </c>
      <c r="X117" s="75">
        <f t="shared" si="99"/>
        <v>0</v>
      </c>
      <c r="Y117" s="75">
        <f t="shared" si="99"/>
        <v>0</v>
      </c>
      <c r="Z117" s="75">
        <f t="shared" si="99"/>
        <v>0</v>
      </c>
      <c r="AA117" s="75">
        <f t="shared" si="99"/>
        <v>0</v>
      </c>
      <c r="AB117" s="75">
        <f t="shared" si="99"/>
        <v>0</v>
      </c>
      <c r="AC117" s="75">
        <f t="shared" si="99"/>
        <v>0</v>
      </c>
      <c r="AD117" s="143">
        <f t="shared" si="99"/>
        <v>0</v>
      </c>
    </row>
    <row r="118" spans="2:30" ht="37.5">
      <c r="B118" s="120"/>
      <c r="C118" s="39" t="s">
        <v>105</v>
      </c>
      <c r="D118" s="139" t="s">
        <v>344</v>
      </c>
      <c r="E118" s="144" t="s">
        <v>22</v>
      </c>
      <c r="F118" s="144" t="s">
        <v>41</v>
      </c>
      <c r="G118" s="80">
        <v>5010060070</v>
      </c>
      <c r="H118" s="81" t="s">
        <v>106</v>
      </c>
      <c r="I118" s="142">
        <f t="shared" si="58"/>
        <v>252000</v>
      </c>
      <c r="J118" s="142">
        <v>252000</v>
      </c>
      <c r="K118" s="75"/>
      <c r="L118" s="75"/>
      <c r="M118" s="75"/>
      <c r="N118" s="75"/>
      <c r="O118" s="75"/>
      <c r="P118" s="75"/>
      <c r="Q118" s="75"/>
      <c r="R118" s="75"/>
      <c r="S118" s="143"/>
      <c r="T118" s="142">
        <f t="shared" si="60"/>
        <v>252000</v>
      </c>
      <c r="U118" s="142">
        <v>252000</v>
      </c>
      <c r="V118" s="75"/>
      <c r="W118" s="75"/>
      <c r="X118" s="75"/>
      <c r="Y118" s="75"/>
      <c r="Z118" s="75"/>
      <c r="AA118" s="75"/>
      <c r="AB118" s="75"/>
      <c r="AC118" s="75"/>
      <c r="AD118" s="143"/>
    </row>
    <row r="119" spans="2:30" ht="37.5">
      <c r="B119" s="120"/>
      <c r="C119" s="39" t="s">
        <v>42</v>
      </c>
      <c r="D119" s="139" t="s">
        <v>344</v>
      </c>
      <c r="E119" s="144" t="s">
        <v>22</v>
      </c>
      <c r="F119" s="144" t="s">
        <v>43</v>
      </c>
      <c r="G119" s="80"/>
      <c r="H119" s="81"/>
      <c r="I119" s="142">
        <f t="shared" si="58"/>
        <v>6520000</v>
      </c>
      <c r="J119" s="142">
        <f t="shared" ref="J119:S119" si="100">J120+J124+J131</f>
        <v>6520000</v>
      </c>
      <c r="K119" s="75">
        <f t="shared" si="100"/>
        <v>0</v>
      </c>
      <c r="L119" s="75">
        <f t="shared" si="100"/>
        <v>0</v>
      </c>
      <c r="M119" s="75">
        <f t="shared" si="100"/>
        <v>0</v>
      </c>
      <c r="N119" s="75">
        <f t="shared" si="100"/>
        <v>0</v>
      </c>
      <c r="O119" s="75">
        <f t="shared" si="100"/>
        <v>0</v>
      </c>
      <c r="P119" s="75">
        <f t="shared" si="100"/>
        <v>0</v>
      </c>
      <c r="Q119" s="75">
        <f t="shared" si="100"/>
        <v>0</v>
      </c>
      <c r="R119" s="75">
        <f t="shared" si="100"/>
        <v>0</v>
      </c>
      <c r="S119" s="143">
        <f t="shared" si="100"/>
        <v>0</v>
      </c>
      <c r="T119" s="142">
        <f t="shared" si="60"/>
        <v>10750000</v>
      </c>
      <c r="U119" s="75">
        <f t="shared" ref="U119:AD119" si="101">U120+U124+U131</f>
        <v>10750000</v>
      </c>
      <c r="V119" s="75">
        <f t="shared" si="101"/>
        <v>0</v>
      </c>
      <c r="W119" s="75">
        <f t="shared" si="101"/>
        <v>0</v>
      </c>
      <c r="X119" s="75">
        <f t="shared" si="101"/>
        <v>0</v>
      </c>
      <c r="Y119" s="75">
        <f t="shared" si="101"/>
        <v>0</v>
      </c>
      <c r="Z119" s="75">
        <f t="shared" si="101"/>
        <v>0</v>
      </c>
      <c r="AA119" s="75">
        <f t="shared" si="101"/>
        <v>0</v>
      </c>
      <c r="AB119" s="75">
        <f t="shared" si="101"/>
        <v>0</v>
      </c>
      <c r="AC119" s="75">
        <f t="shared" si="101"/>
        <v>0</v>
      </c>
      <c r="AD119" s="143">
        <f t="shared" si="101"/>
        <v>0</v>
      </c>
    </row>
    <row r="120" spans="2:30" ht="75">
      <c r="B120" s="120"/>
      <c r="C120" s="39" t="s">
        <v>264</v>
      </c>
      <c r="D120" s="139" t="s">
        <v>344</v>
      </c>
      <c r="E120" s="144" t="s">
        <v>22</v>
      </c>
      <c r="F120" s="144" t="s">
        <v>43</v>
      </c>
      <c r="G120" s="80">
        <v>6600000000</v>
      </c>
      <c r="H120" s="81"/>
      <c r="I120" s="142">
        <f t="shared" si="58"/>
        <v>6070000</v>
      </c>
      <c r="J120" s="142">
        <f t="shared" ref="J120:S122" si="102">J121</f>
        <v>6070000</v>
      </c>
      <c r="K120" s="75">
        <f t="shared" si="102"/>
        <v>0</v>
      </c>
      <c r="L120" s="75">
        <f t="shared" si="102"/>
        <v>0</v>
      </c>
      <c r="M120" s="75">
        <f t="shared" si="102"/>
        <v>0</v>
      </c>
      <c r="N120" s="75">
        <f t="shared" si="102"/>
        <v>0</v>
      </c>
      <c r="O120" s="75">
        <f t="shared" si="102"/>
        <v>0</v>
      </c>
      <c r="P120" s="75">
        <f t="shared" si="102"/>
        <v>0</v>
      </c>
      <c r="Q120" s="75">
        <f t="shared" si="102"/>
        <v>0</v>
      </c>
      <c r="R120" s="75">
        <f t="shared" si="102"/>
        <v>0</v>
      </c>
      <c r="S120" s="143">
        <f t="shared" si="102"/>
        <v>0</v>
      </c>
      <c r="T120" s="142">
        <f t="shared" si="60"/>
        <v>10550000</v>
      </c>
      <c r="U120" s="142">
        <f t="shared" ref="U120:AD122" si="103">U121</f>
        <v>10550000</v>
      </c>
      <c r="V120" s="75">
        <f t="shared" si="103"/>
        <v>0</v>
      </c>
      <c r="W120" s="75">
        <f t="shared" si="103"/>
        <v>0</v>
      </c>
      <c r="X120" s="75">
        <f t="shared" si="103"/>
        <v>0</v>
      </c>
      <c r="Y120" s="75">
        <f t="shared" si="103"/>
        <v>0</v>
      </c>
      <c r="Z120" s="75">
        <f t="shared" si="103"/>
        <v>0</v>
      </c>
      <c r="AA120" s="75">
        <f t="shared" si="103"/>
        <v>0</v>
      </c>
      <c r="AB120" s="75">
        <f t="shared" si="103"/>
        <v>0</v>
      </c>
      <c r="AC120" s="75">
        <f t="shared" si="103"/>
        <v>0</v>
      </c>
      <c r="AD120" s="143">
        <f t="shared" si="103"/>
        <v>0</v>
      </c>
    </row>
    <row r="121" spans="2:30" ht="37.5">
      <c r="B121" s="120"/>
      <c r="C121" s="39" t="s">
        <v>265</v>
      </c>
      <c r="D121" s="139" t="s">
        <v>344</v>
      </c>
      <c r="E121" s="144" t="s">
        <v>22</v>
      </c>
      <c r="F121" s="144" t="s">
        <v>43</v>
      </c>
      <c r="G121" s="80">
        <v>6610000000</v>
      </c>
      <c r="H121" s="81"/>
      <c r="I121" s="142">
        <f t="shared" si="58"/>
        <v>6070000</v>
      </c>
      <c r="J121" s="142">
        <f t="shared" si="102"/>
        <v>6070000</v>
      </c>
      <c r="K121" s="75">
        <f t="shared" si="102"/>
        <v>0</v>
      </c>
      <c r="L121" s="75">
        <f t="shared" si="102"/>
        <v>0</v>
      </c>
      <c r="M121" s="75">
        <f t="shared" si="102"/>
        <v>0</v>
      </c>
      <c r="N121" s="75">
        <f t="shared" si="102"/>
        <v>0</v>
      </c>
      <c r="O121" s="75">
        <f t="shared" si="102"/>
        <v>0</v>
      </c>
      <c r="P121" s="75">
        <f t="shared" si="102"/>
        <v>0</v>
      </c>
      <c r="Q121" s="75">
        <f t="shared" si="102"/>
        <v>0</v>
      </c>
      <c r="R121" s="75">
        <f t="shared" si="102"/>
        <v>0</v>
      </c>
      <c r="S121" s="143">
        <f t="shared" si="102"/>
        <v>0</v>
      </c>
      <c r="T121" s="142">
        <f t="shared" si="60"/>
        <v>10550000</v>
      </c>
      <c r="U121" s="142">
        <f t="shared" si="103"/>
        <v>10550000</v>
      </c>
      <c r="V121" s="75">
        <f t="shared" si="103"/>
        <v>0</v>
      </c>
      <c r="W121" s="75">
        <f t="shared" si="103"/>
        <v>0</v>
      </c>
      <c r="X121" s="75">
        <f t="shared" si="103"/>
        <v>0</v>
      </c>
      <c r="Y121" s="75">
        <f t="shared" si="103"/>
        <v>0</v>
      </c>
      <c r="Z121" s="75">
        <f t="shared" si="103"/>
        <v>0</v>
      </c>
      <c r="AA121" s="75">
        <f t="shared" si="103"/>
        <v>0</v>
      </c>
      <c r="AB121" s="75">
        <f t="shared" si="103"/>
        <v>0</v>
      </c>
      <c r="AC121" s="75">
        <f t="shared" si="103"/>
        <v>0</v>
      </c>
      <c r="AD121" s="143">
        <f t="shared" si="103"/>
        <v>0</v>
      </c>
    </row>
    <row r="122" spans="2:30" ht="75">
      <c r="B122" s="120"/>
      <c r="C122" s="39" t="s">
        <v>349</v>
      </c>
      <c r="D122" s="139" t="s">
        <v>344</v>
      </c>
      <c r="E122" s="144" t="s">
        <v>22</v>
      </c>
      <c r="F122" s="144" t="s">
        <v>43</v>
      </c>
      <c r="G122" s="80">
        <v>6610010040</v>
      </c>
      <c r="H122" s="81"/>
      <c r="I122" s="142">
        <f t="shared" si="58"/>
        <v>6070000</v>
      </c>
      <c r="J122" s="142">
        <f t="shared" si="102"/>
        <v>6070000</v>
      </c>
      <c r="K122" s="75">
        <f t="shared" si="102"/>
        <v>0</v>
      </c>
      <c r="L122" s="75">
        <f t="shared" si="102"/>
        <v>0</v>
      </c>
      <c r="M122" s="75">
        <f t="shared" si="102"/>
        <v>0</v>
      </c>
      <c r="N122" s="75">
        <f t="shared" si="102"/>
        <v>0</v>
      </c>
      <c r="O122" s="75">
        <f t="shared" si="102"/>
        <v>0</v>
      </c>
      <c r="P122" s="75">
        <f t="shared" si="102"/>
        <v>0</v>
      </c>
      <c r="Q122" s="75">
        <f t="shared" si="102"/>
        <v>0</v>
      </c>
      <c r="R122" s="75">
        <f t="shared" si="102"/>
        <v>0</v>
      </c>
      <c r="S122" s="143">
        <f t="shared" si="102"/>
        <v>0</v>
      </c>
      <c r="T122" s="142">
        <f t="shared" si="60"/>
        <v>10550000</v>
      </c>
      <c r="U122" s="142">
        <f t="shared" si="103"/>
        <v>10550000</v>
      </c>
      <c r="V122" s="75">
        <f t="shared" si="103"/>
        <v>0</v>
      </c>
      <c r="W122" s="75">
        <f t="shared" si="103"/>
        <v>0</v>
      </c>
      <c r="X122" s="75">
        <f t="shared" si="103"/>
        <v>0</v>
      </c>
      <c r="Y122" s="75">
        <f t="shared" si="103"/>
        <v>0</v>
      </c>
      <c r="Z122" s="75">
        <f t="shared" si="103"/>
        <v>0</v>
      </c>
      <c r="AA122" s="75">
        <f t="shared" si="103"/>
        <v>0</v>
      </c>
      <c r="AB122" s="75">
        <f t="shared" si="103"/>
        <v>0</v>
      </c>
      <c r="AC122" s="75">
        <f t="shared" si="103"/>
        <v>0</v>
      </c>
      <c r="AD122" s="143">
        <f t="shared" si="103"/>
        <v>0</v>
      </c>
    </row>
    <row r="123" spans="2:30" ht="37.5">
      <c r="B123" s="120"/>
      <c r="C123" s="39" t="s">
        <v>105</v>
      </c>
      <c r="D123" s="139" t="s">
        <v>344</v>
      </c>
      <c r="E123" s="144" t="s">
        <v>22</v>
      </c>
      <c r="F123" s="144" t="s">
        <v>43</v>
      </c>
      <c r="G123" s="80">
        <v>6610010040</v>
      </c>
      <c r="H123" s="81" t="s">
        <v>106</v>
      </c>
      <c r="I123" s="142">
        <f t="shared" si="58"/>
        <v>6070000</v>
      </c>
      <c r="J123" s="142">
        <v>6070000</v>
      </c>
      <c r="K123" s="75">
        <v>0</v>
      </c>
      <c r="L123" s="75">
        <v>0</v>
      </c>
      <c r="M123" s="75">
        <v>0</v>
      </c>
      <c r="N123" s="75">
        <v>0</v>
      </c>
      <c r="O123" s="75">
        <v>0</v>
      </c>
      <c r="P123" s="75">
        <v>0</v>
      </c>
      <c r="Q123" s="75">
        <v>0</v>
      </c>
      <c r="R123" s="75">
        <v>0</v>
      </c>
      <c r="S123" s="143">
        <v>0</v>
      </c>
      <c r="T123" s="142">
        <f t="shared" si="60"/>
        <v>10550000</v>
      </c>
      <c r="U123" s="142">
        <v>10550000</v>
      </c>
      <c r="V123" s="75">
        <v>0</v>
      </c>
      <c r="W123" s="75">
        <v>0</v>
      </c>
      <c r="X123" s="75">
        <v>0</v>
      </c>
      <c r="Y123" s="75">
        <v>0</v>
      </c>
      <c r="Z123" s="75">
        <v>0</v>
      </c>
      <c r="AA123" s="75">
        <v>0</v>
      </c>
      <c r="AB123" s="75">
        <v>0</v>
      </c>
      <c r="AC123" s="75">
        <v>0</v>
      </c>
      <c r="AD123" s="143">
        <v>0</v>
      </c>
    </row>
    <row r="124" spans="2:30" ht="56.25">
      <c r="B124" s="120"/>
      <c r="C124" s="39" t="s">
        <v>268</v>
      </c>
      <c r="D124" s="139" t="s">
        <v>344</v>
      </c>
      <c r="E124" s="144" t="s">
        <v>22</v>
      </c>
      <c r="F124" s="144" t="s">
        <v>43</v>
      </c>
      <c r="G124" s="80">
        <v>6700000000</v>
      </c>
      <c r="H124" s="81"/>
      <c r="I124" s="142">
        <f t="shared" si="58"/>
        <v>350000</v>
      </c>
      <c r="J124" s="142">
        <f t="shared" ref="J124:S124" si="104">J125+J128</f>
        <v>350000</v>
      </c>
      <c r="K124" s="75">
        <f t="shared" si="104"/>
        <v>0</v>
      </c>
      <c r="L124" s="75">
        <f t="shared" si="104"/>
        <v>0</v>
      </c>
      <c r="M124" s="75">
        <f t="shared" si="104"/>
        <v>0</v>
      </c>
      <c r="N124" s="75">
        <f t="shared" si="104"/>
        <v>0</v>
      </c>
      <c r="O124" s="75">
        <f t="shared" si="104"/>
        <v>0</v>
      </c>
      <c r="P124" s="75">
        <f t="shared" si="104"/>
        <v>0</v>
      </c>
      <c r="Q124" s="75">
        <f t="shared" si="104"/>
        <v>0</v>
      </c>
      <c r="R124" s="75">
        <f t="shared" si="104"/>
        <v>0</v>
      </c>
      <c r="S124" s="143">
        <f t="shared" si="104"/>
        <v>0</v>
      </c>
      <c r="T124" s="142">
        <f t="shared" si="60"/>
        <v>200000</v>
      </c>
      <c r="U124" s="142">
        <f t="shared" ref="U124:AD124" si="105">U125+U128</f>
        <v>200000</v>
      </c>
      <c r="V124" s="75">
        <f t="shared" si="105"/>
        <v>0</v>
      </c>
      <c r="W124" s="75">
        <f t="shared" si="105"/>
        <v>0</v>
      </c>
      <c r="X124" s="75">
        <f t="shared" si="105"/>
        <v>0</v>
      </c>
      <c r="Y124" s="75">
        <f t="shared" si="105"/>
        <v>0</v>
      </c>
      <c r="Z124" s="75">
        <f t="shared" si="105"/>
        <v>0</v>
      </c>
      <c r="AA124" s="75">
        <f t="shared" si="105"/>
        <v>0</v>
      </c>
      <c r="AB124" s="75">
        <f t="shared" si="105"/>
        <v>0</v>
      </c>
      <c r="AC124" s="75">
        <f t="shared" si="105"/>
        <v>0</v>
      </c>
      <c r="AD124" s="143">
        <f t="shared" si="105"/>
        <v>0</v>
      </c>
    </row>
    <row r="125" spans="2:30" ht="37.5">
      <c r="B125" s="120"/>
      <c r="C125" s="39" t="s">
        <v>269</v>
      </c>
      <c r="D125" s="139" t="s">
        <v>344</v>
      </c>
      <c r="E125" s="144" t="s">
        <v>22</v>
      </c>
      <c r="F125" s="144" t="s">
        <v>43</v>
      </c>
      <c r="G125" s="80">
        <v>6710000000</v>
      </c>
      <c r="H125" s="81"/>
      <c r="I125" s="142">
        <f t="shared" si="58"/>
        <v>200000</v>
      </c>
      <c r="J125" s="142">
        <f t="shared" ref="J125:S126" si="106">J126</f>
        <v>200000</v>
      </c>
      <c r="K125" s="75">
        <f t="shared" si="106"/>
        <v>0</v>
      </c>
      <c r="L125" s="75">
        <f t="shared" si="106"/>
        <v>0</v>
      </c>
      <c r="M125" s="75">
        <f t="shared" si="106"/>
        <v>0</v>
      </c>
      <c r="N125" s="75">
        <f t="shared" si="106"/>
        <v>0</v>
      </c>
      <c r="O125" s="75">
        <f t="shared" si="106"/>
        <v>0</v>
      </c>
      <c r="P125" s="75">
        <f t="shared" si="106"/>
        <v>0</v>
      </c>
      <c r="Q125" s="75">
        <f t="shared" si="106"/>
        <v>0</v>
      </c>
      <c r="R125" s="75">
        <f t="shared" si="106"/>
        <v>0</v>
      </c>
      <c r="S125" s="143">
        <f t="shared" si="106"/>
        <v>0</v>
      </c>
      <c r="T125" s="142">
        <f t="shared" si="60"/>
        <v>200000</v>
      </c>
      <c r="U125" s="142">
        <f t="shared" ref="U125:AD126" si="107">U126</f>
        <v>200000</v>
      </c>
      <c r="V125" s="75">
        <f t="shared" si="107"/>
        <v>0</v>
      </c>
      <c r="W125" s="75">
        <f t="shared" si="107"/>
        <v>0</v>
      </c>
      <c r="X125" s="75">
        <f t="shared" si="107"/>
        <v>0</v>
      </c>
      <c r="Y125" s="75">
        <f t="shared" si="107"/>
        <v>0</v>
      </c>
      <c r="Z125" s="75">
        <f t="shared" si="107"/>
        <v>0</v>
      </c>
      <c r="AA125" s="75">
        <f t="shared" si="107"/>
        <v>0</v>
      </c>
      <c r="AB125" s="75">
        <f t="shared" si="107"/>
        <v>0</v>
      </c>
      <c r="AC125" s="75">
        <f t="shared" si="107"/>
        <v>0</v>
      </c>
      <c r="AD125" s="143">
        <f t="shared" si="107"/>
        <v>0</v>
      </c>
    </row>
    <row r="126" spans="2:30">
      <c r="B126" s="120"/>
      <c r="C126" s="39" t="s">
        <v>270</v>
      </c>
      <c r="D126" s="139" t="s">
        <v>344</v>
      </c>
      <c r="E126" s="144" t="s">
        <v>22</v>
      </c>
      <c r="F126" s="144" t="s">
        <v>43</v>
      </c>
      <c r="G126" s="80">
        <v>6710010220</v>
      </c>
      <c r="H126" s="81"/>
      <c r="I126" s="142">
        <f t="shared" si="58"/>
        <v>200000</v>
      </c>
      <c r="J126" s="142">
        <f t="shared" si="106"/>
        <v>200000</v>
      </c>
      <c r="K126" s="75">
        <f t="shared" si="106"/>
        <v>0</v>
      </c>
      <c r="L126" s="75">
        <f t="shared" si="106"/>
        <v>0</v>
      </c>
      <c r="M126" s="75">
        <f t="shared" si="106"/>
        <v>0</v>
      </c>
      <c r="N126" s="75">
        <f t="shared" si="106"/>
        <v>0</v>
      </c>
      <c r="O126" s="75">
        <f t="shared" si="106"/>
        <v>0</v>
      </c>
      <c r="P126" s="75">
        <f t="shared" si="106"/>
        <v>0</v>
      </c>
      <c r="Q126" s="75">
        <f t="shared" si="106"/>
        <v>0</v>
      </c>
      <c r="R126" s="75">
        <f t="shared" si="106"/>
        <v>0</v>
      </c>
      <c r="S126" s="143">
        <f t="shared" si="106"/>
        <v>0</v>
      </c>
      <c r="T126" s="142">
        <f t="shared" si="60"/>
        <v>200000</v>
      </c>
      <c r="U126" s="142">
        <f t="shared" si="107"/>
        <v>200000</v>
      </c>
      <c r="V126" s="75">
        <f t="shared" si="107"/>
        <v>0</v>
      </c>
      <c r="W126" s="75">
        <f t="shared" si="107"/>
        <v>0</v>
      </c>
      <c r="X126" s="75">
        <f t="shared" si="107"/>
        <v>0</v>
      </c>
      <c r="Y126" s="75">
        <f t="shared" si="107"/>
        <v>0</v>
      </c>
      <c r="Z126" s="75">
        <f t="shared" si="107"/>
        <v>0</v>
      </c>
      <c r="AA126" s="75">
        <f t="shared" si="107"/>
        <v>0</v>
      </c>
      <c r="AB126" s="75">
        <f t="shared" si="107"/>
        <v>0</v>
      </c>
      <c r="AC126" s="75">
        <f t="shared" si="107"/>
        <v>0</v>
      </c>
      <c r="AD126" s="143">
        <f t="shared" si="107"/>
        <v>0</v>
      </c>
    </row>
    <row r="127" spans="2:30" ht="37.5">
      <c r="B127" s="120"/>
      <c r="C127" s="39" t="s">
        <v>105</v>
      </c>
      <c r="D127" s="139" t="s">
        <v>344</v>
      </c>
      <c r="E127" s="144" t="s">
        <v>22</v>
      </c>
      <c r="F127" s="144" t="s">
        <v>43</v>
      </c>
      <c r="G127" s="80">
        <v>6710010220</v>
      </c>
      <c r="H127" s="81" t="s">
        <v>106</v>
      </c>
      <c r="I127" s="142">
        <f t="shared" si="58"/>
        <v>200000</v>
      </c>
      <c r="J127" s="142">
        <v>200000</v>
      </c>
      <c r="K127" s="75"/>
      <c r="L127" s="75"/>
      <c r="M127" s="75"/>
      <c r="N127" s="75"/>
      <c r="O127" s="75"/>
      <c r="P127" s="75"/>
      <c r="Q127" s="75"/>
      <c r="R127" s="75"/>
      <c r="S127" s="143"/>
      <c r="T127" s="142">
        <f t="shared" si="60"/>
        <v>200000</v>
      </c>
      <c r="U127" s="142">
        <v>200000</v>
      </c>
      <c r="V127" s="75"/>
      <c r="W127" s="75"/>
      <c r="X127" s="75"/>
      <c r="Y127" s="75"/>
      <c r="Z127" s="75"/>
      <c r="AA127" s="75"/>
      <c r="AB127" s="75"/>
      <c r="AC127" s="75"/>
      <c r="AD127" s="143"/>
    </row>
    <row r="128" spans="2:30" ht="56.25">
      <c r="B128" s="120"/>
      <c r="C128" s="39" t="s">
        <v>271</v>
      </c>
      <c r="D128" s="139" t="s">
        <v>344</v>
      </c>
      <c r="E128" s="144" t="s">
        <v>22</v>
      </c>
      <c r="F128" s="144" t="s">
        <v>43</v>
      </c>
      <c r="G128" s="80">
        <v>6720000000</v>
      </c>
      <c r="H128" s="81"/>
      <c r="I128" s="142">
        <f t="shared" si="58"/>
        <v>150000</v>
      </c>
      <c r="J128" s="142">
        <f t="shared" ref="J128:S129" si="108">J129</f>
        <v>150000</v>
      </c>
      <c r="K128" s="75">
        <f t="shared" si="108"/>
        <v>0</v>
      </c>
      <c r="L128" s="75">
        <f t="shared" si="108"/>
        <v>0</v>
      </c>
      <c r="M128" s="75">
        <f t="shared" si="108"/>
        <v>0</v>
      </c>
      <c r="N128" s="75">
        <f t="shared" si="108"/>
        <v>0</v>
      </c>
      <c r="O128" s="75">
        <f t="shared" si="108"/>
        <v>0</v>
      </c>
      <c r="P128" s="75">
        <f t="shared" si="108"/>
        <v>0</v>
      </c>
      <c r="Q128" s="75">
        <f t="shared" si="108"/>
        <v>0</v>
      </c>
      <c r="R128" s="75">
        <f t="shared" si="108"/>
        <v>0</v>
      </c>
      <c r="S128" s="143">
        <f t="shared" si="108"/>
        <v>0</v>
      </c>
      <c r="T128" s="142">
        <f t="shared" si="60"/>
        <v>0</v>
      </c>
      <c r="U128" s="142">
        <f t="shared" ref="U128:AD129" si="109">U129</f>
        <v>0</v>
      </c>
      <c r="V128" s="75">
        <f t="shared" si="109"/>
        <v>0</v>
      </c>
      <c r="W128" s="75">
        <f t="shared" si="109"/>
        <v>0</v>
      </c>
      <c r="X128" s="75">
        <f t="shared" si="109"/>
        <v>0</v>
      </c>
      <c r="Y128" s="75">
        <f t="shared" si="109"/>
        <v>0</v>
      </c>
      <c r="Z128" s="75">
        <f t="shared" si="109"/>
        <v>0</v>
      </c>
      <c r="AA128" s="75">
        <f t="shared" si="109"/>
        <v>0</v>
      </c>
      <c r="AB128" s="75">
        <f t="shared" si="109"/>
        <v>0</v>
      </c>
      <c r="AC128" s="75">
        <f t="shared" si="109"/>
        <v>0</v>
      </c>
      <c r="AD128" s="143">
        <f t="shared" si="109"/>
        <v>0</v>
      </c>
    </row>
    <row r="129" spans="2:30" ht="37.5">
      <c r="B129" s="120"/>
      <c r="C129" s="39" t="s">
        <v>272</v>
      </c>
      <c r="D129" s="139" t="s">
        <v>344</v>
      </c>
      <c r="E129" s="144" t="s">
        <v>22</v>
      </c>
      <c r="F129" s="144" t="s">
        <v>43</v>
      </c>
      <c r="G129" s="80">
        <v>6720010530</v>
      </c>
      <c r="H129" s="81"/>
      <c r="I129" s="142">
        <f t="shared" si="58"/>
        <v>150000</v>
      </c>
      <c r="J129" s="142">
        <f t="shared" si="108"/>
        <v>150000</v>
      </c>
      <c r="K129" s="75">
        <f t="shared" si="108"/>
        <v>0</v>
      </c>
      <c r="L129" s="75">
        <f t="shared" si="108"/>
        <v>0</v>
      </c>
      <c r="M129" s="75">
        <f t="shared" si="108"/>
        <v>0</v>
      </c>
      <c r="N129" s="75">
        <f t="shared" si="108"/>
        <v>0</v>
      </c>
      <c r="O129" s="75">
        <f t="shared" si="108"/>
        <v>0</v>
      </c>
      <c r="P129" s="75">
        <f t="shared" si="108"/>
        <v>0</v>
      </c>
      <c r="Q129" s="75">
        <f t="shared" si="108"/>
        <v>0</v>
      </c>
      <c r="R129" s="75">
        <f t="shared" si="108"/>
        <v>0</v>
      </c>
      <c r="S129" s="143">
        <f t="shared" si="108"/>
        <v>0</v>
      </c>
      <c r="T129" s="142">
        <f t="shared" si="60"/>
        <v>0</v>
      </c>
      <c r="U129" s="142">
        <f t="shared" si="109"/>
        <v>0</v>
      </c>
      <c r="V129" s="75">
        <f t="shared" si="109"/>
        <v>0</v>
      </c>
      <c r="W129" s="75">
        <f t="shared" si="109"/>
        <v>0</v>
      </c>
      <c r="X129" s="75">
        <f t="shared" si="109"/>
        <v>0</v>
      </c>
      <c r="Y129" s="75">
        <f t="shared" si="109"/>
        <v>0</v>
      </c>
      <c r="Z129" s="75">
        <f t="shared" si="109"/>
        <v>0</v>
      </c>
      <c r="AA129" s="75">
        <f t="shared" si="109"/>
        <v>0</v>
      </c>
      <c r="AB129" s="75">
        <f t="shared" si="109"/>
        <v>0</v>
      </c>
      <c r="AC129" s="75">
        <f t="shared" si="109"/>
        <v>0</v>
      </c>
      <c r="AD129" s="143">
        <f t="shared" si="109"/>
        <v>0</v>
      </c>
    </row>
    <row r="130" spans="2:30" ht="37.5">
      <c r="B130" s="120"/>
      <c r="C130" s="39" t="s">
        <v>105</v>
      </c>
      <c r="D130" s="139" t="s">
        <v>344</v>
      </c>
      <c r="E130" s="144" t="s">
        <v>22</v>
      </c>
      <c r="F130" s="144" t="s">
        <v>43</v>
      </c>
      <c r="G130" s="80">
        <v>6720010530</v>
      </c>
      <c r="H130" s="81" t="s">
        <v>106</v>
      </c>
      <c r="I130" s="142">
        <f t="shared" si="58"/>
        <v>150000</v>
      </c>
      <c r="J130" s="142">
        <v>150000</v>
      </c>
      <c r="K130" s="75"/>
      <c r="L130" s="75"/>
      <c r="M130" s="75"/>
      <c r="N130" s="75"/>
      <c r="O130" s="75"/>
      <c r="P130" s="75"/>
      <c r="Q130" s="75"/>
      <c r="R130" s="75"/>
      <c r="S130" s="143"/>
      <c r="T130" s="142">
        <f t="shared" si="60"/>
        <v>0</v>
      </c>
      <c r="U130" s="142"/>
      <c r="V130" s="75"/>
      <c r="W130" s="75"/>
      <c r="X130" s="75"/>
      <c r="Y130" s="75"/>
      <c r="Z130" s="75"/>
      <c r="AA130" s="75"/>
      <c r="AB130" s="75"/>
      <c r="AC130" s="75"/>
      <c r="AD130" s="143"/>
    </row>
    <row r="131" spans="2:30">
      <c r="B131" s="120"/>
      <c r="C131" s="39" t="s">
        <v>274</v>
      </c>
      <c r="D131" s="139" t="s">
        <v>344</v>
      </c>
      <c r="E131" s="144" t="s">
        <v>22</v>
      </c>
      <c r="F131" s="144" t="s">
        <v>43</v>
      </c>
      <c r="G131" s="80">
        <v>6800000000</v>
      </c>
      <c r="H131" s="81"/>
      <c r="I131" s="142">
        <f t="shared" si="58"/>
        <v>100000</v>
      </c>
      <c r="J131" s="142">
        <f t="shared" ref="J131:S133" si="110">J132</f>
        <v>100000</v>
      </c>
      <c r="K131" s="75">
        <f t="shared" si="110"/>
        <v>0</v>
      </c>
      <c r="L131" s="75">
        <f t="shared" si="110"/>
        <v>0</v>
      </c>
      <c r="M131" s="75">
        <f t="shared" si="110"/>
        <v>0</v>
      </c>
      <c r="N131" s="75">
        <f t="shared" si="110"/>
        <v>0</v>
      </c>
      <c r="O131" s="75">
        <f t="shared" si="110"/>
        <v>0</v>
      </c>
      <c r="P131" s="75">
        <f t="shared" si="110"/>
        <v>0</v>
      </c>
      <c r="Q131" s="75">
        <f t="shared" si="110"/>
        <v>0</v>
      </c>
      <c r="R131" s="75">
        <f t="shared" si="110"/>
        <v>0</v>
      </c>
      <c r="S131" s="143">
        <f t="shared" si="110"/>
        <v>0</v>
      </c>
      <c r="T131" s="142">
        <f t="shared" si="60"/>
        <v>0</v>
      </c>
      <c r="U131" s="142">
        <f t="shared" ref="U131:AD133" si="111">U132</f>
        <v>0</v>
      </c>
      <c r="V131" s="75">
        <f t="shared" si="111"/>
        <v>0</v>
      </c>
      <c r="W131" s="75">
        <f t="shared" si="111"/>
        <v>0</v>
      </c>
      <c r="X131" s="75">
        <f t="shared" si="111"/>
        <v>0</v>
      </c>
      <c r="Y131" s="75">
        <f t="shared" si="111"/>
        <v>0</v>
      </c>
      <c r="Z131" s="75">
        <f t="shared" si="111"/>
        <v>0</v>
      </c>
      <c r="AA131" s="75">
        <f t="shared" si="111"/>
        <v>0</v>
      </c>
      <c r="AB131" s="75">
        <f t="shared" si="111"/>
        <v>0</v>
      </c>
      <c r="AC131" s="75">
        <f t="shared" si="111"/>
        <v>0</v>
      </c>
      <c r="AD131" s="143">
        <f t="shared" si="111"/>
        <v>0</v>
      </c>
    </row>
    <row r="132" spans="2:30" ht="37.5">
      <c r="B132" s="120"/>
      <c r="C132" s="39" t="s">
        <v>275</v>
      </c>
      <c r="D132" s="139" t="s">
        <v>344</v>
      </c>
      <c r="E132" s="144" t="s">
        <v>22</v>
      </c>
      <c r="F132" s="144" t="s">
        <v>43</v>
      </c>
      <c r="G132" s="80">
        <v>6810000000</v>
      </c>
      <c r="H132" s="81"/>
      <c r="I132" s="142">
        <f t="shared" si="58"/>
        <v>100000</v>
      </c>
      <c r="J132" s="142">
        <f t="shared" si="110"/>
        <v>100000</v>
      </c>
      <c r="K132" s="75">
        <f t="shared" si="110"/>
        <v>0</v>
      </c>
      <c r="L132" s="75">
        <f t="shared" si="110"/>
        <v>0</v>
      </c>
      <c r="M132" s="75">
        <f t="shared" si="110"/>
        <v>0</v>
      </c>
      <c r="N132" s="75">
        <f t="shared" si="110"/>
        <v>0</v>
      </c>
      <c r="O132" s="75">
        <f t="shared" si="110"/>
        <v>0</v>
      </c>
      <c r="P132" s="75">
        <f t="shared" si="110"/>
        <v>0</v>
      </c>
      <c r="Q132" s="75">
        <f t="shared" si="110"/>
        <v>0</v>
      </c>
      <c r="R132" s="75">
        <f t="shared" si="110"/>
        <v>0</v>
      </c>
      <c r="S132" s="143">
        <f t="shared" si="110"/>
        <v>0</v>
      </c>
      <c r="T132" s="142">
        <f t="shared" si="60"/>
        <v>0</v>
      </c>
      <c r="U132" s="142">
        <f t="shared" si="111"/>
        <v>0</v>
      </c>
      <c r="V132" s="75">
        <f t="shared" si="111"/>
        <v>0</v>
      </c>
      <c r="W132" s="75">
        <f t="shared" si="111"/>
        <v>0</v>
      </c>
      <c r="X132" s="75">
        <f t="shared" si="111"/>
        <v>0</v>
      </c>
      <c r="Y132" s="75">
        <f t="shared" si="111"/>
        <v>0</v>
      </c>
      <c r="Z132" s="75">
        <f t="shared" si="111"/>
        <v>0</v>
      </c>
      <c r="AA132" s="75">
        <f t="shared" si="111"/>
        <v>0</v>
      </c>
      <c r="AB132" s="75">
        <f t="shared" si="111"/>
        <v>0</v>
      </c>
      <c r="AC132" s="75">
        <f t="shared" si="111"/>
        <v>0</v>
      </c>
      <c r="AD132" s="143">
        <f t="shared" si="111"/>
        <v>0</v>
      </c>
    </row>
    <row r="133" spans="2:30">
      <c r="B133" s="120"/>
      <c r="C133" s="39" t="s">
        <v>276</v>
      </c>
      <c r="D133" s="139" t="s">
        <v>344</v>
      </c>
      <c r="E133" s="144" t="s">
        <v>22</v>
      </c>
      <c r="F133" s="144" t="s">
        <v>43</v>
      </c>
      <c r="G133" s="80">
        <v>6810010490</v>
      </c>
      <c r="H133" s="81"/>
      <c r="I133" s="142">
        <f t="shared" si="58"/>
        <v>100000</v>
      </c>
      <c r="J133" s="142">
        <f t="shared" si="110"/>
        <v>100000</v>
      </c>
      <c r="K133" s="75">
        <f t="shared" si="110"/>
        <v>0</v>
      </c>
      <c r="L133" s="75">
        <f t="shared" si="110"/>
        <v>0</v>
      </c>
      <c r="M133" s="75">
        <f t="shared" si="110"/>
        <v>0</v>
      </c>
      <c r="N133" s="75">
        <f t="shared" si="110"/>
        <v>0</v>
      </c>
      <c r="O133" s="75">
        <f t="shared" si="110"/>
        <v>0</v>
      </c>
      <c r="P133" s="75">
        <f t="shared" si="110"/>
        <v>0</v>
      </c>
      <c r="Q133" s="75">
        <f t="shared" si="110"/>
        <v>0</v>
      </c>
      <c r="R133" s="75">
        <f t="shared" si="110"/>
        <v>0</v>
      </c>
      <c r="S133" s="143">
        <f t="shared" si="110"/>
        <v>0</v>
      </c>
      <c r="T133" s="142">
        <f t="shared" si="60"/>
        <v>0</v>
      </c>
      <c r="U133" s="142">
        <f t="shared" si="111"/>
        <v>0</v>
      </c>
      <c r="V133" s="75">
        <f t="shared" si="111"/>
        <v>0</v>
      </c>
      <c r="W133" s="75">
        <f t="shared" si="111"/>
        <v>0</v>
      </c>
      <c r="X133" s="75">
        <f t="shared" si="111"/>
        <v>0</v>
      </c>
      <c r="Y133" s="75">
        <f t="shared" si="111"/>
        <v>0</v>
      </c>
      <c r="Z133" s="75">
        <f t="shared" si="111"/>
        <v>0</v>
      </c>
      <c r="AA133" s="75">
        <f t="shared" si="111"/>
        <v>0</v>
      </c>
      <c r="AB133" s="75">
        <f t="shared" si="111"/>
        <v>0</v>
      </c>
      <c r="AC133" s="75">
        <f t="shared" si="111"/>
        <v>0</v>
      </c>
      <c r="AD133" s="143">
        <f t="shared" si="111"/>
        <v>0</v>
      </c>
    </row>
    <row r="134" spans="2:30" ht="37.5">
      <c r="B134" s="120"/>
      <c r="C134" s="39" t="s">
        <v>105</v>
      </c>
      <c r="D134" s="139" t="s">
        <v>344</v>
      </c>
      <c r="E134" s="144" t="s">
        <v>22</v>
      </c>
      <c r="F134" s="144" t="s">
        <v>43</v>
      </c>
      <c r="G134" s="80">
        <v>6810010490</v>
      </c>
      <c r="H134" s="81" t="s">
        <v>106</v>
      </c>
      <c r="I134" s="142">
        <f t="shared" si="58"/>
        <v>100000</v>
      </c>
      <c r="J134" s="142">
        <v>100000</v>
      </c>
      <c r="K134" s="75"/>
      <c r="L134" s="75"/>
      <c r="M134" s="75"/>
      <c r="N134" s="75"/>
      <c r="O134" s="75"/>
      <c r="P134" s="75"/>
      <c r="Q134" s="75"/>
      <c r="R134" s="75"/>
      <c r="S134" s="143"/>
      <c r="T134" s="142">
        <f t="shared" si="60"/>
        <v>0</v>
      </c>
      <c r="U134" s="142"/>
      <c r="V134" s="75"/>
      <c r="W134" s="75"/>
      <c r="X134" s="75"/>
      <c r="Y134" s="75"/>
      <c r="Z134" s="75"/>
      <c r="AA134" s="75"/>
      <c r="AB134" s="75"/>
      <c r="AC134" s="75"/>
      <c r="AD134" s="143"/>
    </row>
    <row r="135" spans="2:30">
      <c r="B135" s="120"/>
      <c r="C135" s="39" t="s">
        <v>45</v>
      </c>
      <c r="D135" s="139" t="s">
        <v>344</v>
      </c>
      <c r="E135" s="144" t="s">
        <v>25</v>
      </c>
      <c r="F135" s="144" t="s">
        <v>83</v>
      </c>
      <c r="G135" s="80"/>
      <c r="H135" s="81"/>
      <c r="I135" s="142">
        <f t="shared" si="58"/>
        <v>196499000</v>
      </c>
      <c r="J135" s="142">
        <f t="shared" ref="J135:S135" si="112">J141+J136+J151</f>
        <v>10576000</v>
      </c>
      <c r="K135" s="75">
        <f t="shared" si="112"/>
        <v>0</v>
      </c>
      <c r="L135" s="75">
        <f t="shared" si="112"/>
        <v>0</v>
      </c>
      <c r="M135" s="75">
        <f t="shared" si="112"/>
        <v>0</v>
      </c>
      <c r="N135" s="75">
        <f t="shared" si="112"/>
        <v>0</v>
      </c>
      <c r="O135" s="75">
        <f t="shared" si="112"/>
        <v>0</v>
      </c>
      <c r="P135" s="75">
        <f t="shared" si="112"/>
        <v>0</v>
      </c>
      <c r="Q135" s="75">
        <f t="shared" si="112"/>
        <v>0</v>
      </c>
      <c r="R135" s="75">
        <f t="shared" si="112"/>
        <v>185923000</v>
      </c>
      <c r="S135" s="143">
        <f t="shared" si="112"/>
        <v>0</v>
      </c>
      <c r="T135" s="142">
        <f t="shared" si="60"/>
        <v>13351600</v>
      </c>
      <c r="U135" s="142">
        <f t="shared" ref="U135:AD135" si="113">U141+U136+U151</f>
        <v>13351600</v>
      </c>
      <c r="V135" s="75">
        <f t="shared" si="113"/>
        <v>0</v>
      </c>
      <c r="W135" s="75">
        <f t="shared" si="113"/>
        <v>0</v>
      </c>
      <c r="X135" s="75">
        <f t="shared" si="113"/>
        <v>0</v>
      </c>
      <c r="Y135" s="75">
        <f t="shared" si="113"/>
        <v>0</v>
      </c>
      <c r="Z135" s="75">
        <f t="shared" si="113"/>
        <v>0</v>
      </c>
      <c r="AA135" s="75">
        <f t="shared" si="113"/>
        <v>0</v>
      </c>
      <c r="AB135" s="75">
        <f t="shared" si="113"/>
        <v>0</v>
      </c>
      <c r="AC135" s="75">
        <f t="shared" si="113"/>
        <v>0</v>
      </c>
      <c r="AD135" s="143">
        <f t="shared" si="113"/>
        <v>0</v>
      </c>
    </row>
    <row r="136" spans="2:30">
      <c r="B136" s="120"/>
      <c r="C136" s="39" t="s">
        <v>47</v>
      </c>
      <c r="D136" s="139" t="s">
        <v>344</v>
      </c>
      <c r="E136" s="144" t="s">
        <v>25</v>
      </c>
      <c r="F136" s="144" t="s">
        <v>48</v>
      </c>
      <c r="G136" s="80"/>
      <c r="H136" s="81"/>
      <c r="I136" s="142">
        <f t="shared" ref="I136:I199" si="114">SUM(J136:S136)</f>
        <v>1250000</v>
      </c>
      <c r="J136" s="142">
        <f t="shared" ref="J136:S139" si="115">J137</f>
        <v>1250000</v>
      </c>
      <c r="K136" s="75">
        <f t="shared" si="115"/>
        <v>0</v>
      </c>
      <c r="L136" s="75">
        <f t="shared" si="115"/>
        <v>0</v>
      </c>
      <c r="M136" s="75">
        <f t="shared" si="115"/>
        <v>0</v>
      </c>
      <c r="N136" s="75">
        <f t="shared" si="115"/>
        <v>0</v>
      </c>
      <c r="O136" s="75">
        <f t="shared" si="115"/>
        <v>0</v>
      </c>
      <c r="P136" s="75">
        <f t="shared" si="115"/>
        <v>0</v>
      </c>
      <c r="Q136" s="75">
        <f t="shared" si="115"/>
        <v>0</v>
      </c>
      <c r="R136" s="75">
        <f t="shared" si="115"/>
        <v>0</v>
      </c>
      <c r="S136" s="143">
        <f t="shared" si="115"/>
        <v>0</v>
      </c>
      <c r="T136" s="142">
        <f t="shared" ref="T136:T199" si="116">SUM(U136:AD136)</f>
        <v>1250000</v>
      </c>
      <c r="U136" s="142">
        <f t="shared" ref="U136:AD139" si="117">U137</f>
        <v>1250000</v>
      </c>
      <c r="V136" s="75">
        <f t="shared" si="117"/>
        <v>0</v>
      </c>
      <c r="W136" s="75">
        <f t="shared" si="117"/>
        <v>0</v>
      </c>
      <c r="X136" s="75">
        <f t="shared" si="117"/>
        <v>0</v>
      </c>
      <c r="Y136" s="75">
        <f t="shared" si="117"/>
        <v>0</v>
      </c>
      <c r="Z136" s="75">
        <f t="shared" si="117"/>
        <v>0</v>
      </c>
      <c r="AA136" s="75">
        <f t="shared" si="117"/>
        <v>0</v>
      </c>
      <c r="AB136" s="75">
        <f t="shared" si="117"/>
        <v>0</v>
      </c>
      <c r="AC136" s="75">
        <f t="shared" si="117"/>
        <v>0</v>
      </c>
      <c r="AD136" s="143">
        <f t="shared" si="117"/>
        <v>0</v>
      </c>
    </row>
    <row r="137" spans="2:30" ht="37.5">
      <c r="B137" s="120"/>
      <c r="C137" s="39" t="s">
        <v>226</v>
      </c>
      <c r="D137" s="139" t="s">
        <v>344</v>
      </c>
      <c r="E137" s="144" t="s">
        <v>25</v>
      </c>
      <c r="F137" s="144" t="s">
        <v>48</v>
      </c>
      <c r="G137" s="80">
        <v>6200000000</v>
      </c>
      <c r="H137" s="81"/>
      <c r="I137" s="142">
        <f t="shared" si="114"/>
        <v>1250000</v>
      </c>
      <c r="J137" s="142">
        <f t="shared" si="115"/>
        <v>1250000</v>
      </c>
      <c r="K137" s="75">
        <f t="shared" si="115"/>
        <v>0</v>
      </c>
      <c r="L137" s="75">
        <f t="shared" si="115"/>
        <v>0</v>
      </c>
      <c r="M137" s="75">
        <f t="shared" si="115"/>
        <v>0</v>
      </c>
      <c r="N137" s="75">
        <f t="shared" si="115"/>
        <v>0</v>
      </c>
      <c r="O137" s="75">
        <f t="shared" si="115"/>
        <v>0</v>
      </c>
      <c r="P137" s="75">
        <f t="shared" si="115"/>
        <v>0</v>
      </c>
      <c r="Q137" s="75">
        <f t="shared" si="115"/>
        <v>0</v>
      </c>
      <c r="R137" s="75">
        <f t="shared" si="115"/>
        <v>0</v>
      </c>
      <c r="S137" s="143">
        <f t="shared" si="115"/>
        <v>0</v>
      </c>
      <c r="T137" s="142">
        <f t="shared" si="116"/>
        <v>1250000</v>
      </c>
      <c r="U137" s="142">
        <f t="shared" si="117"/>
        <v>1250000</v>
      </c>
      <c r="V137" s="75">
        <f t="shared" si="117"/>
        <v>0</v>
      </c>
      <c r="W137" s="75">
        <f t="shared" si="117"/>
        <v>0</v>
      </c>
      <c r="X137" s="75">
        <f t="shared" si="117"/>
        <v>0</v>
      </c>
      <c r="Y137" s="75">
        <f t="shared" si="117"/>
        <v>0</v>
      </c>
      <c r="Z137" s="75">
        <f t="shared" si="117"/>
        <v>0</v>
      </c>
      <c r="AA137" s="75">
        <f t="shared" si="117"/>
        <v>0</v>
      </c>
      <c r="AB137" s="75">
        <f t="shared" si="117"/>
        <v>0</v>
      </c>
      <c r="AC137" s="75">
        <f t="shared" si="117"/>
        <v>0</v>
      </c>
      <c r="AD137" s="143">
        <f t="shared" si="117"/>
        <v>0</v>
      </c>
    </row>
    <row r="138" spans="2:30" ht="37.5">
      <c r="B138" s="120"/>
      <c r="C138" s="39" t="s">
        <v>227</v>
      </c>
      <c r="D138" s="139" t="s">
        <v>344</v>
      </c>
      <c r="E138" s="144" t="s">
        <v>25</v>
      </c>
      <c r="F138" s="144" t="s">
        <v>48</v>
      </c>
      <c r="G138" s="80">
        <v>6240000000</v>
      </c>
      <c r="H138" s="81"/>
      <c r="I138" s="142">
        <f t="shared" si="114"/>
        <v>1250000</v>
      </c>
      <c r="J138" s="142">
        <f t="shared" si="115"/>
        <v>1250000</v>
      </c>
      <c r="K138" s="75">
        <f t="shared" si="115"/>
        <v>0</v>
      </c>
      <c r="L138" s="75">
        <f t="shared" si="115"/>
        <v>0</v>
      </c>
      <c r="M138" s="75">
        <f t="shared" si="115"/>
        <v>0</v>
      </c>
      <c r="N138" s="75">
        <f t="shared" si="115"/>
        <v>0</v>
      </c>
      <c r="O138" s="75">
        <f t="shared" si="115"/>
        <v>0</v>
      </c>
      <c r="P138" s="75">
        <f t="shared" si="115"/>
        <v>0</v>
      </c>
      <c r="Q138" s="75">
        <f t="shared" si="115"/>
        <v>0</v>
      </c>
      <c r="R138" s="75">
        <f t="shared" si="115"/>
        <v>0</v>
      </c>
      <c r="S138" s="143">
        <f t="shared" si="115"/>
        <v>0</v>
      </c>
      <c r="T138" s="142">
        <f t="shared" si="116"/>
        <v>1250000</v>
      </c>
      <c r="U138" s="142">
        <f t="shared" si="117"/>
        <v>1250000</v>
      </c>
      <c r="V138" s="75">
        <f t="shared" si="117"/>
        <v>0</v>
      </c>
      <c r="W138" s="75">
        <f t="shared" si="117"/>
        <v>0</v>
      </c>
      <c r="X138" s="75">
        <f t="shared" si="117"/>
        <v>0</v>
      </c>
      <c r="Y138" s="75">
        <f t="shared" si="117"/>
        <v>0</v>
      </c>
      <c r="Z138" s="75">
        <f t="shared" si="117"/>
        <v>0</v>
      </c>
      <c r="AA138" s="75">
        <f t="shared" si="117"/>
        <v>0</v>
      </c>
      <c r="AB138" s="75">
        <f t="shared" si="117"/>
        <v>0</v>
      </c>
      <c r="AC138" s="75">
        <f t="shared" si="117"/>
        <v>0</v>
      </c>
      <c r="AD138" s="143">
        <f t="shared" si="117"/>
        <v>0</v>
      </c>
    </row>
    <row r="139" spans="2:30" ht="56.25">
      <c r="B139" s="120"/>
      <c r="C139" s="39" t="s">
        <v>228</v>
      </c>
      <c r="D139" s="139" t="s">
        <v>344</v>
      </c>
      <c r="E139" s="144" t="s">
        <v>25</v>
      </c>
      <c r="F139" s="144" t="s">
        <v>48</v>
      </c>
      <c r="G139" s="80">
        <v>6240010070</v>
      </c>
      <c r="H139" s="81"/>
      <c r="I139" s="142">
        <f t="shared" si="114"/>
        <v>1250000</v>
      </c>
      <c r="J139" s="142">
        <f t="shared" si="115"/>
        <v>1250000</v>
      </c>
      <c r="K139" s="75">
        <f t="shared" si="115"/>
        <v>0</v>
      </c>
      <c r="L139" s="75">
        <f t="shared" si="115"/>
        <v>0</v>
      </c>
      <c r="M139" s="75">
        <f t="shared" si="115"/>
        <v>0</v>
      </c>
      <c r="N139" s="75">
        <f t="shared" si="115"/>
        <v>0</v>
      </c>
      <c r="O139" s="75">
        <f t="shared" si="115"/>
        <v>0</v>
      </c>
      <c r="P139" s="75">
        <f t="shared" si="115"/>
        <v>0</v>
      </c>
      <c r="Q139" s="75">
        <f t="shared" si="115"/>
        <v>0</v>
      </c>
      <c r="R139" s="75">
        <f t="shared" si="115"/>
        <v>0</v>
      </c>
      <c r="S139" s="143">
        <f t="shared" si="115"/>
        <v>0</v>
      </c>
      <c r="T139" s="142">
        <f t="shared" si="116"/>
        <v>1250000</v>
      </c>
      <c r="U139" s="142">
        <f t="shared" si="117"/>
        <v>1250000</v>
      </c>
      <c r="V139" s="75">
        <f t="shared" si="117"/>
        <v>0</v>
      </c>
      <c r="W139" s="75">
        <f t="shared" si="117"/>
        <v>0</v>
      </c>
      <c r="X139" s="75">
        <f t="shared" si="117"/>
        <v>0</v>
      </c>
      <c r="Y139" s="75">
        <f t="shared" si="117"/>
        <v>0</v>
      </c>
      <c r="Z139" s="75">
        <f t="shared" si="117"/>
        <v>0</v>
      </c>
      <c r="AA139" s="75">
        <f t="shared" si="117"/>
        <v>0</v>
      </c>
      <c r="AB139" s="75">
        <f t="shared" si="117"/>
        <v>0</v>
      </c>
      <c r="AC139" s="75">
        <f t="shared" si="117"/>
        <v>0</v>
      </c>
      <c r="AD139" s="143">
        <f t="shared" si="117"/>
        <v>0</v>
      </c>
    </row>
    <row r="140" spans="2:30" ht="37.5">
      <c r="B140" s="120"/>
      <c r="C140" s="39" t="s">
        <v>105</v>
      </c>
      <c r="D140" s="139" t="s">
        <v>344</v>
      </c>
      <c r="E140" s="144" t="s">
        <v>25</v>
      </c>
      <c r="F140" s="144" t="s">
        <v>48</v>
      </c>
      <c r="G140" s="80">
        <v>6240010070</v>
      </c>
      <c r="H140" s="81" t="s">
        <v>106</v>
      </c>
      <c r="I140" s="142">
        <f t="shared" si="114"/>
        <v>1250000</v>
      </c>
      <c r="J140" s="142">
        <v>1250000</v>
      </c>
      <c r="K140" s="75"/>
      <c r="L140" s="75"/>
      <c r="M140" s="75"/>
      <c r="N140" s="75"/>
      <c r="O140" s="75"/>
      <c r="P140" s="75"/>
      <c r="Q140" s="75"/>
      <c r="R140" s="75"/>
      <c r="S140" s="143"/>
      <c r="T140" s="142">
        <f t="shared" si="116"/>
        <v>1250000</v>
      </c>
      <c r="U140" s="142">
        <v>1250000</v>
      </c>
      <c r="V140" s="75"/>
      <c r="W140" s="75"/>
      <c r="X140" s="75"/>
      <c r="Y140" s="75"/>
      <c r="Z140" s="75"/>
      <c r="AA140" s="75"/>
      <c r="AB140" s="75"/>
      <c r="AC140" s="75"/>
      <c r="AD140" s="143"/>
    </row>
    <row r="141" spans="2:30">
      <c r="B141" s="120"/>
      <c r="C141" s="39" t="s">
        <v>49</v>
      </c>
      <c r="D141" s="139" t="s">
        <v>344</v>
      </c>
      <c r="E141" s="144" t="s">
        <v>25</v>
      </c>
      <c r="F141" s="144" t="s">
        <v>39</v>
      </c>
      <c r="G141" s="80"/>
      <c r="H141" s="81"/>
      <c r="I141" s="142">
        <f t="shared" si="114"/>
        <v>194389000</v>
      </c>
      <c r="J141" s="142">
        <f t="shared" ref="J141:S141" si="118">J142</f>
        <v>8466000</v>
      </c>
      <c r="K141" s="75">
        <f t="shared" si="118"/>
        <v>0</v>
      </c>
      <c r="L141" s="75">
        <f t="shared" si="118"/>
        <v>0</v>
      </c>
      <c r="M141" s="75">
        <f t="shared" si="118"/>
        <v>0</v>
      </c>
      <c r="N141" s="75">
        <f t="shared" si="118"/>
        <v>0</v>
      </c>
      <c r="O141" s="75">
        <f t="shared" si="118"/>
        <v>0</v>
      </c>
      <c r="P141" s="75">
        <f t="shared" si="118"/>
        <v>0</v>
      </c>
      <c r="Q141" s="75">
        <f t="shared" si="118"/>
        <v>0</v>
      </c>
      <c r="R141" s="75">
        <f t="shared" si="118"/>
        <v>185923000</v>
      </c>
      <c r="S141" s="143">
        <f t="shared" si="118"/>
        <v>0</v>
      </c>
      <c r="T141" s="142">
        <f t="shared" si="116"/>
        <v>11231600</v>
      </c>
      <c r="U141" s="142">
        <f t="shared" ref="U141:AD144" si="119">U142</f>
        <v>11231600</v>
      </c>
      <c r="V141" s="75">
        <f t="shared" si="119"/>
        <v>0</v>
      </c>
      <c r="W141" s="75">
        <f t="shared" si="119"/>
        <v>0</v>
      </c>
      <c r="X141" s="75">
        <f t="shared" si="119"/>
        <v>0</v>
      </c>
      <c r="Y141" s="75">
        <f t="shared" si="119"/>
        <v>0</v>
      </c>
      <c r="Z141" s="75">
        <f t="shared" si="119"/>
        <v>0</v>
      </c>
      <c r="AA141" s="75">
        <f t="shared" si="119"/>
        <v>0</v>
      </c>
      <c r="AB141" s="75">
        <f t="shared" si="119"/>
        <v>0</v>
      </c>
      <c r="AC141" s="75">
        <f t="shared" si="119"/>
        <v>0</v>
      </c>
      <c r="AD141" s="143">
        <f t="shared" si="119"/>
        <v>0</v>
      </c>
    </row>
    <row r="142" spans="2:30" ht="56.25">
      <c r="B142" s="120"/>
      <c r="C142" s="89" t="s">
        <v>234</v>
      </c>
      <c r="D142" s="139" t="s">
        <v>344</v>
      </c>
      <c r="E142" s="144" t="s">
        <v>25</v>
      </c>
      <c r="F142" s="144" t="s">
        <v>39</v>
      </c>
      <c r="G142" s="80">
        <v>6400000000</v>
      </c>
      <c r="H142" s="81"/>
      <c r="I142" s="142">
        <f t="shared" si="114"/>
        <v>194389000</v>
      </c>
      <c r="J142" s="142">
        <f t="shared" ref="J142:Q144" si="120">J143</f>
        <v>8466000</v>
      </c>
      <c r="K142" s="75">
        <f t="shared" si="120"/>
        <v>0</v>
      </c>
      <c r="L142" s="75">
        <f t="shared" si="120"/>
        <v>0</v>
      </c>
      <c r="M142" s="75">
        <f t="shared" si="120"/>
        <v>0</v>
      </c>
      <c r="N142" s="75">
        <f t="shared" si="120"/>
        <v>0</v>
      </c>
      <c r="O142" s="75">
        <f t="shared" si="120"/>
        <v>0</v>
      </c>
      <c r="P142" s="75">
        <f t="shared" si="120"/>
        <v>0</v>
      </c>
      <c r="Q142" s="75">
        <f t="shared" si="120"/>
        <v>0</v>
      </c>
      <c r="R142" s="75">
        <f>R143+R146</f>
        <v>185923000</v>
      </c>
      <c r="S142" s="143">
        <f>S143</f>
        <v>0</v>
      </c>
      <c r="T142" s="142">
        <f t="shared" si="116"/>
        <v>11231600</v>
      </c>
      <c r="U142" s="142">
        <f t="shared" si="119"/>
        <v>11231600</v>
      </c>
      <c r="V142" s="75">
        <f t="shared" si="119"/>
        <v>0</v>
      </c>
      <c r="W142" s="75">
        <f t="shared" si="119"/>
        <v>0</v>
      </c>
      <c r="X142" s="75">
        <f t="shared" si="119"/>
        <v>0</v>
      </c>
      <c r="Y142" s="75">
        <f t="shared" si="119"/>
        <v>0</v>
      </c>
      <c r="Z142" s="75">
        <f t="shared" si="119"/>
        <v>0</v>
      </c>
      <c r="AA142" s="75">
        <f t="shared" si="119"/>
        <v>0</v>
      </c>
      <c r="AB142" s="75">
        <f t="shared" si="119"/>
        <v>0</v>
      </c>
      <c r="AC142" s="75">
        <f t="shared" si="119"/>
        <v>0</v>
      </c>
      <c r="AD142" s="143">
        <f t="shared" si="119"/>
        <v>0</v>
      </c>
    </row>
    <row r="143" spans="2:30" ht="56.25">
      <c r="B143" s="120"/>
      <c r="C143" s="89" t="s">
        <v>235</v>
      </c>
      <c r="D143" s="139" t="s">
        <v>344</v>
      </c>
      <c r="E143" s="144" t="s">
        <v>25</v>
      </c>
      <c r="F143" s="144" t="s">
        <v>39</v>
      </c>
      <c r="G143" s="80">
        <v>6410000000</v>
      </c>
      <c r="H143" s="81"/>
      <c r="I143" s="142">
        <f t="shared" si="114"/>
        <v>2315700</v>
      </c>
      <c r="J143" s="142">
        <f t="shared" si="120"/>
        <v>8466000</v>
      </c>
      <c r="K143" s="142">
        <f t="shared" si="120"/>
        <v>0</v>
      </c>
      <c r="L143" s="75">
        <f t="shared" si="120"/>
        <v>0</v>
      </c>
      <c r="M143" s="75">
        <f t="shared" si="120"/>
        <v>0</v>
      </c>
      <c r="N143" s="75">
        <f t="shared" si="120"/>
        <v>0</v>
      </c>
      <c r="O143" s="75">
        <f t="shared" si="120"/>
        <v>0</v>
      </c>
      <c r="P143" s="75">
        <f t="shared" si="120"/>
        <v>0</v>
      </c>
      <c r="Q143" s="75">
        <f t="shared" si="120"/>
        <v>0</v>
      </c>
      <c r="R143" s="75">
        <f>R144</f>
        <v>-6150300</v>
      </c>
      <c r="S143" s="143">
        <f>S144</f>
        <v>0</v>
      </c>
      <c r="T143" s="142">
        <f t="shared" si="116"/>
        <v>11231600</v>
      </c>
      <c r="U143" s="142">
        <f t="shared" si="119"/>
        <v>11231600</v>
      </c>
      <c r="V143" s="75">
        <f t="shared" si="119"/>
        <v>0</v>
      </c>
      <c r="W143" s="75">
        <f t="shared" si="119"/>
        <v>0</v>
      </c>
      <c r="X143" s="75">
        <f t="shared" si="119"/>
        <v>0</v>
      </c>
      <c r="Y143" s="75">
        <f t="shared" si="119"/>
        <v>0</v>
      </c>
      <c r="Z143" s="75">
        <f t="shared" si="119"/>
        <v>0</v>
      </c>
      <c r="AA143" s="75">
        <f t="shared" si="119"/>
        <v>0</v>
      </c>
      <c r="AB143" s="75">
        <f t="shared" si="119"/>
        <v>0</v>
      </c>
      <c r="AC143" s="75">
        <f t="shared" si="119"/>
        <v>0</v>
      </c>
      <c r="AD143" s="143">
        <f t="shared" si="119"/>
        <v>0</v>
      </c>
    </row>
    <row r="144" spans="2:30" ht="93.75">
      <c r="B144" s="120"/>
      <c r="C144" s="89" t="s">
        <v>236</v>
      </c>
      <c r="D144" s="139" t="s">
        <v>344</v>
      </c>
      <c r="E144" s="144" t="s">
        <v>25</v>
      </c>
      <c r="F144" s="144" t="s">
        <v>39</v>
      </c>
      <c r="G144" s="80" t="s">
        <v>237</v>
      </c>
      <c r="H144" s="81"/>
      <c r="I144" s="142">
        <f t="shared" si="114"/>
        <v>2315700</v>
      </c>
      <c r="J144" s="142">
        <f t="shared" si="120"/>
        <v>8466000</v>
      </c>
      <c r="K144" s="75">
        <f t="shared" si="120"/>
        <v>0</v>
      </c>
      <c r="L144" s="75">
        <f t="shared" si="120"/>
        <v>0</v>
      </c>
      <c r="M144" s="75">
        <f t="shared" si="120"/>
        <v>0</v>
      </c>
      <c r="N144" s="75">
        <f t="shared" si="120"/>
        <v>0</v>
      </c>
      <c r="O144" s="75">
        <f t="shared" si="120"/>
        <v>0</v>
      </c>
      <c r="P144" s="75">
        <f t="shared" si="120"/>
        <v>0</v>
      </c>
      <c r="Q144" s="75">
        <f t="shared" si="120"/>
        <v>0</v>
      </c>
      <c r="R144" s="75">
        <f>R145</f>
        <v>-6150300</v>
      </c>
      <c r="S144" s="143">
        <f>S145</f>
        <v>0</v>
      </c>
      <c r="T144" s="142">
        <f t="shared" si="116"/>
        <v>11231600</v>
      </c>
      <c r="U144" s="142">
        <f t="shared" si="119"/>
        <v>11231600</v>
      </c>
      <c r="V144" s="75">
        <f t="shared" si="119"/>
        <v>0</v>
      </c>
      <c r="W144" s="75">
        <f t="shared" si="119"/>
        <v>0</v>
      </c>
      <c r="X144" s="75">
        <f t="shared" si="119"/>
        <v>0</v>
      </c>
      <c r="Y144" s="75">
        <f t="shared" si="119"/>
        <v>0</v>
      </c>
      <c r="Z144" s="75">
        <f t="shared" si="119"/>
        <v>0</v>
      </c>
      <c r="AA144" s="75">
        <f t="shared" si="119"/>
        <v>0</v>
      </c>
      <c r="AB144" s="75">
        <f t="shared" si="119"/>
        <v>0</v>
      </c>
      <c r="AC144" s="75">
        <f t="shared" si="119"/>
        <v>0</v>
      </c>
      <c r="AD144" s="143">
        <f t="shared" si="119"/>
        <v>0</v>
      </c>
    </row>
    <row r="145" spans="2:30" ht="37.5">
      <c r="B145" s="120"/>
      <c r="C145" s="39" t="s">
        <v>105</v>
      </c>
      <c r="D145" s="139" t="s">
        <v>344</v>
      </c>
      <c r="E145" s="144" t="s">
        <v>25</v>
      </c>
      <c r="F145" s="144" t="s">
        <v>39</v>
      </c>
      <c r="G145" s="80" t="s">
        <v>237</v>
      </c>
      <c r="H145" s="81" t="s">
        <v>106</v>
      </c>
      <c r="I145" s="142">
        <f t="shared" si="114"/>
        <v>2315700</v>
      </c>
      <c r="J145" s="142">
        <v>8466000</v>
      </c>
      <c r="K145" s="75"/>
      <c r="L145" s="75"/>
      <c r="M145" s="75"/>
      <c r="N145" s="75"/>
      <c r="O145" s="75"/>
      <c r="P145" s="75"/>
      <c r="Q145" s="75"/>
      <c r="R145" s="75">
        <v>-6150300</v>
      </c>
      <c r="S145" s="143"/>
      <c r="T145" s="142">
        <f t="shared" si="116"/>
        <v>11231600</v>
      </c>
      <c r="U145" s="142">
        <v>11231600</v>
      </c>
      <c r="V145" s="75"/>
      <c r="W145" s="75"/>
      <c r="X145" s="75"/>
      <c r="Y145" s="75"/>
      <c r="Z145" s="75"/>
      <c r="AA145" s="75"/>
      <c r="AB145" s="75"/>
      <c r="AC145" s="75"/>
      <c r="AD145" s="143"/>
    </row>
    <row r="146" spans="2:30" ht="37.5">
      <c r="B146" s="120"/>
      <c r="C146" s="39" t="s">
        <v>238</v>
      </c>
      <c r="D146" s="139" t="s">
        <v>344</v>
      </c>
      <c r="E146" s="144" t="s">
        <v>25</v>
      </c>
      <c r="F146" s="144" t="s">
        <v>39</v>
      </c>
      <c r="G146" s="80">
        <v>6420000000</v>
      </c>
      <c r="H146" s="81"/>
      <c r="I146" s="142">
        <f t="shared" si="114"/>
        <v>192073300</v>
      </c>
      <c r="J146" s="142"/>
      <c r="K146" s="75"/>
      <c r="L146" s="75"/>
      <c r="M146" s="75"/>
      <c r="N146" s="75"/>
      <c r="O146" s="75"/>
      <c r="P146" s="75"/>
      <c r="Q146" s="75"/>
      <c r="R146" s="75">
        <f>R147+R149</f>
        <v>192073300</v>
      </c>
      <c r="S146" s="143"/>
      <c r="T146" s="142">
        <f t="shared" si="116"/>
        <v>0</v>
      </c>
      <c r="U146" s="142"/>
      <c r="V146" s="75"/>
      <c r="W146" s="75"/>
      <c r="X146" s="75"/>
      <c r="Y146" s="75"/>
      <c r="Z146" s="75"/>
      <c r="AA146" s="75"/>
      <c r="AB146" s="75"/>
      <c r="AC146" s="75"/>
      <c r="AD146" s="143"/>
    </row>
    <row r="147" spans="2:30" ht="37.5">
      <c r="B147" s="120"/>
      <c r="C147" s="39" t="s">
        <v>239</v>
      </c>
      <c r="D147" s="139" t="s">
        <v>344</v>
      </c>
      <c r="E147" s="144" t="s">
        <v>25</v>
      </c>
      <c r="F147" s="144" t="s">
        <v>39</v>
      </c>
      <c r="G147" s="80" t="s">
        <v>240</v>
      </c>
      <c r="H147" s="81"/>
      <c r="I147" s="142">
        <f t="shared" si="114"/>
        <v>191673300</v>
      </c>
      <c r="J147" s="142"/>
      <c r="K147" s="75"/>
      <c r="L147" s="75"/>
      <c r="M147" s="75"/>
      <c r="N147" s="75"/>
      <c r="O147" s="75"/>
      <c r="P147" s="75"/>
      <c r="Q147" s="75"/>
      <c r="R147" s="75">
        <f>R148</f>
        <v>191673300</v>
      </c>
      <c r="S147" s="143"/>
      <c r="T147" s="142">
        <f t="shared" si="116"/>
        <v>0</v>
      </c>
      <c r="U147" s="142"/>
      <c r="V147" s="75"/>
      <c r="W147" s="75"/>
      <c r="X147" s="75"/>
      <c r="Y147" s="75"/>
      <c r="Z147" s="75"/>
      <c r="AA147" s="75"/>
      <c r="AB147" s="75"/>
      <c r="AC147" s="75"/>
      <c r="AD147" s="143"/>
    </row>
    <row r="148" spans="2:30" ht="37.5">
      <c r="B148" s="120"/>
      <c r="C148" s="39" t="s">
        <v>105</v>
      </c>
      <c r="D148" s="139" t="s">
        <v>344</v>
      </c>
      <c r="E148" s="144" t="s">
        <v>25</v>
      </c>
      <c r="F148" s="144" t="s">
        <v>39</v>
      </c>
      <c r="G148" s="80" t="s">
        <v>240</v>
      </c>
      <c r="H148" s="81" t="s">
        <v>106</v>
      </c>
      <c r="I148" s="142">
        <f t="shared" si="114"/>
        <v>191673300</v>
      </c>
      <c r="J148" s="142"/>
      <c r="K148" s="75"/>
      <c r="L148" s="75"/>
      <c r="M148" s="75"/>
      <c r="N148" s="75"/>
      <c r="O148" s="75"/>
      <c r="P148" s="75"/>
      <c r="Q148" s="75"/>
      <c r="R148" s="75">
        <v>191673300</v>
      </c>
      <c r="S148" s="143"/>
      <c r="T148" s="142">
        <f t="shared" si="116"/>
        <v>0</v>
      </c>
      <c r="U148" s="142"/>
      <c r="V148" s="75"/>
      <c r="W148" s="75"/>
      <c r="X148" s="75"/>
      <c r="Y148" s="75"/>
      <c r="Z148" s="75"/>
      <c r="AA148" s="75"/>
      <c r="AB148" s="75"/>
      <c r="AC148" s="75"/>
      <c r="AD148" s="143"/>
    </row>
    <row r="149" spans="2:30" ht="37.5">
      <c r="B149" s="120"/>
      <c r="C149" s="39" t="s">
        <v>239</v>
      </c>
      <c r="D149" s="139" t="s">
        <v>344</v>
      </c>
      <c r="E149" s="144" t="s">
        <v>25</v>
      </c>
      <c r="F149" s="144" t="s">
        <v>39</v>
      </c>
      <c r="G149" s="80" t="s">
        <v>241</v>
      </c>
      <c r="H149" s="81"/>
      <c r="I149" s="142">
        <f t="shared" si="114"/>
        <v>400000</v>
      </c>
      <c r="J149" s="142"/>
      <c r="K149" s="75"/>
      <c r="L149" s="75"/>
      <c r="M149" s="75"/>
      <c r="N149" s="75"/>
      <c r="O149" s="75"/>
      <c r="P149" s="75"/>
      <c r="Q149" s="75"/>
      <c r="R149" s="75">
        <f>R150</f>
        <v>400000</v>
      </c>
      <c r="S149" s="143"/>
      <c r="T149" s="142">
        <f t="shared" si="116"/>
        <v>0</v>
      </c>
      <c r="U149" s="142"/>
      <c r="V149" s="75"/>
      <c r="W149" s="75"/>
      <c r="X149" s="75"/>
      <c r="Y149" s="75"/>
      <c r="Z149" s="75"/>
      <c r="AA149" s="75"/>
      <c r="AB149" s="75"/>
      <c r="AC149" s="75"/>
      <c r="AD149" s="143"/>
    </row>
    <row r="150" spans="2:30" ht="37.5">
      <c r="B150" s="120"/>
      <c r="C150" s="39" t="s">
        <v>105</v>
      </c>
      <c r="D150" s="139" t="s">
        <v>344</v>
      </c>
      <c r="E150" s="144" t="s">
        <v>25</v>
      </c>
      <c r="F150" s="144" t="s">
        <v>39</v>
      </c>
      <c r="G150" s="80" t="s">
        <v>241</v>
      </c>
      <c r="H150" s="81" t="s">
        <v>106</v>
      </c>
      <c r="I150" s="142">
        <f t="shared" si="114"/>
        <v>400000</v>
      </c>
      <c r="J150" s="142"/>
      <c r="K150" s="75"/>
      <c r="L150" s="75"/>
      <c r="M150" s="75"/>
      <c r="N150" s="75"/>
      <c r="O150" s="75"/>
      <c r="P150" s="75"/>
      <c r="Q150" s="75"/>
      <c r="R150" s="75">
        <v>400000</v>
      </c>
      <c r="S150" s="143"/>
      <c r="T150" s="142">
        <f t="shared" si="116"/>
        <v>0</v>
      </c>
      <c r="U150" s="142"/>
      <c r="V150" s="75"/>
      <c r="W150" s="75"/>
      <c r="X150" s="75"/>
      <c r="Y150" s="75"/>
      <c r="Z150" s="75"/>
      <c r="AA150" s="75"/>
      <c r="AB150" s="75"/>
      <c r="AC150" s="75"/>
      <c r="AD150" s="143"/>
    </row>
    <row r="151" spans="2:30">
      <c r="B151" s="120"/>
      <c r="C151" s="39" t="s">
        <v>50</v>
      </c>
      <c r="D151" s="139" t="s">
        <v>344</v>
      </c>
      <c r="E151" s="144" t="s">
        <v>25</v>
      </c>
      <c r="F151" s="144" t="s">
        <v>51</v>
      </c>
      <c r="G151" s="80"/>
      <c r="H151" s="81"/>
      <c r="I151" s="142">
        <f t="shared" si="114"/>
        <v>860000</v>
      </c>
      <c r="J151" s="142">
        <f t="shared" ref="J151:S151" si="121">J152+J156</f>
        <v>860000</v>
      </c>
      <c r="K151" s="75">
        <f t="shared" si="121"/>
        <v>0</v>
      </c>
      <c r="L151" s="75">
        <f t="shared" si="121"/>
        <v>0</v>
      </c>
      <c r="M151" s="75">
        <f t="shared" si="121"/>
        <v>0</v>
      </c>
      <c r="N151" s="75">
        <f t="shared" si="121"/>
        <v>0</v>
      </c>
      <c r="O151" s="75">
        <f t="shared" si="121"/>
        <v>0</v>
      </c>
      <c r="P151" s="75">
        <f t="shared" si="121"/>
        <v>0</v>
      </c>
      <c r="Q151" s="75">
        <f t="shared" si="121"/>
        <v>0</v>
      </c>
      <c r="R151" s="75">
        <f t="shared" si="121"/>
        <v>0</v>
      </c>
      <c r="S151" s="143">
        <f t="shared" si="121"/>
        <v>0</v>
      </c>
      <c r="T151" s="142">
        <f t="shared" si="116"/>
        <v>870000</v>
      </c>
      <c r="U151" s="142">
        <f t="shared" ref="U151:AD151" si="122">U152+U156</f>
        <v>870000</v>
      </c>
      <c r="V151" s="75">
        <f t="shared" si="122"/>
        <v>0</v>
      </c>
      <c r="W151" s="75">
        <f t="shared" si="122"/>
        <v>0</v>
      </c>
      <c r="X151" s="75">
        <f t="shared" si="122"/>
        <v>0</v>
      </c>
      <c r="Y151" s="75">
        <f t="shared" si="122"/>
        <v>0</v>
      </c>
      <c r="Z151" s="75">
        <f t="shared" si="122"/>
        <v>0</v>
      </c>
      <c r="AA151" s="75">
        <f t="shared" si="122"/>
        <v>0</v>
      </c>
      <c r="AB151" s="75">
        <f t="shared" si="122"/>
        <v>0</v>
      </c>
      <c r="AC151" s="75">
        <f t="shared" si="122"/>
        <v>0</v>
      </c>
      <c r="AD151" s="143">
        <f t="shared" si="122"/>
        <v>0</v>
      </c>
    </row>
    <row r="152" spans="2:30" ht="37.5">
      <c r="B152" s="120"/>
      <c r="C152" s="39" t="s">
        <v>157</v>
      </c>
      <c r="D152" s="139" t="s">
        <v>344</v>
      </c>
      <c r="E152" s="144" t="s">
        <v>25</v>
      </c>
      <c r="F152" s="144" t="s">
        <v>51</v>
      </c>
      <c r="G152" s="80">
        <v>5600000000</v>
      </c>
      <c r="H152" s="81"/>
      <c r="I152" s="142">
        <f t="shared" si="114"/>
        <v>520000</v>
      </c>
      <c r="J152" s="142">
        <f t="shared" ref="J152:S154" si="123">J153</f>
        <v>520000</v>
      </c>
      <c r="K152" s="75">
        <f t="shared" si="123"/>
        <v>0</v>
      </c>
      <c r="L152" s="75">
        <f t="shared" si="123"/>
        <v>0</v>
      </c>
      <c r="M152" s="75">
        <f t="shared" si="123"/>
        <v>0</v>
      </c>
      <c r="N152" s="75">
        <f t="shared" si="123"/>
        <v>0</v>
      </c>
      <c r="O152" s="75">
        <f t="shared" si="123"/>
        <v>0</v>
      </c>
      <c r="P152" s="75">
        <f t="shared" si="123"/>
        <v>0</v>
      </c>
      <c r="Q152" s="75">
        <f t="shared" si="123"/>
        <v>0</v>
      </c>
      <c r="R152" s="75">
        <f t="shared" si="123"/>
        <v>0</v>
      </c>
      <c r="S152" s="143">
        <f t="shared" si="123"/>
        <v>0</v>
      </c>
      <c r="T152" s="142">
        <f t="shared" si="116"/>
        <v>520000</v>
      </c>
      <c r="U152" s="142">
        <f t="shared" ref="U152:AD154" si="124">U153</f>
        <v>520000</v>
      </c>
      <c r="V152" s="75">
        <f t="shared" si="124"/>
        <v>0</v>
      </c>
      <c r="W152" s="75">
        <f t="shared" si="124"/>
        <v>0</v>
      </c>
      <c r="X152" s="75">
        <f t="shared" si="124"/>
        <v>0</v>
      </c>
      <c r="Y152" s="75">
        <f t="shared" si="124"/>
        <v>0</v>
      </c>
      <c r="Z152" s="75">
        <f t="shared" si="124"/>
        <v>0</v>
      </c>
      <c r="AA152" s="75">
        <f t="shared" si="124"/>
        <v>0</v>
      </c>
      <c r="AB152" s="75">
        <f t="shared" si="124"/>
        <v>0</v>
      </c>
      <c r="AC152" s="75">
        <f t="shared" si="124"/>
        <v>0</v>
      </c>
      <c r="AD152" s="143">
        <f t="shared" si="124"/>
        <v>0</v>
      </c>
    </row>
    <row r="153" spans="2:30" ht="56.25">
      <c r="B153" s="120"/>
      <c r="C153" s="39" t="s">
        <v>158</v>
      </c>
      <c r="D153" s="139" t="s">
        <v>344</v>
      </c>
      <c r="E153" s="144" t="s">
        <v>25</v>
      </c>
      <c r="F153" s="144" t="s">
        <v>51</v>
      </c>
      <c r="G153" s="80">
        <v>5610000000</v>
      </c>
      <c r="H153" s="81"/>
      <c r="I153" s="142">
        <f t="shared" si="114"/>
        <v>520000</v>
      </c>
      <c r="J153" s="142">
        <f t="shared" si="123"/>
        <v>520000</v>
      </c>
      <c r="K153" s="75">
        <f t="shared" si="123"/>
        <v>0</v>
      </c>
      <c r="L153" s="75">
        <f t="shared" si="123"/>
        <v>0</v>
      </c>
      <c r="M153" s="75">
        <f t="shared" si="123"/>
        <v>0</v>
      </c>
      <c r="N153" s="75">
        <f t="shared" si="123"/>
        <v>0</v>
      </c>
      <c r="O153" s="75">
        <f t="shared" si="123"/>
        <v>0</v>
      </c>
      <c r="P153" s="75">
        <f t="shared" si="123"/>
        <v>0</v>
      </c>
      <c r="Q153" s="75">
        <f t="shared" si="123"/>
        <v>0</v>
      </c>
      <c r="R153" s="75">
        <f t="shared" si="123"/>
        <v>0</v>
      </c>
      <c r="S153" s="143">
        <f t="shared" si="123"/>
        <v>0</v>
      </c>
      <c r="T153" s="142">
        <f t="shared" si="116"/>
        <v>520000</v>
      </c>
      <c r="U153" s="142">
        <f t="shared" si="124"/>
        <v>520000</v>
      </c>
      <c r="V153" s="75">
        <f t="shared" si="124"/>
        <v>0</v>
      </c>
      <c r="W153" s="75">
        <f t="shared" si="124"/>
        <v>0</v>
      </c>
      <c r="X153" s="75">
        <f t="shared" si="124"/>
        <v>0</v>
      </c>
      <c r="Y153" s="75">
        <f t="shared" si="124"/>
        <v>0</v>
      </c>
      <c r="Z153" s="75">
        <f t="shared" si="124"/>
        <v>0</v>
      </c>
      <c r="AA153" s="75">
        <f t="shared" si="124"/>
        <v>0</v>
      </c>
      <c r="AB153" s="75">
        <f t="shared" si="124"/>
        <v>0</v>
      </c>
      <c r="AC153" s="75">
        <f t="shared" si="124"/>
        <v>0</v>
      </c>
      <c r="AD153" s="143">
        <f t="shared" si="124"/>
        <v>0</v>
      </c>
    </row>
    <row r="154" spans="2:30" ht="37.5">
      <c r="B154" s="120"/>
      <c r="C154" s="39" t="s">
        <v>159</v>
      </c>
      <c r="D154" s="139" t="s">
        <v>344</v>
      </c>
      <c r="E154" s="144" t="s">
        <v>25</v>
      </c>
      <c r="F154" s="144" t="s">
        <v>51</v>
      </c>
      <c r="G154" s="80">
        <v>5610010550</v>
      </c>
      <c r="H154" s="81"/>
      <c r="I154" s="142">
        <f t="shared" si="114"/>
        <v>520000</v>
      </c>
      <c r="J154" s="142">
        <f t="shared" si="123"/>
        <v>520000</v>
      </c>
      <c r="K154" s="75">
        <f t="shared" si="123"/>
        <v>0</v>
      </c>
      <c r="L154" s="75">
        <f t="shared" si="123"/>
        <v>0</v>
      </c>
      <c r="M154" s="75">
        <f t="shared" si="123"/>
        <v>0</v>
      </c>
      <c r="N154" s="75">
        <f t="shared" si="123"/>
        <v>0</v>
      </c>
      <c r="O154" s="75">
        <f t="shared" si="123"/>
        <v>0</v>
      </c>
      <c r="P154" s="75">
        <f t="shared" si="123"/>
        <v>0</v>
      </c>
      <c r="Q154" s="75">
        <f t="shared" si="123"/>
        <v>0</v>
      </c>
      <c r="R154" s="75">
        <f t="shared" si="123"/>
        <v>0</v>
      </c>
      <c r="S154" s="143">
        <f t="shared" si="123"/>
        <v>0</v>
      </c>
      <c r="T154" s="142">
        <f t="shared" si="116"/>
        <v>520000</v>
      </c>
      <c r="U154" s="142">
        <f t="shared" si="124"/>
        <v>520000</v>
      </c>
      <c r="V154" s="75">
        <f t="shared" si="124"/>
        <v>0</v>
      </c>
      <c r="W154" s="75">
        <f t="shared" si="124"/>
        <v>0</v>
      </c>
      <c r="X154" s="75">
        <f t="shared" si="124"/>
        <v>0</v>
      </c>
      <c r="Y154" s="75">
        <f t="shared" si="124"/>
        <v>0</v>
      </c>
      <c r="Z154" s="75">
        <f t="shared" si="124"/>
        <v>0</v>
      </c>
      <c r="AA154" s="75">
        <f t="shared" si="124"/>
        <v>0</v>
      </c>
      <c r="AB154" s="75">
        <f t="shared" si="124"/>
        <v>0</v>
      </c>
      <c r="AC154" s="75">
        <f t="shared" si="124"/>
        <v>0</v>
      </c>
      <c r="AD154" s="143">
        <f t="shared" si="124"/>
        <v>0</v>
      </c>
    </row>
    <row r="155" spans="2:30" ht="37.5">
      <c r="B155" s="120"/>
      <c r="C155" s="39" t="s">
        <v>105</v>
      </c>
      <c r="D155" s="139" t="s">
        <v>344</v>
      </c>
      <c r="E155" s="144" t="s">
        <v>25</v>
      </c>
      <c r="F155" s="144" t="s">
        <v>51</v>
      </c>
      <c r="G155" s="80">
        <v>5610010550</v>
      </c>
      <c r="H155" s="81" t="s">
        <v>106</v>
      </c>
      <c r="I155" s="142">
        <f t="shared" si="114"/>
        <v>520000</v>
      </c>
      <c r="J155" s="142">
        <v>520000</v>
      </c>
      <c r="K155" s="75"/>
      <c r="L155" s="75"/>
      <c r="M155" s="75"/>
      <c r="N155" s="75"/>
      <c r="O155" s="75"/>
      <c r="P155" s="75"/>
      <c r="Q155" s="75"/>
      <c r="R155" s="75"/>
      <c r="S155" s="143"/>
      <c r="T155" s="142">
        <f t="shared" si="116"/>
        <v>520000</v>
      </c>
      <c r="U155" s="142">
        <v>520000</v>
      </c>
      <c r="V155" s="75"/>
      <c r="W155" s="75"/>
      <c r="X155" s="75"/>
      <c r="Y155" s="75"/>
      <c r="Z155" s="75"/>
      <c r="AA155" s="75"/>
      <c r="AB155" s="75"/>
      <c r="AC155" s="75"/>
      <c r="AD155" s="143"/>
    </row>
    <row r="156" spans="2:30" ht="37.5">
      <c r="B156" s="120"/>
      <c r="C156" s="39" t="s">
        <v>160</v>
      </c>
      <c r="D156" s="139" t="s">
        <v>344</v>
      </c>
      <c r="E156" s="144" t="s">
        <v>25</v>
      </c>
      <c r="F156" s="144" t="s">
        <v>51</v>
      </c>
      <c r="G156" s="80">
        <v>5700000000</v>
      </c>
      <c r="H156" s="81"/>
      <c r="I156" s="142">
        <f t="shared" si="114"/>
        <v>340000</v>
      </c>
      <c r="J156" s="142">
        <f t="shared" ref="J156:S158" si="125">J157</f>
        <v>340000</v>
      </c>
      <c r="K156" s="75">
        <f t="shared" si="125"/>
        <v>0</v>
      </c>
      <c r="L156" s="75">
        <f t="shared" si="125"/>
        <v>0</v>
      </c>
      <c r="M156" s="75">
        <f t="shared" si="125"/>
        <v>0</v>
      </c>
      <c r="N156" s="75">
        <f t="shared" si="125"/>
        <v>0</v>
      </c>
      <c r="O156" s="75">
        <f t="shared" si="125"/>
        <v>0</v>
      </c>
      <c r="P156" s="75">
        <f t="shared" si="125"/>
        <v>0</v>
      </c>
      <c r="Q156" s="75">
        <f t="shared" si="125"/>
        <v>0</v>
      </c>
      <c r="R156" s="75">
        <f t="shared" si="125"/>
        <v>0</v>
      </c>
      <c r="S156" s="143">
        <f t="shared" si="125"/>
        <v>0</v>
      </c>
      <c r="T156" s="142">
        <f t="shared" si="116"/>
        <v>350000</v>
      </c>
      <c r="U156" s="142">
        <f t="shared" ref="U156:AD158" si="126">U157</f>
        <v>350000</v>
      </c>
      <c r="V156" s="75">
        <f t="shared" si="126"/>
        <v>0</v>
      </c>
      <c r="W156" s="75">
        <f t="shared" si="126"/>
        <v>0</v>
      </c>
      <c r="X156" s="75">
        <f t="shared" si="126"/>
        <v>0</v>
      </c>
      <c r="Y156" s="75">
        <f t="shared" si="126"/>
        <v>0</v>
      </c>
      <c r="Z156" s="75">
        <f t="shared" si="126"/>
        <v>0</v>
      </c>
      <c r="AA156" s="75">
        <f t="shared" si="126"/>
        <v>0</v>
      </c>
      <c r="AB156" s="75">
        <f t="shared" si="126"/>
        <v>0</v>
      </c>
      <c r="AC156" s="75">
        <f t="shared" si="126"/>
        <v>0</v>
      </c>
      <c r="AD156" s="143">
        <f t="shared" si="126"/>
        <v>0</v>
      </c>
    </row>
    <row r="157" spans="2:30" ht="37.5">
      <c r="B157" s="120"/>
      <c r="C157" s="39" t="s">
        <v>161</v>
      </c>
      <c r="D157" s="139" t="s">
        <v>344</v>
      </c>
      <c r="E157" s="144" t="s">
        <v>25</v>
      </c>
      <c r="F157" s="144" t="s">
        <v>51</v>
      </c>
      <c r="G157" s="80">
        <v>5710000000</v>
      </c>
      <c r="H157" s="81"/>
      <c r="I157" s="142">
        <f t="shared" si="114"/>
        <v>340000</v>
      </c>
      <c r="J157" s="142">
        <f t="shared" si="125"/>
        <v>340000</v>
      </c>
      <c r="K157" s="75">
        <f t="shared" si="125"/>
        <v>0</v>
      </c>
      <c r="L157" s="75">
        <f t="shared" si="125"/>
        <v>0</v>
      </c>
      <c r="M157" s="75">
        <f t="shared" si="125"/>
        <v>0</v>
      </c>
      <c r="N157" s="75">
        <f t="shared" si="125"/>
        <v>0</v>
      </c>
      <c r="O157" s="75">
        <f t="shared" si="125"/>
        <v>0</v>
      </c>
      <c r="P157" s="75">
        <f t="shared" si="125"/>
        <v>0</v>
      </c>
      <c r="Q157" s="75">
        <f t="shared" si="125"/>
        <v>0</v>
      </c>
      <c r="R157" s="75">
        <f t="shared" si="125"/>
        <v>0</v>
      </c>
      <c r="S157" s="143">
        <f t="shared" si="125"/>
        <v>0</v>
      </c>
      <c r="T157" s="142">
        <f t="shared" si="116"/>
        <v>350000</v>
      </c>
      <c r="U157" s="142">
        <f t="shared" si="126"/>
        <v>350000</v>
      </c>
      <c r="V157" s="75">
        <f t="shared" si="126"/>
        <v>0</v>
      </c>
      <c r="W157" s="75">
        <f t="shared" si="126"/>
        <v>0</v>
      </c>
      <c r="X157" s="75">
        <f t="shared" si="126"/>
        <v>0</v>
      </c>
      <c r="Y157" s="75">
        <f t="shared" si="126"/>
        <v>0</v>
      </c>
      <c r="Z157" s="75">
        <f t="shared" si="126"/>
        <v>0</v>
      </c>
      <c r="AA157" s="75">
        <f t="shared" si="126"/>
        <v>0</v>
      </c>
      <c r="AB157" s="75">
        <f t="shared" si="126"/>
        <v>0</v>
      </c>
      <c r="AC157" s="75">
        <f t="shared" si="126"/>
        <v>0</v>
      </c>
      <c r="AD157" s="143">
        <f t="shared" si="126"/>
        <v>0</v>
      </c>
    </row>
    <row r="158" spans="2:30" ht="37.5">
      <c r="B158" s="120"/>
      <c r="C158" s="39" t="s">
        <v>162</v>
      </c>
      <c r="D158" s="139" t="s">
        <v>344</v>
      </c>
      <c r="E158" s="144" t="s">
        <v>25</v>
      </c>
      <c r="F158" s="144" t="s">
        <v>51</v>
      </c>
      <c r="G158" s="80">
        <v>5710010400</v>
      </c>
      <c r="H158" s="81"/>
      <c r="I158" s="142">
        <f t="shared" si="114"/>
        <v>340000</v>
      </c>
      <c r="J158" s="142">
        <f t="shared" si="125"/>
        <v>340000</v>
      </c>
      <c r="K158" s="75">
        <f t="shared" si="125"/>
        <v>0</v>
      </c>
      <c r="L158" s="75">
        <f t="shared" si="125"/>
        <v>0</v>
      </c>
      <c r="M158" s="75">
        <f t="shared" si="125"/>
        <v>0</v>
      </c>
      <c r="N158" s="75">
        <f t="shared" si="125"/>
        <v>0</v>
      </c>
      <c r="O158" s="75">
        <f t="shared" si="125"/>
        <v>0</v>
      </c>
      <c r="P158" s="75">
        <f t="shared" si="125"/>
        <v>0</v>
      </c>
      <c r="Q158" s="75">
        <f t="shared" si="125"/>
        <v>0</v>
      </c>
      <c r="R158" s="75">
        <f t="shared" si="125"/>
        <v>0</v>
      </c>
      <c r="S158" s="143">
        <f t="shared" si="125"/>
        <v>0</v>
      </c>
      <c r="T158" s="142">
        <f t="shared" si="116"/>
        <v>350000</v>
      </c>
      <c r="U158" s="142">
        <f t="shared" si="126"/>
        <v>350000</v>
      </c>
      <c r="V158" s="75">
        <f t="shared" si="126"/>
        <v>0</v>
      </c>
      <c r="W158" s="75">
        <f t="shared" si="126"/>
        <v>0</v>
      </c>
      <c r="X158" s="75">
        <f t="shared" si="126"/>
        <v>0</v>
      </c>
      <c r="Y158" s="75">
        <f t="shared" si="126"/>
        <v>0</v>
      </c>
      <c r="Z158" s="75">
        <f t="shared" si="126"/>
        <v>0</v>
      </c>
      <c r="AA158" s="75">
        <f t="shared" si="126"/>
        <v>0</v>
      </c>
      <c r="AB158" s="75">
        <f t="shared" si="126"/>
        <v>0</v>
      </c>
      <c r="AC158" s="75">
        <f t="shared" si="126"/>
        <v>0</v>
      </c>
      <c r="AD158" s="143">
        <f t="shared" si="126"/>
        <v>0</v>
      </c>
    </row>
    <row r="159" spans="2:30" ht="37.5">
      <c r="B159" s="120"/>
      <c r="C159" s="39" t="s">
        <v>105</v>
      </c>
      <c r="D159" s="139" t="s">
        <v>344</v>
      </c>
      <c r="E159" s="144" t="s">
        <v>25</v>
      </c>
      <c r="F159" s="144" t="s">
        <v>51</v>
      </c>
      <c r="G159" s="80">
        <v>5710010400</v>
      </c>
      <c r="H159" s="81" t="s">
        <v>106</v>
      </c>
      <c r="I159" s="142">
        <f t="shared" si="114"/>
        <v>340000</v>
      </c>
      <c r="J159" s="142">
        <v>340000</v>
      </c>
      <c r="K159" s="75"/>
      <c r="L159" s="75"/>
      <c r="M159" s="75"/>
      <c r="N159" s="75"/>
      <c r="O159" s="75"/>
      <c r="P159" s="75"/>
      <c r="Q159" s="75"/>
      <c r="R159" s="75"/>
      <c r="S159" s="143"/>
      <c r="T159" s="142">
        <f t="shared" si="116"/>
        <v>350000</v>
      </c>
      <c r="U159" s="142">
        <v>350000</v>
      </c>
      <c r="V159" s="75"/>
      <c r="W159" s="75"/>
      <c r="X159" s="75"/>
      <c r="Y159" s="75"/>
      <c r="Z159" s="75"/>
      <c r="AA159" s="75"/>
      <c r="AB159" s="75"/>
      <c r="AC159" s="75"/>
      <c r="AD159" s="143"/>
    </row>
    <row r="160" spans="2:30">
      <c r="B160" s="120"/>
      <c r="C160" s="39" t="s">
        <v>53</v>
      </c>
      <c r="D160" s="139" t="s">
        <v>344</v>
      </c>
      <c r="E160" s="144" t="s">
        <v>27</v>
      </c>
      <c r="F160" s="144" t="s">
        <v>83</v>
      </c>
      <c r="G160" s="80"/>
      <c r="H160" s="81"/>
      <c r="I160" s="142">
        <f t="shared" si="114"/>
        <v>113600100</v>
      </c>
      <c r="J160" s="142">
        <f t="shared" ref="J160:S160" si="127">J161</f>
        <v>113440100</v>
      </c>
      <c r="K160" s="75">
        <f t="shared" si="127"/>
        <v>0</v>
      </c>
      <c r="L160" s="75">
        <f t="shared" si="127"/>
        <v>0</v>
      </c>
      <c r="M160" s="75">
        <f t="shared" si="127"/>
        <v>0</v>
      </c>
      <c r="N160" s="75">
        <f t="shared" si="127"/>
        <v>0</v>
      </c>
      <c r="O160" s="75">
        <f t="shared" si="127"/>
        <v>160000</v>
      </c>
      <c r="P160" s="75">
        <f t="shared" si="127"/>
        <v>0</v>
      </c>
      <c r="Q160" s="75">
        <f t="shared" si="127"/>
        <v>0</v>
      </c>
      <c r="R160" s="75">
        <f t="shared" si="127"/>
        <v>0</v>
      </c>
      <c r="S160" s="143">
        <f t="shared" si="127"/>
        <v>0</v>
      </c>
      <c r="T160" s="142">
        <f t="shared" si="116"/>
        <v>50516600</v>
      </c>
      <c r="U160" s="142">
        <f t="shared" ref="U160:AD160" si="128">U161</f>
        <v>157309000</v>
      </c>
      <c r="V160" s="75">
        <f t="shared" si="128"/>
        <v>0</v>
      </c>
      <c r="W160" s="75">
        <f t="shared" si="128"/>
        <v>0</v>
      </c>
      <c r="X160" s="75">
        <f t="shared" si="128"/>
        <v>0</v>
      </c>
      <c r="Y160" s="75">
        <f t="shared" si="128"/>
        <v>-106792400</v>
      </c>
      <c r="Z160" s="75">
        <f t="shared" si="128"/>
        <v>0</v>
      </c>
      <c r="AA160" s="75">
        <f t="shared" si="128"/>
        <v>0</v>
      </c>
      <c r="AB160" s="75">
        <f t="shared" si="128"/>
        <v>0</v>
      </c>
      <c r="AC160" s="75">
        <f t="shared" si="128"/>
        <v>0</v>
      </c>
      <c r="AD160" s="143">
        <f t="shared" si="128"/>
        <v>0</v>
      </c>
    </row>
    <row r="161" spans="2:30">
      <c r="B161" s="120"/>
      <c r="C161" s="39" t="s">
        <v>54</v>
      </c>
      <c r="D161" s="139" t="s">
        <v>344</v>
      </c>
      <c r="E161" s="144" t="s">
        <v>27</v>
      </c>
      <c r="F161" s="144" t="s">
        <v>20</v>
      </c>
      <c r="G161" s="80"/>
      <c r="H161" s="81"/>
      <c r="I161" s="142">
        <f t="shared" si="114"/>
        <v>113600100</v>
      </c>
      <c r="J161" s="142">
        <f t="shared" ref="J161:S161" si="129">J162+J171</f>
        <v>113440100</v>
      </c>
      <c r="K161" s="75">
        <f t="shared" si="129"/>
        <v>0</v>
      </c>
      <c r="L161" s="75">
        <f t="shared" si="129"/>
        <v>0</v>
      </c>
      <c r="M161" s="75">
        <f t="shared" si="129"/>
        <v>0</v>
      </c>
      <c r="N161" s="75">
        <f t="shared" si="129"/>
        <v>0</v>
      </c>
      <c r="O161" s="75">
        <f t="shared" si="129"/>
        <v>160000</v>
      </c>
      <c r="P161" s="75">
        <f t="shared" si="129"/>
        <v>0</v>
      </c>
      <c r="Q161" s="75">
        <f t="shared" si="129"/>
        <v>0</v>
      </c>
      <c r="R161" s="75">
        <f t="shared" si="129"/>
        <v>0</v>
      </c>
      <c r="S161" s="143">
        <f t="shared" si="129"/>
        <v>0</v>
      </c>
      <c r="T161" s="142">
        <f t="shared" si="116"/>
        <v>50516600</v>
      </c>
      <c r="U161" s="142">
        <f t="shared" ref="U161:AD161" si="130">U162+U171</f>
        <v>157309000</v>
      </c>
      <c r="V161" s="75">
        <f t="shared" si="130"/>
        <v>0</v>
      </c>
      <c r="W161" s="75">
        <f t="shared" si="130"/>
        <v>0</v>
      </c>
      <c r="X161" s="75">
        <f t="shared" si="130"/>
        <v>0</v>
      </c>
      <c r="Y161" s="75">
        <f t="shared" si="130"/>
        <v>-106792400</v>
      </c>
      <c r="Z161" s="75">
        <f t="shared" si="130"/>
        <v>0</v>
      </c>
      <c r="AA161" s="75">
        <f t="shared" si="130"/>
        <v>0</v>
      </c>
      <c r="AB161" s="75">
        <f t="shared" si="130"/>
        <v>0</v>
      </c>
      <c r="AC161" s="75">
        <f t="shared" si="130"/>
        <v>0</v>
      </c>
      <c r="AD161" s="143">
        <f t="shared" si="130"/>
        <v>0</v>
      </c>
    </row>
    <row r="162" spans="2:30" ht="56.25">
      <c r="B162" s="120"/>
      <c r="C162" s="39" t="s">
        <v>243</v>
      </c>
      <c r="D162" s="139" t="s">
        <v>344</v>
      </c>
      <c r="E162" s="144" t="s">
        <v>27</v>
      </c>
      <c r="F162" s="144" t="s">
        <v>20</v>
      </c>
      <c r="G162" s="80">
        <v>6500000000</v>
      </c>
      <c r="H162" s="81"/>
      <c r="I162" s="142">
        <f t="shared" si="114"/>
        <v>63883100</v>
      </c>
      <c r="J162" s="142">
        <f t="shared" ref="J162:S162" si="131">J168+J163</f>
        <v>63723100</v>
      </c>
      <c r="K162" s="75">
        <f t="shared" si="131"/>
        <v>0</v>
      </c>
      <c r="L162" s="75">
        <f t="shared" si="131"/>
        <v>0</v>
      </c>
      <c r="M162" s="75">
        <f t="shared" si="131"/>
        <v>0</v>
      </c>
      <c r="N162" s="75">
        <f t="shared" si="131"/>
        <v>0</v>
      </c>
      <c r="O162" s="75">
        <f t="shared" si="131"/>
        <v>160000</v>
      </c>
      <c r="P162" s="75">
        <f t="shared" si="131"/>
        <v>0</v>
      </c>
      <c r="Q162" s="75">
        <f t="shared" si="131"/>
        <v>0</v>
      </c>
      <c r="R162" s="75">
        <f t="shared" si="131"/>
        <v>0</v>
      </c>
      <c r="S162" s="143">
        <f t="shared" si="131"/>
        <v>0</v>
      </c>
      <c r="T162" s="142">
        <f t="shared" si="116"/>
        <v>0</v>
      </c>
      <c r="U162" s="142">
        <f t="shared" ref="U162:AD162" si="132">U168+U163</f>
        <v>106792400</v>
      </c>
      <c r="V162" s="75">
        <f t="shared" si="132"/>
        <v>0</v>
      </c>
      <c r="W162" s="75">
        <f t="shared" si="132"/>
        <v>0</v>
      </c>
      <c r="X162" s="75">
        <f t="shared" si="132"/>
        <v>0</v>
      </c>
      <c r="Y162" s="75">
        <f t="shared" si="132"/>
        <v>-106792400</v>
      </c>
      <c r="Z162" s="75">
        <f t="shared" si="132"/>
        <v>0</v>
      </c>
      <c r="AA162" s="75">
        <f t="shared" si="132"/>
        <v>0</v>
      </c>
      <c r="AB162" s="75">
        <f t="shared" si="132"/>
        <v>0</v>
      </c>
      <c r="AC162" s="75">
        <f t="shared" si="132"/>
        <v>0</v>
      </c>
      <c r="AD162" s="143">
        <f t="shared" si="132"/>
        <v>0</v>
      </c>
    </row>
    <row r="163" spans="2:30">
      <c r="B163" s="120"/>
      <c r="C163" s="39" t="s">
        <v>250</v>
      </c>
      <c r="D163" s="139" t="s">
        <v>344</v>
      </c>
      <c r="E163" s="144" t="s">
        <v>27</v>
      </c>
      <c r="F163" s="144" t="s">
        <v>20</v>
      </c>
      <c r="G163" s="80">
        <v>6540000000</v>
      </c>
      <c r="H163" s="81"/>
      <c r="I163" s="142">
        <f t="shared" si="114"/>
        <v>160000</v>
      </c>
      <c r="J163" s="142">
        <f>J164</f>
        <v>0</v>
      </c>
      <c r="K163" s="75">
        <f>K164</f>
        <v>0</v>
      </c>
      <c r="L163" s="75">
        <f>L164</f>
        <v>0</v>
      </c>
      <c r="M163" s="75">
        <f>M164</f>
        <v>0</v>
      </c>
      <c r="N163" s="75">
        <f>N164</f>
        <v>0</v>
      </c>
      <c r="O163" s="75">
        <f>O164+O166</f>
        <v>160000</v>
      </c>
      <c r="P163" s="75">
        <f>P164+P166</f>
        <v>0</v>
      </c>
      <c r="Q163" s="75">
        <f>Q164+Q166</f>
        <v>0</v>
      </c>
      <c r="R163" s="75">
        <f>R164+R166</f>
        <v>0</v>
      </c>
      <c r="S163" s="75">
        <f>S164+S166</f>
        <v>0</v>
      </c>
      <c r="T163" s="142">
        <f t="shared" si="116"/>
        <v>0</v>
      </c>
      <c r="U163" s="142">
        <f>U164</f>
        <v>106792400</v>
      </c>
      <c r="V163" s="75">
        <f>V164</f>
        <v>0</v>
      </c>
      <c r="W163" s="75">
        <f>W164</f>
        <v>0</v>
      </c>
      <c r="X163" s="75">
        <f>X164</f>
        <v>0</v>
      </c>
      <c r="Y163" s="75">
        <f>Y164</f>
        <v>-106792400</v>
      </c>
      <c r="Z163" s="75">
        <f>Z164+Z166</f>
        <v>0</v>
      </c>
      <c r="AA163" s="75">
        <f>AA164+AA166</f>
        <v>0</v>
      </c>
      <c r="AB163" s="75">
        <f>AB164+AB166</f>
        <v>0</v>
      </c>
      <c r="AC163" s="75">
        <f>AC164+AC166</f>
        <v>0</v>
      </c>
      <c r="AD163" s="75">
        <f>AD164+AD166</f>
        <v>0</v>
      </c>
    </row>
    <row r="164" spans="2:30" hidden="1">
      <c r="B164" s="120"/>
      <c r="C164" s="39" t="s">
        <v>251</v>
      </c>
      <c r="D164" s="139" t="s">
        <v>344</v>
      </c>
      <c r="E164" s="144" t="s">
        <v>27</v>
      </c>
      <c r="F164" s="144" t="s">
        <v>20</v>
      </c>
      <c r="G164" s="80" t="s">
        <v>252</v>
      </c>
      <c r="H164" s="81"/>
      <c r="I164" s="142">
        <f t="shared" si="114"/>
        <v>0</v>
      </c>
      <c r="J164" s="142"/>
      <c r="K164" s="75"/>
      <c r="L164" s="75"/>
      <c r="M164" s="75"/>
      <c r="N164" s="75"/>
      <c r="O164" s="75"/>
      <c r="P164" s="75"/>
      <c r="Q164" s="75"/>
      <c r="R164" s="75"/>
      <c r="S164" s="143"/>
      <c r="T164" s="142">
        <f t="shared" si="116"/>
        <v>0</v>
      </c>
      <c r="U164" s="142">
        <f>U165</f>
        <v>106792400</v>
      </c>
      <c r="V164" s="75"/>
      <c r="W164" s="75"/>
      <c r="X164" s="75"/>
      <c r="Y164" s="75">
        <f>Y165</f>
        <v>-106792400</v>
      </c>
      <c r="Z164" s="75"/>
      <c r="AA164" s="75"/>
      <c r="AB164" s="75"/>
      <c r="AC164" s="75"/>
      <c r="AD164" s="143"/>
    </row>
    <row r="165" spans="2:30" ht="47.1" hidden="1" customHeight="1">
      <c r="B165" s="120"/>
      <c r="C165" s="39" t="s">
        <v>247</v>
      </c>
      <c r="D165" s="139" t="s">
        <v>344</v>
      </c>
      <c r="E165" s="144" t="s">
        <v>27</v>
      </c>
      <c r="F165" s="144" t="s">
        <v>20</v>
      </c>
      <c r="G165" s="80" t="s">
        <v>252</v>
      </c>
      <c r="H165" s="81" t="s">
        <v>248</v>
      </c>
      <c r="I165" s="142">
        <f t="shared" si="114"/>
        <v>0</v>
      </c>
      <c r="J165" s="142"/>
      <c r="K165" s="75">
        <v>0</v>
      </c>
      <c r="L165" s="75">
        <v>0</v>
      </c>
      <c r="M165" s="75">
        <v>0</v>
      </c>
      <c r="N165" s="75">
        <v>0</v>
      </c>
      <c r="O165" s="75">
        <v>0</v>
      </c>
      <c r="P165" s="75">
        <v>0</v>
      </c>
      <c r="Q165" s="75">
        <v>0</v>
      </c>
      <c r="R165" s="75">
        <v>0</v>
      </c>
      <c r="S165" s="143">
        <v>0</v>
      </c>
      <c r="T165" s="142">
        <f t="shared" si="116"/>
        <v>0</v>
      </c>
      <c r="U165" s="142">
        <v>106792400</v>
      </c>
      <c r="V165" s="75">
        <v>0</v>
      </c>
      <c r="W165" s="75">
        <v>0</v>
      </c>
      <c r="X165" s="75">
        <v>0</v>
      </c>
      <c r="Y165" s="75">
        <v>-106792400</v>
      </c>
      <c r="Z165" s="75">
        <v>0</v>
      </c>
      <c r="AA165" s="75">
        <v>0</v>
      </c>
      <c r="AB165" s="75">
        <v>0</v>
      </c>
      <c r="AC165" s="75">
        <v>0</v>
      </c>
      <c r="AD165" s="143">
        <v>0</v>
      </c>
    </row>
    <row r="166" spans="2:30" ht="47.1" customHeight="1">
      <c r="B166" s="120"/>
      <c r="C166" s="39" t="s">
        <v>253</v>
      </c>
      <c r="D166" s="139" t="s">
        <v>344</v>
      </c>
      <c r="E166" s="144" t="s">
        <v>27</v>
      </c>
      <c r="F166" s="144" t="s">
        <v>20</v>
      </c>
      <c r="G166" s="80" t="s">
        <v>254</v>
      </c>
      <c r="H166" s="81"/>
      <c r="I166" s="142">
        <f t="shared" si="114"/>
        <v>160000</v>
      </c>
      <c r="J166" s="142"/>
      <c r="K166" s="75"/>
      <c r="L166" s="75"/>
      <c r="M166" s="75"/>
      <c r="N166" s="75"/>
      <c r="O166" s="75">
        <f>O167</f>
        <v>160000</v>
      </c>
      <c r="P166" s="75"/>
      <c r="Q166" s="75"/>
      <c r="R166" s="75"/>
      <c r="S166" s="143"/>
      <c r="T166" s="142">
        <f t="shared" si="116"/>
        <v>0</v>
      </c>
      <c r="U166" s="142"/>
      <c r="V166" s="75"/>
      <c r="W166" s="75"/>
      <c r="X166" s="75"/>
      <c r="Y166" s="75"/>
      <c r="Z166" s="75"/>
      <c r="AA166" s="75"/>
      <c r="AB166" s="75"/>
      <c r="AC166" s="75"/>
      <c r="AD166" s="143"/>
    </row>
    <row r="167" spans="2:30" ht="47.1" customHeight="1">
      <c r="B167" s="120"/>
      <c r="C167" s="39" t="s">
        <v>247</v>
      </c>
      <c r="D167" s="139" t="s">
        <v>344</v>
      </c>
      <c r="E167" s="144" t="s">
        <v>27</v>
      </c>
      <c r="F167" s="144" t="s">
        <v>20</v>
      </c>
      <c r="G167" s="80" t="s">
        <v>254</v>
      </c>
      <c r="H167" s="81" t="s">
        <v>248</v>
      </c>
      <c r="I167" s="142">
        <f t="shared" si="114"/>
        <v>160000</v>
      </c>
      <c r="J167" s="142"/>
      <c r="K167" s="75"/>
      <c r="L167" s="75"/>
      <c r="M167" s="75"/>
      <c r="N167" s="75"/>
      <c r="O167" s="75">
        <v>160000</v>
      </c>
      <c r="P167" s="75"/>
      <c r="Q167" s="75"/>
      <c r="R167" s="75"/>
      <c r="S167" s="143"/>
      <c r="T167" s="142">
        <f t="shared" si="116"/>
        <v>0</v>
      </c>
      <c r="U167" s="142"/>
      <c r="V167" s="75"/>
      <c r="W167" s="75"/>
      <c r="X167" s="75"/>
      <c r="Y167" s="75"/>
      <c r="Z167" s="75"/>
      <c r="AA167" s="75"/>
      <c r="AB167" s="75"/>
      <c r="AC167" s="75"/>
      <c r="AD167" s="143"/>
    </row>
    <row r="168" spans="2:30">
      <c r="B168" s="120"/>
      <c r="C168" s="39" t="s">
        <v>255</v>
      </c>
      <c r="D168" s="139" t="s">
        <v>344</v>
      </c>
      <c r="E168" s="144" t="s">
        <v>27</v>
      </c>
      <c r="F168" s="144" t="s">
        <v>20</v>
      </c>
      <c r="G168" s="80">
        <v>6550000000</v>
      </c>
      <c r="H168" s="81"/>
      <c r="I168" s="142">
        <f t="shared" si="114"/>
        <v>63723100</v>
      </c>
      <c r="J168" s="142">
        <f t="shared" ref="J168:S169" si="133">J169</f>
        <v>63723100</v>
      </c>
      <c r="K168" s="142">
        <f t="shared" si="133"/>
        <v>0</v>
      </c>
      <c r="L168" s="75">
        <f t="shared" si="133"/>
        <v>0</v>
      </c>
      <c r="M168" s="75">
        <f t="shared" si="133"/>
        <v>0</v>
      </c>
      <c r="N168" s="75">
        <f t="shared" si="133"/>
        <v>0</v>
      </c>
      <c r="O168" s="75">
        <f t="shared" si="133"/>
        <v>0</v>
      </c>
      <c r="P168" s="75">
        <f t="shared" si="133"/>
        <v>0</v>
      </c>
      <c r="Q168" s="75">
        <f t="shared" si="133"/>
        <v>0</v>
      </c>
      <c r="R168" s="75">
        <f t="shared" si="133"/>
        <v>0</v>
      </c>
      <c r="S168" s="143">
        <f t="shared" si="133"/>
        <v>0</v>
      </c>
      <c r="T168" s="142">
        <f t="shared" si="116"/>
        <v>0</v>
      </c>
      <c r="U168" s="142">
        <f t="shared" ref="U168:AD169" si="134">U169</f>
        <v>0</v>
      </c>
      <c r="V168" s="75">
        <f t="shared" si="134"/>
        <v>0</v>
      </c>
      <c r="W168" s="75">
        <f t="shared" si="134"/>
        <v>0</v>
      </c>
      <c r="X168" s="75">
        <f t="shared" si="134"/>
        <v>0</v>
      </c>
      <c r="Y168" s="75">
        <f t="shared" si="134"/>
        <v>0</v>
      </c>
      <c r="Z168" s="75">
        <f t="shared" si="134"/>
        <v>0</v>
      </c>
      <c r="AA168" s="75">
        <f t="shared" si="134"/>
        <v>0</v>
      </c>
      <c r="AB168" s="75">
        <f t="shared" si="134"/>
        <v>0</v>
      </c>
      <c r="AC168" s="75">
        <f t="shared" si="134"/>
        <v>0</v>
      </c>
      <c r="AD168" s="143">
        <f t="shared" si="134"/>
        <v>0</v>
      </c>
    </row>
    <row r="169" spans="2:30" ht="56.25">
      <c r="B169" s="120"/>
      <c r="C169" s="39" t="s">
        <v>256</v>
      </c>
      <c r="D169" s="139" t="s">
        <v>344</v>
      </c>
      <c r="E169" s="144" t="s">
        <v>27</v>
      </c>
      <c r="F169" s="144" t="s">
        <v>20</v>
      </c>
      <c r="G169" s="80" t="s">
        <v>257</v>
      </c>
      <c r="H169" s="81"/>
      <c r="I169" s="142">
        <f t="shared" si="114"/>
        <v>63723100</v>
      </c>
      <c r="J169" s="142">
        <f t="shared" si="133"/>
        <v>63723100</v>
      </c>
      <c r="K169" s="75">
        <f t="shared" si="133"/>
        <v>0</v>
      </c>
      <c r="L169" s="75">
        <f t="shared" si="133"/>
        <v>0</v>
      </c>
      <c r="M169" s="75">
        <f t="shared" si="133"/>
        <v>0</v>
      </c>
      <c r="N169" s="75">
        <f t="shared" si="133"/>
        <v>0</v>
      </c>
      <c r="O169" s="75">
        <f t="shared" si="133"/>
        <v>0</v>
      </c>
      <c r="P169" s="75">
        <f t="shared" si="133"/>
        <v>0</v>
      </c>
      <c r="Q169" s="75">
        <f t="shared" si="133"/>
        <v>0</v>
      </c>
      <c r="R169" s="75">
        <f t="shared" si="133"/>
        <v>0</v>
      </c>
      <c r="S169" s="143">
        <f t="shared" si="133"/>
        <v>0</v>
      </c>
      <c r="T169" s="142">
        <f t="shared" si="116"/>
        <v>0</v>
      </c>
      <c r="U169" s="142">
        <f t="shared" si="134"/>
        <v>0</v>
      </c>
      <c r="V169" s="75">
        <f t="shared" si="134"/>
        <v>0</v>
      </c>
      <c r="W169" s="75">
        <f t="shared" si="134"/>
        <v>0</v>
      </c>
      <c r="X169" s="75">
        <f t="shared" si="134"/>
        <v>0</v>
      </c>
      <c r="Y169" s="75">
        <f t="shared" si="134"/>
        <v>0</v>
      </c>
      <c r="Z169" s="75">
        <f t="shared" si="134"/>
        <v>0</v>
      </c>
      <c r="AA169" s="75">
        <f t="shared" si="134"/>
        <v>0</v>
      </c>
      <c r="AB169" s="75">
        <f t="shared" si="134"/>
        <v>0</v>
      </c>
      <c r="AC169" s="75">
        <f t="shared" si="134"/>
        <v>0</v>
      </c>
      <c r="AD169" s="143">
        <f t="shared" si="134"/>
        <v>0</v>
      </c>
    </row>
    <row r="170" spans="2:30" ht="37.5">
      <c r="B170" s="120"/>
      <c r="C170" s="39" t="s">
        <v>247</v>
      </c>
      <c r="D170" s="139" t="s">
        <v>344</v>
      </c>
      <c r="E170" s="144" t="s">
        <v>27</v>
      </c>
      <c r="F170" s="144" t="s">
        <v>20</v>
      </c>
      <c r="G170" s="80" t="s">
        <v>257</v>
      </c>
      <c r="H170" s="81" t="s">
        <v>248</v>
      </c>
      <c r="I170" s="142">
        <f t="shared" si="114"/>
        <v>63723100</v>
      </c>
      <c r="J170" s="142">
        <v>63723100</v>
      </c>
      <c r="K170" s="75"/>
      <c r="L170" s="75"/>
      <c r="M170" s="75"/>
      <c r="N170" s="75"/>
      <c r="O170" s="75"/>
      <c r="P170" s="75"/>
      <c r="Q170" s="75"/>
      <c r="R170" s="75"/>
      <c r="S170" s="143"/>
      <c r="T170" s="142">
        <f t="shared" si="116"/>
        <v>0</v>
      </c>
      <c r="U170" s="142"/>
      <c r="V170" s="75"/>
      <c r="W170" s="75"/>
      <c r="X170" s="75"/>
      <c r="Y170" s="75"/>
      <c r="Z170" s="75"/>
      <c r="AA170" s="75"/>
      <c r="AB170" s="75"/>
      <c r="AC170" s="75"/>
      <c r="AD170" s="143"/>
    </row>
    <row r="171" spans="2:30">
      <c r="B171" s="120"/>
      <c r="C171" s="39" t="s">
        <v>299</v>
      </c>
      <c r="D171" s="139" t="s">
        <v>344</v>
      </c>
      <c r="E171" s="144" t="s">
        <v>27</v>
      </c>
      <c r="F171" s="144" t="s">
        <v>20</v>
      </c>
      <c r="G171" s="80">
        <v>7300000000</v>
      </c>
      <c r="H171" s="81"/>
      <c r="I171" s="142">
        <f t="shared" si="114"/>
        <v>49717000</v>
      </c>
      <c r="J171" s="142">
        <f t="shared" ref="J171:S171" si="135">J172+J177+J180</f>
        <v>49717000</v>
      </c>
      <c r="K171" s="75">
        <f t="shared" si="135"/>
        <v>0</v>
      </c>
      <c r="L171" s="75">
        <f t="shared" si="135"/>
        <v>0</v>
      </c>
      <c r="M171" s="75">
        <f t="shared" si="135"/>
        <v>0</v>
      </c>
      <c r="N171" s="75">
        <f t="shared" si="135"/>
        <v>0</v>
      </c>
      <c r="O171" s="75">
        <f t="shared" si="135"/>
        <v>0</v>
      </c>
      <c r="P171" s="75">
        <f t="shared" si="135"/>
        <v>0</v>
      </c>
      <c r="Q171" s="75">
        <f t="shared" si="135"/>
        <v>0</v>
      </c>
      <c r="R171" s="75">
        <f t="shared" si="135"/>
        <v>0</v>
      </c>
      <c r="S171" s="143">
        <f t="shared" si="135"/>
        <v>0</v>
      </c>
      <c r="T171" s="142">
        <f t="shared" si="116"/>
        <v>50516600</v>
      </c>
      <c r="U171" s="142">
        <f t="shared" ref="U171:AD171" si="136">U172+U177+U180</f>
        <v>50516600</v>
      </c>
      <c r="V171" s="75">
        <f t="shared" si="136"/>
        <v>0</v>
      </c>
      <c r="W171" s="75">
        <f t="shared" si="136"/>
        <v>0</v>
      </c>
      <c r="X171" s="75">
        <f t="shared" si="136"/>
        <v>0</v>
      </c>
      <c r="Y171" s="75">
        <f t="shared" si="136"/>
        <v>0</v>
      </c>
      <c r="Z171" s="75">
        <f t="shared" si="136"/>
        <v>0</v>
      </c>
      <c r="AA171" s="75">
        <f t="shared" si="136"/>
        <v>0</v>
      </c>
      <c r="AB171" s="75">
        <f t="shared" si="136"/>
        <v>0</v>
      </c>
      <c r="AC171" s="75">
        <f t="shared" si="136"/>
        <v>0</v>
      </c>
      <c r="AD171" s="143">
        <f t="shared" si="136"/>
        <v>0</v>
      </c>
    </row>
    <row r="172" spans="2:30" ht="32.85" customHeight="1">
      <c r="B172" s="120"/>
      <c r="C172" s="39" t="s">
        <v>300</v>
      </c>
      <c r="D172" s="139" t="s">
        <v>344</v>
      </c>
      <c r="E172" s="144" t="s">
        <v>27</v>
      </c>
      <c r="F172" s="144" t="s">
        <v>20</v>
      </c>
      <c r="G172" s="80">
        <v>7310000000</v>
      </c>
      <c r="H172" s="81"/>
      <c r="I172" s="142">
        <f t="shared" si="114"/>
        <v>21165500</v>
      </c>
      <c r="J172" s="142">
        <f t="shared" ref="J172:S172" si="137">J173+J175</f>
        <v>21165500</v>
      </c>
      <c r="K172" s="75">
        <f t="shared" si="137"/>
        <v>0</v>
      </c>
      <c r="L172" s="75">
        <f t="shared" si="137"/>
        <v>0</v>
      </c>
      <c r="M172" s="75">
        <f t="shared" si="137"/>
        <v>0</v>
      </c>
      <c r="N172" s="75">
        <f t="shared" si="137"/>
        <v>0</v>
      </c>
      <c r="O172" s="75">
        <f t="shared" si="137"/>
        <v>0</v>
      </c>
      <c r="P172" s="75">
        <f t="shared" si="137"/>
        <v>0</v>
      </c>
      <c r="Q172" s="75">
        <f t="shared" si="137"/>
        <v>0</v>
      </c>
      <c r="R172" s="75">
        <f t="shared" si="137"/>
        <v>0</v>
      </c>
      <c r="S172" s="143">
        <f t="shared" si="137"/>
        <v>0</v>
      </c>
      <c r="T172" s="142">
        <f t="shared" si="116"/>
        <v>23802600</v>
      </c>
      <c r="U172" s="142">
        <f t="shared" ref="U172:AD172" si="138">U173+U175</f>
        <v>23802600</v>
      </c>
      <c r="V172" s="75">
        <f t="shared" si="138"/>
        <v>0</v>
      </c>
      <c r="W172" s="75">
        <f t="shared" si="138"/>
        <v>0</v>
      </c>
      <c r="X172" s="75">
        <f t="shared" si="138"/>
        <v>0</v>
      </c>
      <c r="Y172" s="75">
        <f t="shared" si="138"/>
        <v>0</v>
      </c>
      <c r="Z172" s="75">
        <f t="shared" si="138"/>
        <v>0</v>
      </c>
      <c r="AA172" s="75">
        <f t="shared" si="138"/>
        <v>0</v>
      </c>
      <c r="AB172" s="75">
        <f t="shared" si="138"/>
        <v>0</v>
      </c>
      <c r="AC172" s="75">
        <f t="shared" si="138"/>
        <v>0</v>
      </c>
      <c r="AD172" s="143">
        <f t="shared" si="138"/>
        <v>0</v>
      </c>
    </row>
    <row r="173" spans="2:30" ht="37.5">
      <c r="B173" s="120"/>
      <c r="C173" s="39" t="s">
        <v>301</v>
      </c>
      <c r="D173" s="139" t="s">
        <v>344</v>
      </c>
      <c r="E173" s="144" t="s">
        <v>27</v>
      </c>
      <c r="F173" s="144" t="s">
        <v>20</v>
      </c>
      <c r="G173" s="80">
        <v>7310010140</v>
      </c>
      <c r="H173" s="81"/>
      <c r="I173" s="142">
        <f t="shared" si="114"/>
        <v>15363000</v>
      </c>
      <c r="J173" s="142">
        <f>J174</f>
        <v>15363000</v>
      </c>
      <c r="K173" s="75"/>
      <c r="L173" s="75"/>
      <c r="M173" s="75"/>
      <c r="N173" s="75"/>
      <c r="O173" s="75">
        <f>O174</f>
        <v>0</v>
      </c>
      <c r="P173" s="75">
        <f>P174</f>
        <v>0</v>
      </c>
      <c r="Q173" s="75">
        <f>Q174</f>
        <v>0</v>
      </c>
      <c r="R173" s="75">
        <f>R174</f>
        <v>0</v>
      </c>
      <c r="S173" s="143">
        <f>S174</f>
        <v>0</v>
      </c>
      <c r="T173" s="142">
        <f t="shared" si="116"/>
        <v>15462000</v>
      </c>
      <c r="U173" s="142">
        <f>U174</f>
        <v>15462000</v>
      </c>
      <c r="V173" s="75"/>
      <c r="W173" s="75"/>
      <c r="X173" s="75"/>
      <c r="Y173" s="75"/>
      <c r="Z173" s="75">
        <f>Z174</f>
        <v>0</v>
      </c>
      <c r="AA173" s="75">
        <f>AA174</f>
        <v>0</v>
      </c>
      <c r="AB173" s="75">
        <f>AB174</f>
        <v>0</v>
      </c>
      <c r="AC173" s="75">
        <f>AC174</f>
        <v>0</v>
      </c>
      <c r="AD173" s="143">
        <f>AD174</f>
        <v>0</v>
      </c>
    </row>
    <row r="174" spans="2:30" ht="37.5">
      <c r="B174" s="120"/>
      <c r="C174" s="39" t="s">
        <v>105</v>
      </c>
      <c r="D174" s="139" t="s">
        <v>344</v>
      </c>
      <c r="E174" s="144" t="s">
        <v>27</v>
      </c>
      <c r="F174" s="144" t="s">
        <v>20</v>
      </c>
      <c r="G174" s="80">
        <v>7310010140</v>
      </c>
      <c r="H174" s="81" t="s">
        <v>106</v>
      </c>
      <c r="I174" s="142">
        <f t="shared" si="114"/>
        <v>15363000</v>
      </c>
      <c r="J174" s="142">
        <v>15363000</v>
      </c>
      <c r="K174" s="75"/>
      <c r="L174" s="75"/>
      <c r="M174" s="75"/>
      <c r="N174" s="75"/>
      <c r="O174" s="75"/>
      <c r="P174" s="75"/>
      <c r="Q174" s="75"/>
      <c r="R174" s="75"/>
      <c r="S174" s="143"/>
      <c r="T174" s="142">
        <f t="shared" si="116"/>
        <v>15462000</v>
      </c>
      <c r="U174" s="142">
        <v>15462000</v>
      </c>
      <c r="V174" s="75"/>
      <c r="W174" s="75"/>
      <c r="X174" s="75"/>
      <c r="Y174" s="75"/>
      <c r="Z174" s="75"/>
      <c r="AA174" s="75"/>
      <c r="AB174" s="75"/>
      <c r="AC174" s="75"/>
      <c r="AD174" s="143"/>
    </row>
    <row r="175" spans="2:30" ht="37.5">
      <c r="B175" s="120"/>
      <c r="C175" s="39" t="s">
        <v>302</v>
      </c>
      <c r="D175" s="139" t="s">
        <v>344</v>
      </c>
      <c r="E175" s="144" t="s">
        <v>27</v>
      </c>
      <c r="F175" s="144" t="s">
        <v>20</v>
      </c>
      <c r="G175" s="80">
        <v>7310010860</v>
      </c>
      <c r="H175" s="81"/>
      <c r="I175" s="142">
        <f t="shared" si="114"/>
        <v>5802500</v>
      </c>
      <c r="J175" s="142">
        <f t="shared" ref="J175:S175" si="139">J176</f>
        <v>5802500</v>
      </c>
      <c r="K175" s="75">
        <f t="shared" si="139"/>
        <v>0</v>
      </c>
      <c r="L175" s="75">
        <f t="shared" si="139"/>
        <v>0</v>
      </c>
      <c r="M175" s="75">
        <f t="shared" si="139"/>
        <v>0</v>
      </c>
      <c r="N175" s="75">
        <f t="shared" si="139"/>
        <v>0</v>
      </c>
      <c r="O175" s="75">
        <f t="shared" si="139"/>
        <v>0</v>
      </c>
      <c r="P175" s="75">
        <f t="shared" si="139"/>
        <v>0</v>
      </c>
      <c r="Q175" s="75">
        <f t="shared" si="139"/>
        <v>0</v>
      </c>
      <c r="R175" s="75">
        <f t="shared" si="139"/>
        <v>0</v>
      </c>
      <c r="S175" s="143">
        <f t="shared" si="139"/>
        <v>0</v>
      </c>
      <c r="T175" s="142">
        <f t="shared" si="116"/>
        <v>8340600</v>
      </c>
      <c r="U175" s="142">
        <f t="shared" ref="U175:AD175" si="140">U176</f>
        <v>8340600</v>
      </c>
      <c r="V175" s="75">
        <f t="shared" si="140"/>
        <v>0</v>
      </c>
      <c r="W175" s="75">
        <f t="shared" si="140"/>
        <v>0</v>
      </c>
      <c r="X175" s="75">
        <f t="shared" si="140"/>
        <v>0</v>
      </c>
      <c r="Y175" s="75">
        <f t="shared" si="140"/>
        <v>0</v>
      </c>
      <c r="Z175" s="75">
        <f t="shared" si="140"/>
        <v>0</v>
      </c>
      <c r="AA175" s="75">
        <f t="shared" si="140"/>
        <v>0</v>
      </c>
      <c r="AB175" s="75">
        <f t="shared" si="140"/>
        <v>0</v>
      </c>
      <c r="AC175" s="75">
        <f t="shared" si="140"/>
        <v>0</v>
      </c>
      <c r="AD175" s="143">
        <f t="shared" si="140"/>
        <v>0</v>
      </c>
    </row>
    <row r="176" spans="2:30" ht="37.5">
      <c r="B176" s="120"/>
      <c r="C176" s="39" t="s">
        <v>105</v>
      </c>
      <c r="D176" s="139" t="s">
        <v>344</v>
      </c>
      <c r="E176" s="144" t="s">
        <v>27</v>
      </c>
      <c r="F176" s="144" t="s">
        <v>20</v>
      </c>
      <c r="G176" s="80">
        <v>7310010860</v>
      </c>
      <c r="H176" s="81" t="s">
        <v>106</v>
      </c>
      <c r="I176" s="142">
        <f t="shared" si="114"/>
        <v>5802500</v>
      </c>
      <c r="J176" s="142">
        <v>5802500</v>
      </c>
      <c r="K176" s="75"/>
      <c r="L176" s="75"/>
      <c r="M176" s="75"/>
      <c r="N176" s="75"/>
      <c r="O176" s="75"/>
      <c r="P176" s="75"/>
      <c r="Q176" s="75"/>
      <c r="R176" s="75"/>
      <c r="S176" s="143"/>
      <c r="T176" s="142">
        <f t="shared" si="116"/>
        <v>8340600</v>
      </c>
      <c r="U176" s="142">
        <v>8340600</v>
      </c>
      <c r="V176" s="75"/>
      <c r="W176" s="75"/>
      <c r="X176" s="75"/>
      <c r="Y176" s="75"/>
      <c r="Z176" s="75"/>
      <c r="AA176" s="75"/>
      <c r="AB176" s="75"/>
      <c r="AC176" s="75"/>
      <c r="AD176" s="143"/>
    </row>
    <row r="177" spans="2:30" ht="37.5">
      <c r="B177" s="120"/>
      <c r="C177" s="39" t="s">
        <v>303</v>
      </c>
      <c r="D177" s="139" t="s">
        <v>344</v>
      </c>
      <c r="E177" s="144" t="s">
        <v>27</v>
      </c>
      <c r="F177" s="144" t="s">
        <v>20</v>
      </c>
      <c r="G177" s="80">
        <v>7320000000</v>
      </c>
      <c r="H177" s="81"/>
      <c r="I177" s="142">
        <f t="shared" si="114"/>
        <v>50000</v>
      </c>
      <c r="J177" s="142">
        <f t="shared" ref="J177:S178" si="141">J178</f>
        <v>50000</v>
      </c>
      <c r="K177" s="75">
        <f t="shared" si="141"/>
        <v>0</v>
      </c>
      <c r="L177" s="75">
        <f t="shared" si="141"/>
        <v>0</v>
      </c>
      <c r="M177" s="75">
        <f t="shared" si="141"/>
        <v>0</v>
      </c>
      <c r="N177" s="75">
        <f t="shared" si="141"/>
        <v>0</v>
      </c>
      <c r="O177" s="75">
        <f t="shared" si="141"/>
        <v>0</v>
      </c>
      <c r="P177" s="75">
        <f t="shared" si="141"/>
        <v>0</v>
      </c>
      <c r="Q177" s="75">
        <f t="shared" si="141"/>
        <v>0</v>
      </c>
      <c r="R177" s="75">
        <f t="shared" si="141"/>
        <v>0</v>
      </c>
      <c r="S177" s="143">
        <f t="shared" si="141"/>
        <v>0</v>
      </c>
      <c r="T177" s="142">
        <f t="shared" si="116"/>
        <v>50000</v>
      </c>
      <c r="U177" s="142">
        <f t="shared" ref="U177:AD178" si="142">U178</f>
        <v>50000</v>
      </c>
      <c r="V177" s="75">
        <f t="shared" si="142"/>
        <v>0</v>
      </c>
      <c r="W177" s="75">
        <f t="shared" si="142"/>
        <v>0</v>
      </c>
      <c r="X177" s="75">
        <f t="shared" si="142"/>
        <v>0</v>
      </c>
      <c r="Y177" s="75">
        <f t="shared" si="142"/>
        <v>0</v>
      </c>
      <c r="Z177" s="75">
        <f t="shared" si="142"/>
        <v>0</v>
      </c>
      <c r="AA177" s="75">
        <f t="shared" si="142"/>
        <v>0</v>
      </c>
      <c r="AB177" s="75">
        <f t="shared" si="142"/>
        <v>0</v>
      </c>
      <c r="AC177" s="75">
        <f t="shared" si="142"/>
        <v>0</v>
      </c>
      <c r="AD177" s="143">
        <f t="shared" si="142"/>
        <v>0</v>
      </c>
    </row>
    <row r="178" spans="2:30" ht="75">
      <c r="B178" s="120"/>
      <c r="C178" s="39" t="s">
        <v>304</v>
      </c>
      <c r="D178" s="139" t="s">
        <v>344</v>
      </c>
      <c r="E178" s="144" t="s">
        <v>27</v>
      </c>
      <c r="F178" s="144" t="s">
        <v>20</v>
      </c>
      <c r="G178" s="80">
        <v>7320010080</v>
      </c>
      <c r="H178" s="81"/>
      <c r="I178" s="142">
        <f t="shared" si="114"/>
        <v>50000</v>
      </c>
      <c r="J178" s="142">
        <f t="shared" si="141"/>
        <v>50000</v>
      </c>
      <c r="K178" s="75">
        <f t="shared" si="141"/>
        <v>0</v>
      </c>
      <c r="L178" s="75">
        <f t="shared" si="141"/>
        <v>0</v>
      </c>
      <c r="M178" s="75">
        <f t="shared" si="141"/>
        <v>0</v>
      </c>
      <c r="N178" s="75">
        <f t="shared" si="141"/>
        <v>0</v>
      </c>
      <c r="O178" s="75">
        <f t="shared" si="141"/>
        <v>0</v>
      </c>
      <c r="P178" s="75">
        <f t="shared" si="141"/>
        <v>0</v>
      </c>
      <c r="Q178" s="75">
        <f t="shared" si="141"/>
        <v>0</v>
      </c>
      <c r="R178" s="75">
        <f t="shared" si="141"/>
        <v>0</v>
      </c>
      <c r="S178" s="143">
        <f t="shared" si="141"/>
        <v>0</v>
      </c>
      <c r="T178" s="142">
        <f t="shared" si="116"/>
        <v>50000</v>
      </c>
      <c r="U178" s="142">
        <f t="shared" si="142"/>
        <v>50000</v>
      </c>
      <c r="V178" s="75">
        <f t="shared" si="142"/>
        <v>0</v>
      </c>
      <c r="W178" s="75">
        <f t="shared" si="142"/>
        <v>0</v>
      </c>
      <c r="X178" s="75">
        <f t="shared" si="142"/>
        <v>0</v>
      </c>
      <c r="Y178" s="75">
        <f t="shared" si="142"/>
        <v>0</v>
      </c>
      <c r="Z178" s="75">
        <f t="shared" si="142"/>
        <v>0</v>
      </c>
      <c r="AA178" s="75">
        <f t="shared" si="142"/>
        <v>0</v>
      </c>
      <c r="AB178" s="75">
        <f t="shared" si="142"/>
        <v>0</v>
      </c>
      <c r="AC178" s="75">
        <f t="shared" si="142"/>
        <v>0</v>
      </c>
      <c r="AD178" s="143">
        <f t="shared" si="142"/>
        <v>0</v>
      </c>
    </row>
    <row r="179" spans="2:30" ht="37.5">
      <c r="B179" s="120"/>
      <c r="C179" s="39" t="s">
        <v>105</v>
      </c>
      <c r="D179" s="139" t="s">
        <v>344</v>
      </c>
      <c r="E179" s="144" t="s">
        <v>27</v>
      </c>
      <c r="F179" s="144" t="s">
        <v>20</v>
      </c>
      <c r="G179" s="80">
        <v>7320010080</v>
      </c>
      <c r="H179" s="81" t="s">
        <v>106</v>
      </c>
      <c r="I179" s="142">
        <f t="shared" si="114"/>
        <v>50000</v>
      </c>
      <c r="J179" s="142">
        <v>50000</v>
      </c>
      <c r="K179" s="75"/>
      <c r="L179" s="75"/>
      <c r="M179" s="75"/>
      <c r="N179" s="75"/>
      <c r="O179" s="75"/>
      <c r="P179" s="75"/>
      <c r="Q179" s="75"/>
      <c r="R179" s="75"/>
      <c r="S179" s="143"/>
      <c r="T179" s="142">
        <f t="shared" si="116"/>
        <v>50000</v>
      </c>
      <c r="U179" s="142">
        <v>50000</v>
      </c>
      <c r="V179" s="75"/>
      <c r="W179" s="75"/>
      <c r="X179" s="75"/>
      <c r="Y179" s="75"/>
      <c r="Z179" s="75"/>
      <c r="AA179" s="75"/>
      <c r="AB179" s="75"/>
      <c r="AC179" s="75"/>
      <c r="AD179" s="143"/>
    </row>
    <row r="180" spans="2:30" ht="37.5">
      <c r="B180" s="120"/>
      <c r="C180" s="39" t="s">
        <v>305</v>
      </c>
      <c r="D180" s="139" t="s">
        <v>344</v>
      </c>
      <c r="E180" s="144" t="s">
        <v>27</v>
      </c>
      <c r="F180" s="144" t="s">
        <v>20</v>
      </c>
      <c r="G180" s="80">
        <v>7330000000</v>
      </c>
      <c r="H180" s="81"/>
      <c r="I180" s="142">
        <f t="shared" si="114"/>
        <v>28501500</v>
      </c>
      <c r="J180" s="142">
        <f t="shared" ref="J180:S180" si="143">J181+J184</f>
        <v>28501500</v>
      </c>
      <c r="K180" s="142">
        <f t="shared" si="143"/>
        <v>0</v>
      </c>
      <c r="L180" s="75">
        <f t="shared" si="143"/>
        <v>0</v>
      </c>
      <c r="M180" s="75">
        <f t="shared" si="143"/>
        <v>0</v>
      </c>
      <c r="N180" s="75">
        <f t="shared" si="143"/>
        <v>0</v>
      </c>
      <c r="O180" s="75">
        <f t="shared" si="143"/>
        <v>0</v>
      </c>
      <c r="P180" s="75">
        <f t="shared" si="143"/>
        <v>0</v>
      </c>
      <c r="Q180" s="75">
        <f t="shared" si="143"/>
        <v>0</v>
      </c>
      <c r="R180" s="75">
        <f t="shared" si="143"/>
        <v>0</v>
      </c>
      <c r="S180" s="143">
        <f t="shared" si="143"/>
        <v>0</v>
      </c>
      <c r="T180" s="142">
        <f t="shared" si="116"/>
        <v>26664000</v>
      </c>
      <c r="U180" s="142">
        <f t="shared" ref="U180:AD180" si="144">U181+U184</f>
        <v>26664000</v>
      </c>
      <c r="V180" s="75">
        <f t="shared" si="144"/>
        <v>0</v>
      </c>
      <c r="W180" s="75">
        <f t="shared" si="144"/>
        <v>0</v>
      </c>
      <c r="X180" s="75">
        <f t="shared" si="144"/>
        <v>0</v>
      </c>
      <c r="Y180" s="75">
        <f t="shared" si="144"/>
        <v>0</v>
      </c>
      <c r="Z180" s="75">
        <f t="shared" si="144"/>
        <v>0</v>
      </c>
      <c r="AA180" s="75">
        <f t="shared" si="144"/>
        <v>0</v>
      </c>
      <c r="AB180" s="75">
        <f t="shared" si="144"/>
        <v>0</v>
      </c>
      <c r="AC180" s="75">
        <f t="shared" si="144"/>
        <v>0</v>
      </c>
      <c r="AD180" s="143">
        <f t="shared" si="144"/>
        <v>0</v>
      </c>
    </row>
    <row r="181" spans="2:30" ht="37.5">
      <c r="B181" s="120"/>
      <c r="C181" s="39" t="s">
        <v>306</v>
      </c>
      <c r="D181" s="139" t="s">
        <v>344</v>
      </c>
      <c r="E181" s="144" t="s">
        <v>27</v>
      </c>
      <c r="F181" s="144" t="s">
        <v>20</v>
      </c>
      <c r="G181" s="80">
        <v>7330010720</v>
      </c>
      <c r="H181" s="81"/>
      <c r="I181" s="142">
        <f t="shared" si="114"/>
        <v>26658000</v>
      </c>
      <c r="J181" s="142">
        <f t="shared" ref="J181:S181" si="145">J183+J182</f>
        <v>26658000</v>
      </c>
      <c r="K181" s="75">
        <f t="shared" si="145"/>
        <v>0</v>
      </c>
      <c r="L181" s="75">
        <f t="shared" si="145"/>
        <v>0</v>
      </c>
      <c r="M181" s="75">
        <f t="shared" si="145"/>
        <v>0</v>
      </c>
      <c r="N181" s="75">
        <f t="shared" si="145"/>
        <v>0</v>
      </c>
      <c r="O181" s="75">
        <f t="shared" si="145"/>
        <v>0</v>
      </c>
      <c r="P181" s="75">
        <f t="shared" si="145"/>
        <v>0</v>
      </c>
      <c r="Q181" s="75">
        <f t="shared" si="145"/>
        <v>0</v>
      </c>
      <c r="R181" s="75">
        <f t="shared" si="145"/>
        <v>0</v>
      </c>
      <c r="S181" s="143">
        <f t="shared" si="145"/>
        <v>0</v>
      </c>
      <c r="T181" s="142">
        <f t="shared" si="116"/>
        <v>26664000</v>
      </c>
      <c r="U181" s="75">
        <f t="shared" ref="U181:AD181" si="146">U183+U182</f>
        <v>26664000</v>
      </c>
      <c r="V181" s="75">
        <f t="shared" si="146"/>
        <v>0</v>
      </c>
      <c r="W181" s="75">
        <f t="shared" si="146"/>
        <v>0</v>
      </c>
      <c r="X181" s="75">
        <f t="shared" si="146"/>
        <v>0</v>
      </c>
      <c r="Y181" s="75">
        <f t="shared" si="146"/>
        <v>0</v>
      </c>
      <c r="Z181" s="75">
        <f t="shared" si="146"/>
        <v>0</v>
      </c>
      <c r="AA181" s="75">
        <f t="shared" si="146"/>
        <v>0</v>
      </c>
      <c r="AB181" s="75">
        <f t="shared" si="146"/>
        <v>0</v>
      </c>
      <c r="AC181" s="75">
        <f t="shared" si="146"/>
        <v>0</v>
      </c>
      <c r="AD181" s="143">
        <f t="shared" si="146"/>
        <v>0</v>
      </c>
    </row>
    <row r="182" spans="2:30" ht="37.5">
      <c r="B182" s="120"/>
      <c r="C182" s="39" t="s">
        <v>105</v>
      </c>
      <c r="D182" s="139" t="s">
        <v>344</v>
      </c>
      <c r="E182" s="144" t="s">
        <v>27</v>
      </c>
      <c r="F182" s="144" t="s">
        <v>20</v>
      </c>
      <c r="G182" s="80">
        <v>7330010720</v>
      </c>
      <c r="H182" s="81" t="s">
        <v>106</v>
      </c>
      <c r="I182" s="142">
        <f t="shared" si="114"/>
        <v>26658000</v>
      </c>
      <c r="J182" s="142">
        <v>26658000</v>
      </c>
      <c r="K182" s="75"/>
      <c r="L182" s="75"/>
      <c r="M182" s="75"/>
      <c r="N182" s="75"/>
      <c r="O182" s="75"/>
      <c r="P182" s="75"/>
      <c r="Q182" s="75"/>
      <c r="R182" s="75"/>
      <c r="S182" s="143"/>
      <c r="T182" s="142">
        <f t="shared" si="116"/>
        <v>26664000</v>
      </c>
      <c r="U182" s="142">
        <v>26664000</v>
      </c>
      <c r="V182" s="75"/>
      <c r="W182" s="75"/>
      <c r="X182" s="75"/>
      <c r="Y182" s="75"/>
      <c r="Z182" s="75"/>
      <c r="AA182" s="75"/>
      <c r="AB182" s="75"/>
      <c r="AC182" s="75"/>
      <c r="AD182" s="143"/>
    </row>
    <row r="183" spans="2:30" ht="37.5" hidden="1">
      <c r="B183" s="120"/>
      <c r="C183" s="39" t="s">
        <v>247</v>
      </c>
      <c r="D183" s="139" t="s">
        <v>344</v>
      </c>
      <c r="E183" s="144" t="s">
        <v>27</v>
      </c>
      <c r="F183" s="144" t="s">
        <v>20</v>
      </c>
      <c r="G183" s="80">
        <v>7330010720</v>
      </c>
      <c r="H183" s="81" t="s">
        <v>248</v>
      </c>
      <c r="I183" s="142">
        <f t="shared" si="114"/>
        <v>0</v>
      </c>
      <c r="J183" s="142"/>
      <c r="K183" s="75"/>
      <c r="L183" s="75"/>
      <c r="M183" s="75"/>
      <c r="N183" s="75"/>
      <c r="O183" s="75"/>
      <c r="P183" s="75"/>
      <c r="Q183" s="75"/>
      <c r="R183" s="75"/>
      <c r="S183" s="143"/>
      <c r="T183" s="142">
        <f t="shared" si="116"/>
        <v>0</v>
      </c>
      <c r="U183" s="142">
        <v>0</v>
      </c>
      <c r="V183" s="75"/>
      <c r="W183" s="75"/>
      <c r="X183" s="75"/>
      <c r="Y183" s="75"/>
      <c r="Z183" s="75"/>
      <c r="AA183" s="75"/>
      <c r="AB183" s="75"/>
      <c r="AC183" s="75"/>
      <c r="AD183" s="143"/>
    </row>
    <row r="184" spans="2:30" ht="93.75">
      <c r="B184" s="120"/>
      <c r="C184" s="39" t="s">
        <v>307</v>
      </c>
      <c r="D184" s="139" t="s">
        <v>344</v>
      </c>
      <c r="E184" s="144" t="s">
        <v>27</v>
      </c>
      <c r="F184" s="144" t="s">
        <v>20</v>
      </c>
      <c r="G184" s="80" t="s">
        <v>308</v>
      </c>
      <c r="H184" s="81"/>
      <c r="I184" s="142">
        <f t="shared" si="114"/>
        <v>1843500</v>
      </c>
      <c r="J184" s="142">
        <f t="shared" ref="J184:S184" si="147">J186+J185</f>
        <v>1843500</v>
      </c>
      <c r="K184" s="75">
        <f t="shared" si="147"/>
        <v>0</v>
      </c>
      <c r="L184" s="75">
        <f t="shared" si="147"/>
        <v>0</v>
      </c>
      <c r="M184" s="75">
        <f t="shared" si="147"/>
        <v>0</v>
      </c>
      <c r="N184" s="75">
        <f t="shared" si="147"/>
        <v>0</v>
      </c>
      <c r="O184" s="75">
        <f t="shared" si="147"/>
        <v>0</v>
      </c>
      <c r="P184" s="75">
        <f t="shared" si="147"/>
        <v>0</v>
      </c>
      <c r="Q184" s="75">
        <f t="shared" si="147"/>
        <v>0</v>
      </c>
      <c r="R184" s="75">
        <f t="shared" si="147"/>
        <v>0</v>
      </c>
      <c r="S184" s="143">
        <f t="shared" si="147"/>
        <v>0</v>
      </c>
      <c r="T184" s="142">
        <f t="shared" si="116"/>
        <v>0</v>
      </c>
      <c r="U184" s="142">
        <f>U186</f>
        <v>0</v>
      </c>
      <c r="V184" s="75">
        <f t="shared" ref="V184:AD184" si="148">V186+V185</f>
        <v>0</v>
      </c>
      <c r="W184" s="75">
        <f t="shared" si="148"/>
        <v>0</v>
      </c>
      <c r="X184" s="75">
        <f t="shared" si="148"/>
        <v>0</v>
      </c>
      <c r="Y184" s="75">
        <f t="shared" si="148"/>
        <v>0</v>
      </c>
      <c r="Z184" s="75">
        <f t="shared" si="148"/>
        <v>0</v>
      </c>
      <c r="AA184" s="75">
        <f t="shared" si="148"/>
        <v>0</v>
      </c>
      <c r="AB184" s="75">
        <f t="shared" si="148"/>
        <v>0</v>
      </c>
      <c r="AC184" s="75">
        <f t="shared" si="148"/>
        <v>0</v>
      </c>
      <c r="AD184" s="143">
        <f t="shared" si="148"/>
        <v>0</v>
      </c>
    </row>
    <row r="185" spans="2:30" ht="37.5">
      <c r="B185" s="120"/>
      <c r="C185" s="39" t="s">
        <v>105</v>
      </c>
      <c r="D185" s="139" t="s">
        <v>344</v>
      </c>
      <c r="E185" s="144" t="s">
        <v>27</v>
      </c>
      <c r="F185" s="144" t="s">
        <v>20</v>
      </c>
      <c r="G185" s="80" t="s">
        <v>308</v>
      </c>
      <c r="H185" s="81" t="s">
        <v>106</v>
      </c>
      <c r="I185" s="142">
        <f t="shared" si="114"/>
        <v>1843500</v>
      </c>
      <c r="J185" s="142">
        <v>1843500</v>
      </c>
      <c r="K185" s="75"/>
      <c r="L185" s="75"/>
      <c r="M185" s="75"/>
      <c r="N185" s="75"/>
      <c r="O185" s="75"/>
      <c r="P185" s="75"/>
      <c r="Q185" s="75"/>
      <c r="R185" s="75"/>
      <c r="S185" s="143"/>
      <c r="T185" s="142">
        <f t="shared" si="116"/>
        <v>0</v>
      </c>
      <c r="U185" s="142"/>
      <c r="V185" s="75"/>
      <c r="W185" s="75"/>
      <c r="X185" s="75"/>
      <c r="Y185" s="75"/>
      <c r="Z185" s="75"/>
      <c r="AA185" s="75"/>
      <c r="AB185" s="75"/>
      <c r="AC185" s="75"/>
      <c r="AD185" s="143"/>
    </row>
    <row r="186" spans="2:30" ht="37.5" hidden="1">
      <c r="B186" s="120"/>
      <c r="C186" s="39" t="s">
        <v>247</v>
      </c>
      <c r="D186" s="139" t="s">
        <v>344</v>
      </c>
      <c r="E186" s="144" t="s">
        <v>27</v>
      </c>
      <c r="F186" s="144" t="s">
        <v>20</v>
      </c>
      <c r="G186" s="80" t="s">
        <v>308</v>
      </c>
      <c r="H186" s="81" t="s">
        <v>248</v>
      </c>
      <c r="I186" s="142">
        <f t="shared" si="114"/>
        <v>0</v>
      </c>
      <c r="J186" s="142"/>
      <c r="K186" s="75"/>
      <c r="L186" s="75"/>
      <c r="M186" s="75"/>
      <c r="N186" s="75"/>
      <c r="O186" s="75"/>
      <c r="P186" s="75"/>
      <c r="Q186" s="75"/>
      <c r="R186" s="75"/>
      <c r="S186" s="143"/>
      <c r="T186" s="142">
        <f t="shared" si="116"/>
        <v>0</v>
      </c>
      <c r="U186" s="142"/>
      <c r="V186" s="75"/>
      <c r="W186" s="75"/>
      <c r="X186" s="75"/>
      <c r="Y186" s="75"/>
      <c r="Z186" s="75"/>
      <c r="AA186" s="75"/>
      <c r="AB186" s="75"/>
      <c r="AC186" s="75"/>
      <c r="AD186" s="143"/>
    </row>
    <row r="187" spans="2:30">
      <c r="B187" s="120"/>
      <c r="C187" s="39" t="s">
        <v>56</v>
      </c>
      <c r="D187" s="139" t="s">
        <v>344</v>
      </c>
      <c r="E187" s="144" t="s">
        <v>57</v>
      </c>
      <c r="F187" s="144" t="s">
        <v>83</v>
      </c>
      <c r="G187" s="80"/>
      <c r="H187" s="81"/>
      <c r="I187" s="142">
        <f t="shared" si="114"/>
        <v>29186300</v>
      </c>
      <c r="J187" s="142">
        <f t="shared" ref="J187:S190" si="149">J188</f>
        <v>27280500</v>
      </c>
      <c r="K187" s="142">
        <f t="shared" si="149"/>
        <v>162500</v>
      </c>
      <c r="L187" s="75">
        <f t="shared" si="149"/>
        <v>0</v>
      </c>
      <c r="M187" s="75">
        <f t="shared" si="149"/>
        <v>0</v>
      </c>
      <c r="N187" s="75">
        <f t="shared" si="149"/>
        <v>1729800</v>
      </c>
      <c r="O187" s="75">
        <f t="shared" si="149"/>
        <v>0</v>
      </c>
      <c r="P187" s="75">
        <f t="shared" si="149"/>
        <v>13500</v>
      </c>
      <c r="Q187" s="75">
        <f t="shared" si="149"/>
        <v>0</v>
      </c>
      <c r="R187" s="75">
        <f t="shared" si="149"/>
        <v>0</v>
      </c>
      <c r="S187" s="143">
        <f t="shared" si="149"/>
        <v>0</v>
      </c>
      <c r="T187" s="142">
        <f t="shared" si="116"/>
        <v>30782500</v>
      </c>
      <c r="U187" s="142">
        <f t="shared" ref="U187:AD190" si="150">U188</f>
        <v>28503700</v>
      </c>
      <c r="V187" s="75">
        <f t="shared" si="150"/>
        <v>535400</v>
      </c>
      <c r="W187" s="75">
        <f t="shared" si="150"/>
        <v>0</v>
      </c>
      <c r="X187" s="75">
        <f t="shared" si="150"/>
        <v>0</v>
      </c>
      <c r="Y187" s="75">
        <f t="shared" si="150"/>
        <v>1729800</v>
      </c>
      <c r="Z187" s="75">
        <f t="shared" si="150"/>
        <v>0</v>
      </c>
      <c r="AA187" s="75">
        <f t="shared" si="150"/>
        <v>13600</v>
      </c>
      <c r="AB187" s="75">
        <f t="shared" si="150"/>
        <v>0</v>
      </c>
      <c r="AC187" s="75">
        <f t="shared" si="150"/>
        <v>0</v>
      </c>
      <c r="AD187" s="143">
        <f t="shared" si="150"/>
        <v>0</v>
      </c>
    </row>
    <row r="188" spans="2:30">
      <c r="B188" s="120"/>
      <c r="C188" s="39" t="s">
        <v>62</v>
      </c>
      <c r="D188" s="139" t="s">
        <v>344</v>
      </c>
      <c r="E188" s="144" t="s">
        <v>57</v>
      </c>
      <c r="F188" s="144" t="s">
        <v>39</v>
      </c>
      <c r="G188" s="80"/>
      <c r="H188" s="81"/>
      <c r="I188" s="142">
        <f t="shared" si="114"/>
        <v>29186300</v>
      </c>
      <c r="J188" s="142">
        <f t="shared" si="149"/>
        <v>27280500</v>
      </c>
      <c r="K188" s="75">
        <f t="shared" si="149"/>
        <v>162500</v>
      </c>
      <c r="L188" s="75">
        <f t="shared" si="149"/>
        <v>0</v>
      </c>
      <c r="M188" s="75">
        <f t="shared" si="149"/>
        <v>0</v>
      </c>
      <c r="N188" s="75">
        <f t="shared" si="149"/>
        <v>1729800</v>
      </c>
      <c r="O188" s="75">
        <f t="shared" si="149"/>
        <v>0</v>
      </c>
      <c r="P188" s="75">
        <f t="shared" si="149"/>
        <v>13500</v>
      </c>
      <c r="Q188" s="75">
        <f t="shared" si="149"/>
        <v>0</v>
      </c>
      <c r="R188" s="75">
        <f t="shared" si="149"/>
        <v>0</v>
      </c>
      <c r="S188" s="143">
        <f t="shared" si="149"/>
        <v>0</v>
      </c>
      <c r="T188" s="142">
        <f t="shared" si="116"/>
        <v>30782500</v>
      </c>
      <c r="U188" s="142">
        <f t="shared" si="150"/>
        <v>28503700</v>
      </c>
      <c r="V188" s="75">
        <f t="shared" si="150"/>
        <v>535400</v>
      </c>
      <c r="W188" s="75">
        <f t="shared" si="150"/>
        <v>0</v>
      </c>
      <c r="X188" s="75">
        <f t="shared" si="150"/>
        <v>0</v>
      </c>
      <c r="Y188" s="75">
        <f t="shared" si="150"/>
        <v>1729800</v>
      </c>
      <c r="Z188" s="75">
        <f t="shared" si="150"/>
        <v>0</v>
      </c>
      <c r="AA188" s="75">
        <f t="shared" si="150"/>
        <v>13600</v>
      </c>
      <c r="AB188" s="75">
        <f t="shared" si="150"/>
        <v>0</v>
      </c>
      <c r="AC188" s="75">
        <f t="shared" si="150"/>
        <v>0</v>
      </c>
      <c r="AD188" s="143">
        <f t="shared" si="150"/>
        <v>0</v>
      </c>
    </row>
    <row r="189" spans="2:30" ht="37.5">
      <c r="B189" s="120"/>
      <c r="C189" s="39" t="s">
        <v>130</v>
      </c>
      <c r="D189" s="139" t="s">
        <v>344</v>
      </c>
      <c r="E189" s="144" t="s">
        <v>57</v>
      </c>
      <c r="F189" s="144" t="s">
        <v>39</v>
      </c>
      <c r="G189" s="80">
        <v>5200000000</v>
      </c>
      <c r="H189" s="85"/>
      <c r="I189" s="142">
        <f t="shared" si="114"/>
        <v>29186300</v>
      </c>
      <c r="J189" s="142">
        <f t="shared" si="149"/>
        <v>27280500</v>
      </c>
      <c r="K189" s="75">
        <f t="shared" si="149"/>
        <v>162500</v>
      </c>
      <c r="L189" s="75">
        <f t="shared" si="149"/>
        <v>0</v>
      </c>
      <c r="M189" s="75">
        <f t="shared" si="149"/>
        <v>0</v>
      </c>
      <c r="N189" s="75">
        <f t="shared" si="149"/>
        <v>1729800</v>
      </c>
      <c r="O189" s="75">
        <f t="shared" si="149"/>
        <v>0</v>
      </c>
      <c r="P189" s="75">
        <f t="shared" si="149"/>
        <v>13500</v>
      </c>
      <c r="Q189" s="75">
        <f t="shared" si="149"/>
        <v>0</v>
      </c>
      <c r="R189" s="75">
        <f t="shared" si="149"/>
        <v>0</v>
      </c>
      <c r="S189" s="143">
        <f t="shared" si="149"/>
        <v>0</v>
      </c>
      <c r="T189" s="142">
        <f t="shared" si="116"/>
        <v>30782500</v>
      </c>
      <c r="U189" s="142">
        <f t="shared" si="150"/>
        <v>28503700</v>
      </c>
      <c r="V189" s="75">
        <f t="shared" si="150"/>
        <v>535400</v>
      </c>
      <c r="W189" s="75">
        <f t="shared" si="150"/>
        <v>0</v>
      </c>
      <c r="X189" s="75">
        <f t="shared" si="150"/>
        <v>0</v>
      </c>
      <c r="Y189" s="75">
        <f t="shared" si="150"/>
        <v>1729800</v>
      </c>
      <c r="Z189" s="75">
        <f t="shared" si="150"/>
        <v>0</v>
      </c>
      <c r="AA189" s="75">
        <f t="shared" si="150"/>
        <v>13600</v>
      </c>
      <c r="AB189" s="75">
        <f t="shared" si="150"/>
        <v>0</v>
      </c>
      <c r="AC189" s="75">
        <f t="shared" si="150"/>
        <v>0</v>
      </c>
      <c r="AD189" s="143">
        <f t="shared" si="150"/>
        <v>0</v>
      </c>
    </row>
    <row r="190" spans="2:30">
      <c r="B190" s="120"/>
      <c r="C190" s="39" t="s">
        <v>131</v>
      </c>
      <c r="D190" s="139" t="s">
        <v>344</v>
      </c>
      <c r="E190" s="144" t="s">
        <v>57</v>
      </c>
      <c r="F190" s="144" t="s">
        <v>39</v>
      </c>
      <c r="G190" s="80">
        <v>5210000000</v>
      </c>
      <c r="H190" s="85"/>
      <c r="I190" s="142">
        <f t="shared" si="114"/>
        <v>29186300</v>
      </c>
      <c r="J190" s="142">
        <f t="shared" si="149"/>
        <v>27280500</v>
      </c>
      <c r="K190" s="75">
        <f t="shared" si="149"/>
        <v>162500</v>
      </c>
      <c r="L190" s="75">
        <f t="shared" si="149"/>
        <v>0</v>
      </c>
      <c r="M190" s="75">
        <f t="shared" si="149"/>
        <v>0</v>
      </c>
      <c r="N190" s="75">
        <f t="shared" si="149"/>
        <v>1729800</v>
      </c>
      <c r="O190" s="75">
        <f t="shared" si="149"/>
        <v>0</v>
      </c>
      <c r="P190" s="75">
        <f t="shared" si="149"/>
        <v>13500</v>
      </c>
      <c r="Q190" s="75">
        <f t="shared" si="149"/>
        <v>0</v>
      </c>
      <c r="R190" s="75">
        <f t="shared" si="149"/>
        <v>0</v>
      </c>
      <c r="S190" s="143">
        <f t="shared" si="149"/>
        <v>0</v>
      </c>
      <c r="T190" s="142">
        <f t="shared" si="116"/>
        <v>30782500</v>
      </c>
      <c r="U190" s="142">
        <f t="shared" si="150"/>
        <v>28503700</v>
      </c>
      <c r="V190" s="75">
        <f t="shared" si="150"/>
        <v>535400</v>
      </c>
      <c r="W190" s="75">
        <f t="shared" si="150"/>
        <v>0</v>
      </c>
      <c r="X190" s="75">
        <f t="shared" si="150"/>
        <v>0</v>
      </c>
      <c r="Y190" s="75">
        <f t="shared" si="150"/>
        <v>1729800</v>
      </c>
      <c r="Z190" s="75">
        <f t="shared" si="150"/>
        <v>0</v>
      </c>
      <c r="AA190" s="75">
        <f t="shared" si="150"/>
        <v>13600</v>
      </c>
      <c r="AB190" s="75">
        <f t="shared" si="150"/>
        <v>0</v>
      </c>
      <c r="AC190" s="75">
        <f t="shared" si="150"/>
        <v>0</v>
      </c>
      <c r="AD190" s="143">
        <f t="shared" si="150"/>
        <v>0</v>
      </c>
    </row>
    <row r="191" spans="2:30" ht="37.5">
      <c r="B191" s="120"/>
      <c r="C191" s="39" t="s">
        <v>132</v>
      </c>
      <c r="D191" s="139" t="s">
        <v>344</v>
      </c>
      <c r="E191" s="144" t="s">
        <v>57</v>
      </c>
      <c r="F191" s="144" t="s">
        <v>39</v>
      </c>
      <c r="G191" s="80">
        <v>5210000590</v>
      </c>
      <c r="H191" s="85"/>
      <c r="I191" s="142">
        <f t="shared" si="114"/>
        <v>29186300</v>
      </c>
      <c r="J191" s="142">
        <f t="shared" ref="J191:S191" si="151">J192+J193+J194</f>
        <v>27280500</v>
      </c>
      <c r="K191" s="75">
        <f t="shared" si="151"/>
        <v>162500</v>
      </c>
      <c r="L191" s="75">
        <f t="shared" si="151"/>
        <v>0</v>
      </c>
      <c r="M191" s="75">
        <f t="shared" si="151"/>
        <v>0</v>
      </c>
      <c r="N191" s="75">
        <f t="shared" si="151"/>
        <v>1729800</v>
      </c>
      <c r="O191" s="75">
        <f t="shared" si="151"/>
        <v>0</v>
      </c>
      <c r="P191" s="75">
        <f t="shared" si="151"/>
        <v>13500</v>
      </c>
      <c r="Q191" s="75">
        <f t="shared" si="151"/>
        <v>0</v>
      </c>
      <c r="R191" s="75">
        <f t="shared" si="151"/>
        <v>0</v>
      </c>
      <c r="S191" s="143">
        <f t="shared" si="151"/>
        <v>0</v>
      </c>
      <c r="T191" s="142">
        <f t="shared" si="116"/>
        <v>30782500</v>
      </c>
      <c r="U191" s="142">
        <f t="shared" ref="U191:AD191" si="152">U192+U193+U194</f>
        <v>28503700</v>
      </c>
      <c r="V191" s="75">
        <f t="shared" si="152"/>
        <v>535400</v>
      </c>
      <c r="W191" s="75">
        <f t="shared" si="152"/>
        <v>0</v>
      </c>
      <c r="X191" s="75">
        <f t="shared" si="152"/>
        <v>0</v>
      </c>
      <c r="Y191" s="75">
        <f t="shared" si="152"/>
        <v>1729800</v>
      </c>
      <c r="Z191" s="75">
        <f t="shared" si="152"/>
        <v>0</v>
      </c>
      <c r="AA191" s="75">
        <f t="shared" si="152"/>
        <v>13600</v>
      </c>
      <c r="AB191" s="75">
        <f t="shared" si="152"/>
        <v>0</v>
      </c>
      <c r="AC191" s="75">
        <f t="shared" si="152"/>
        <v>0</v>
      </c>
      <c r="AD191" s="143">
        <f t="shared" si="152"/>
        <v>0</v>
      </c>
    </row>
    <row r="192" spans="2:30" ht="75">
      <c r="B192" s="120"/>
      <c r="C192" s="39" t="s">
        <v>102</v>
      </c>
      <c r="D192" s="139" t="s">
        <v>344</v>
      </c>
      <c r="E192" s="144" t="s">
        <v>57</v>
      </c>
      <c r="F192" s="144" t="s">
        <v>39</v>
      </c>
      <c r="G192" s="80">
        <v>5210000590</v>
      </c>
      <c r="H192" s="85">
        <v>100</v>
      </c>
      <c r="I192" s="142">
        <f t="shared" si="114"/>
        <v>21789200</v>
      </c>
      <c r="J192" s="142">
        <v>21789700</v>
      </c>
      <c r="K192" s="75">
        <v>-14000</v>
      </c>
      <c r="L192" s="75"/>
      <c r="M192" s="75"/>
      <c r="N192" s="75"/>
      <c r="O192" s="75"/>
      <c r="P192" s="75">
        <v>13500</v>
      </c>
      <c r="Q192" s="75"/>
      <c r="R192" s="75"/>
      <c r="S192" s="143"/>
      <c r="T192" s="142">
        <f t="shared" si="116"/>
        <v>23096600</v>
      </c>
      <c r="U192" s="142">
        <v>23012900</v>
      </c>
      <c r="V192" s="75">
        <v>70100</v>
      </c>
      <c r="W192" s="75"/>
      <c r="X192" s="75"/>
      <c r="Y192" s="75"/>
      <c r="Z192" s="75"/>
      <c r="AA192" s="75">
        <v>13600</v>
      </c>
      <c r="AB192" s="75"/>
      <c r="AC192" s="75"/>
      <c r="AD192" s="143"/>
    </row>
    <row r="193" spans="2:30" ht="37.5">
      <c r="B193" s="120"/>
      <c r="C193" s="39" t="s">
        <v>105</v>
      </c>
      <c r="D193" s="139" t="s">
        <v>344</v>
      </c>
      <c r="E193" s="144" t="s">
        <v>57</v>
      </c>
      <c r="F193" s="144" t="s">
        <v>39</v>
      </c>
      <c r="G193" s="80">
        <v>5210000590</v>
      </c>
      <c r="H193" s="85">
        <v>200</v>
      </c>
      <c r="I193" s="142">
        <f t="shared" si="114"/>
        <v>7397100</v>
      </c>
      <c r="J193" s="142">
        <v>5490800</v>
      </c>
      <c r="K193" s="75">
        <v>176500</v>
      </c>
      <c r="L193" s="75"/>
      <c r="M193" s="75"/>
      <c r="N193" s="75">
        <v>1729800</v>
      </c>
      <c r="O193" s="75"/>
      <c r="P193" s="75"/>
      <c r="Q193" s="75"/>
      <c r="R193" s="75"/>
      <c r="S193" s="143"/>
      <c r="T193" s="142">
        <f t="shared" si="116"/>
        <v>7685900</v>
      </c>
      <c r="U193" s="142">
        <v>5490800</v>
      </c>
      <c r="V193" s="75">
        <v>465300</v>
      </c>
      <c r="W193" s="75"/>
      <c r="X193" s="75"/>
      <c r="Y193" s="75">
        <v>1729800</v>
      </c>
      <c r="Z193" s="75"/>
      <c r="AA193" s="75"/>
      <c r="AB193" s="75"/>
      <c r="AC193" s="75"/>
      <c r="AD193" s="143"/>
    </row>
    <row r="194" spans="2:30" hidden="1">
      <c r="B194" s="120"/>
      <c r="C194" s="39" t="s">
        <v>108</v>
      </c>
      <c r="D194" s="139" t="s">
        <v>344</v>
      </c>
      <c r="E194" s="144" t="s">
        <v>57</v>
      </c>
      <c r="F194" s="144" t="s">
        <v>39</v>
      </c>
      <c r="G194" s="80">
        <v>5210000590</v>
      </c>
      <c r="H194" s="85">
        <v>800</v>
      </c>
      <c r="I194" s="142">
        <f t="shared" si="114"/>
        <v>0</v>
      </c>
      <c r="J194" s="142"/>
      <c r="K194" s="75"/>
      <c r="L194" s="75"/>
      <c r="M194" s="75"/>
      <c r="N194" s="75"/>
      <c r="O194" s="75"/>
      <c r="P194" s="75"/>
      <c r="Q194" s="75"/>
      <c r="R194" s="75"/>
      <c r="S194" s="143"/>
      <c r="T194" s="142">
        <f t="shared" si="116"/>
        <v>0</v>
      </c>
      <c r="U194" s="142"/>
      <c r="V194" s="75"/>
      <c r="W194" s="75"/>
      <c r="X194" s="75"/>
      <c r="Y194" s="75"/>
      <c r="Z194" s="75"/>
      <c r="AA194" s="75"/>
      <c r="AB194" s="75"/>
      <c r="AC194" s="75"/>
      <c r="AD194" s="143"/>
    </row>
    <row r="195" spans="2:30">
      <c r="B195" s="120"/>
      <c r="C195" s="39" t="s">
        <v>70</v>
      </c>
      <c r="D195" s="139" t="s">
        <v>344</v>
      </c>
      <c r="E195" s="144" t="s">
        <v>41</v>
      </c>
      <c r="F195" s="144"/>
      <c r="G195" s="80"/>
      <c r="H195" s="81"/>
      <c r="I195" s="142">
        <f t="shared" si="114"/>
        <v>87201700</v>
      </c>
      <c r="J195" s="142">
        <f t="shared" ref="J195:S195" si="153">J196+J200</f>
        <v>87701300</v>
      </c>
      <c r="K195" s="75">
        <f t="shared" si="153"/>
        <v>-499600</v>
      </c>
      <c r="L195" s="75">
        <f t="shared" si="153"/>
        <v>0</v>
      </c>
      <c r="M195" s="75">
        <f t="shared" si="153"/>
        <v>0</v>
      </c>
      <c r="N195" s="75">
        <f t="shared" si="153"/>
        <v>0</v>
      </c>
      <c r="O195" s="75">
        <f t="shared" si="153"/>
        <v>0</v>
      </c>
      <c r="P195" s="75">
        <f t="shared" si="153"/>
        <v>0</v>
      </c>
      <c r="Q195" s="75">
        <f t="shared" si="153"/>
        <v>0</v>
      </c>
      <c r="R195" s="75">
        <f t="shared" si="153"/>
        <v>0</v>
      </c>
      <c r="S195" s="143">
        <f t="shared" si="153"/>
        <v>0</v>
      </c>
      <c r="T195" s="142">
        <f t="shared" si="116"/>
        <v>90850400</v>
      </c>
      <c r="U195" s="142">
        <f t="shared" ref="U195:AD195" si="154">U196+U200</f>
        <v>90980200</v>
      </c>
      <c r="V195" s="75">
        <f t="shared" si="154"/>
        <v>-129800</v>
      </c>
      <c r="W195" s="75">
        <f t="shared" si="154"/>
        <v>0</v>
      </c>
      <c r="X195" s="75">
        <f t="shared" si="154"/>
        <v>0</v>
      </c>
      <c r="Y195" s="75">
        <f t="shared" si="154"/>
        <v>0</v>
      </c>
      <c r="Z195" s="75">
        <f t="shared" si="154"/>
        <v>0</v>
      </c>
      <c r="AA195" s="75">
        <f t="shared" si="154"/>
        <v>0</v>
      </c>
      <c r="AB195" s="75">
        <f t="shared" si="154"/>
        <v>0</v>
      </c>
      <c r="AC195" s="75">
        <f t="shared" si="154"/>
        <v>0</v>
      </c>
      <c r="AD195" s="143">
        <f t="shared" si="154"/>
        <v>0</v>
      </c>
    </row>
    <row r="196" spans="2:30">
      <c r="B196" s="120"/>
      <c r="C196" s="39" t="s">
        <v>71</v>
      </c>
      <c r="D196" s="139" t="s">
        <v>344</v>
      </c>
      <c r="E196" s="144" t="s">
        <v>41</v>
      </c>
      <c r="F196" s="144" t="s">
        <v>22</v>
      </c>
      <c r="G196" s="80"/>
      <c r="H196" s="81"/>
      <c r="I196" s="142">
        <f t="shared" si="114"/>
        <v>5970700</v>
      </c>
      <c r="J196" s="142">
        <f t="shared" ref="J196:S198" si="155">J197</f>
        <v>5970700</v>
      </c>
      <c r="K196" s="75">
        <f t="shared" si="155"/>
        <v>0</v>
      </c>
      <c r="L196" s="75">
        <f t="shared" si="155"/>
        <v>0</v>
      </c>
      <c r="M196" s="75">
        <f t="shared" si="155"/>
        <v>0</v>
      </c>
      <c r="N196" s="75">
        <f t="shared" si="155"/>
        <v>0</v>
      </c>
      <c r="O196" s="75">
        <f t="shared" si="155"/>
        <v>0</v>
      </c>
      <c r="P196" s="75">
        <f t="shared" si="155"/>
        <v>0</v>
      </c>
      <c r="Q196" s="75">
        <f t="shared" si="155"/>
        <v>0</v>
      </c>
      <c r="R196" s="75">
        <f t="shared" si="155"/>
        <v>0</v>
      </c>
      <c r="S196" s="143">
        <f t="shared" si="155"/>
        <v>0</v>
      </c>
      <c r="T196" s="142">
        <f t="shared" si="116"/>
        <v>5743400</v>
      </c>
      <c r="U196" s="142">
        <f t="shared" ref="U196:AD198" si="156">U197</f>
        <v>5743400</v>
      </c>
      <c r="V196" s="75">
        <f t="shared" si="156"/>
        <v>0</v>
      </c>
      <c r="W196" s="75">
        <f t="shared" si="156"/>
        <v>0</v>
      </c>
      <c r="X196" s="75">
        <f t="shared" si="156"/>
        <v>0</v>
      </c>
      <c r="Y196" s="75">
        <f t="shared" si="156"/>
        <v>0</v>
      </c>
      <c r="Z196" s="75">
        <f t="shared" si="156"/>
        <v>0</v>
      </c>
      <c r="AA196" s="75">
        <f t="shared" si="156"/>
        <v>0</v>
      </c>
      <c r="AB196" s="75">
        <f t="shared" si="156"/>
        <v>0</v>
      </c>
      <c r="AC196" s="75">
        <f t="shared" si="156"/>
        <v>0</v>
      </c>
      <c r="AD196" s="143">
        <f t="shared" si="156"/>
        <v>0</v>
      </c>
    </row>
    <row r="197" spans="2:30" ht="37.5">
      <c r="B197" s="120"/>
      <c r="C197" s="39" t="s">
        <v>310</v>
      </c>
      <c r="D197" s="139" t="s">
        <v>344</v>
      </c>
      <c r="E197" s="144" t="s">
        <v>41</v>
      </c>
      <c r="F197" s="144" t="s">
        <v>22</v>
      </c>
      <c r="G197" s="80">
        <v>9900000000</v>
      </c>
      <c r="H197" s="81"/>
      <c r="I197" s="142">
        <f t="shared" si="114"/>
        <v>5970700</v>
      </c>
      <c r="J197" s="142">
        <f t="shared" si="155"/>
        <v>5970700</v>
      </c>
      <c r="K197" s="75">
        <f t="shared" si="155"/>
        <v>0</v>
      </c>
      <c r="L197" s="75">
        <f t="shared" si="155"/>
        <v>0</v>
      </c>
      <c r="M197" s="75">
        <f t="shared" si="155"/>
        <v>0</v>
      </c>
      <c r="N197" s="75">
        <f t="shared" si="155"/>
        <v>0</v>
      </c>
      <c r="O197" s="75">
        <f t="shared" si="155"/>
        <v>0</v>
      </c>
      <c r="P197" s="75">
        <f t="shared" si="155"/>
        <v>0</v>
      </c>
      <c r="Q197" s="75">
        <f t="shared" si="155"/>
        <v>0</v>
      </c>
      <c r="R197" s="75">
        <f t="shared" si="155"/>
        <v>0</v>
      </c>
      <c r="S197" s="143">
        <f t="shared" si="155"/>
        <v>0</v>
      </c>
      <c r="T197" s="142">
        <f t="shared" si="116"/>
        <v>5743400</v>
      </c>
      <c r="U197" s="142">
        <f t="shared" si="156"/>
        <v>5743400</v>
      </c>
      <c r="V197" s="75">
        <f t="shared" si="156"/>
        <v>0</v>
      </c>
      <c r="W197" s="75">
        <f t="shared" si="156"/>
        <v>0</v>
      </c>
      <c r="X197" s="75">
        <f t="shared" si="156"/>
        <v>0</v>
      </c>
      <c r="Y197" s="75">
        <f t="shared" si="156"/>
        <v>0</v>
      </c>
      <c r="Z197" s="75">
        <f t="shared" si="156"/>
        <v>0</v>
      </c>
      <c r="AA197" s="75">
        <f t="shared" si="156"/>
        <v>0</v>
      </c>
      <c r="AB197" s="75">
        <f t="shared" si="156"/>
        <v>0</v>
      </c>
      <c r="AC197" s="75">
        <f t="shared" si="156"/>
        <v>0</v>
      </c>
      <c r="AD197" s="143">
        <f t="shared" si="156"/>
        <v>0</v>
      </c>
    </row>
    <row r="198" spans="2:30" ht="56.25">
      <c r="B198" s="120"/>
      <c r="C198" s="39" t="s">
        <v>313</v>
      </c>
      <c r="D198" s="139" t="s">
        <v>344</v>
      </c>
      <c r="E198" s="144" t="s">
        <v>41</v>
      </c>
      <c r="F198" s="144" t="s">
        <v>22</v>
      </c>
      <c r="G198" s="80">
        <v>9900010620</v>
      </c>
      <c r="H198" s="81"/>
      <c r="I198" s="142">
        <f t="shared" si="114"/>
        <v>5970700</v>
      </c>
      <c r="J198" s="142">
        <f t="shared" si="155"/>
        <v>5970700</v>
      </c>
      <c r="K198" s="75">
        <f t="shared" si="155"/>
        <v>0</v>
      </c>
      <c r="L198" s="75">
        <f t="shared" si="155"/>
        <v>0</v>
      </c>
      <c r="M198" s="75">
        <f t="shared" si="155"/>
        <v>0</v>
      </c>
      <c r="N198" s="75">
        <f t="shared" si="155"/>
        <v>0</v>
      </c>
      <c r="O198" s="75">
        <f t="shared" si="155"/>
        <v>0</v>
      </c>
      <c r="P198" s="75">
        <f t="shared" si="155"/>
        <v>0</v>
      </c>
      <c r="Q198" s="75">
        <f t="shared" si="155"/>
        <v>0</v>
      </c>
      <c r="R198" s="75">
        <f t="shared" si="155"/>
        <v>0</v>
      </c>
      <c r="S198" s="143">
        <f t="shared" si="155"/>
        <v>0</v>
      </c>
      <c r="T198" s="142">
        <f t="shared" si="116"/>
        <v>5743400</v>
      </c>
      <c r="U198" s="142">
        <f t="shared" si="156"/>
        <v>5743400</v>
      </c>
      <c r="V198" s="75">
        <f t="shared" si="156"/>
        <v>0</v>
      </c>
      <c r="W198" s="75">
        <f t="shared" si="156"/>
        <v>0</v>
      </c>
      <c r="X198" s="75">
        <f t="shared" si="156"/>
        <v>0</v>
      </c>
      <c r="Y198" s="75">
        <f t="shared" si="156"/>
        <v>0</v>
      </c>
      <c r="Z198" s="75">
        <f t="shared" si="156"/>
        <v>0</v>
      </c>
      <c r="AA198" s="75">
        <f t="shared" si="156"/>
        <v>0</v>
      </c>
      <c r="AB198" s="75">
        <f t="shared" si="156"/>
        <v>0</v>
      </c>
      <c r="AC198" s="75">
        <f t="shared" si="156"/>
        <v>0</v>
      </c>
      <c r="AD198" s="143">
        <f t="shared" si="156"/>
        <v>0</v>
      </c>
    </row>
    <row r="199" spans="2:30">
      <c r="B199" s="120"/>
      <c r="C199" s="39" t="s">
        <v>147</v>
      </c>
      <c r="D199" s="139" t="s">
        <v>344</v>
      </c>
      <c r="E199" s="144" t="s">
        <v>41</v>
      </c>
      <c r="F199" s="144" t="s">
        <v>22</v>
      </c>
      <c r="G199" s="80">
        <v>9900010620</v>
      </c>
      <c r="H199" s="81" t="s">
        <v>212</v>
      </c>
      <c r="I199" s="142">
        <f t="shared" si="114"/>
        <v>5970700</v>
      </c>
      <c r="J199" s="142">
        <v>5970700</v>
      </c>
      <c r="K199" s="75"/>
      <c r="L199" s="75"/>
      <c r="M199" s="75"/>
      <c r="N199" s="75"/>
      <c r="O199" s="75"/>
      <c r="P199" s="75"/>
      <c r="Q199" s="75"/>
      <c r="R199" s="75"/>
      <c r="S199" s="143"/>
      <c r="T199" s="142">
        <f t="shared" si="116"/>
        <v>5743400</v>
      </c>
      <c r="U199" s="142">
        <v>5743400</v>
      </c>
      <c r="V199" s="75"/>
      <c r="W199" s="75"/>
      <c r="X199" s="75"/>
      <c r="Y199" s="75"/>
      <c r="Z199" s="75"/>
      <c r="AA199" s="75"/>
      <c r="AB199" s="75"/>
      <c r="AC199" s="75"/>
      <c r="AD199" s="143"/>
    </row>
    <row r="200" spans="2:30">
      <c r="B200" s="120"/>
      <c r="C200" s="39" t="s">
        <v>72</v>
      </c>
      <c r="D200" s="139" t="s">
        <v>344</v>
      </c>
      <c r="E200" s="144" t="s">
        <v>41</v>
      </c>
      <c r="F200" s="144" t="s">
        <v>25</v>
      </c>
      <c r="G200" s="80"/>
      <c r="H200" s="81"/>
      <c r="I200" s="142">
        <f t="shared" ref="I200:I263" si="157">SUM(J200:S200)</f>
        <v>81231000</v>
      </c>
      <c r="J200" s="142">
        <f t="shared" ref="J200:S200" si="158">J201+J207</f>
        <v>81730600</v>
      </c>
      <c r="K200" s="75">
        <f t="shared" si="158"/>
        <v>-499600</v>
      </c>
      <c r="L200" s="75">
        <f t="shared" si="158"/>
        <v>0</v>
      </c>
      <c r="M200" s="75">
        <f t="shared" si="158"/>
        <v>0</v>
      </c>
      <c r="N200" s="75">
        <f t="shared" si="158"/>
        <v>0</v>
      </c>
      <c r="O200" s="75">
        <f t="shared" si="158"/>
        <v>0</v>
      </c>
      <c r="P200" s="75">
        <f t="shared" si="158"/>
        <v>0</v>
      </c>
      <c r="Q200" s="75">
        <f t="shared" si="158"/>
        <v>0</v>
      </c>
      <c r="R200" s="75">
        <f t="shared" si="158"/>
        <v>0</v>
      </c>
      <c r="S200" s="143">
        <f t="shared" si="158"/>
        <v>0</v>
      </c>
      <c r="T200" s="142">
        <f t="shared" ref="T200:T263" si="159">SUM(U200:AD200)</f>
        <v>85107000</v>
      </c>
      <c r="U200" s="142">
        <f t="shared" ref="U200:AD200" si="160">U201+U207</f>
        <v>85236800</v>
      </c>
      <c r="V200" s="75">
        <f t="shared" si="160"/>
        <v>-129800</v>
      </c>
      <c r="W200" s="75">
        <f t="shared" si="160"/>
        <v>0</v>
      </c>
      <c r="X200" s="75">
        <f t="shared" si="160"/>
        <v>0</v>
      </c>
      <c r="Y200" s="75">
        <f t="shared" si="160"/>
        <v>0</v>
      </c>
      <c r="Z200" s="75">
        <f t="shared" si="160"/>
        <v>0</v>
      </c>
      <c r="AA200" s="75">
        <f t="shared" si="160"/>
        <v>0</v>
      </c>
      <c r="AB200" s="75">
        <f t="shared" si="160"/>
        <v>0</v>
      </c>
      <c r="AC200" s="75">
        <f t="shared" si="160"/>
        <v>0</v>
      </c>
      <c r="AD200" s="143">
        <f t="shared" si="160"/>
        <v>0</v>
      </c>
    </row>
    <row r="201" spans="2:30" ht="37.5">
      <c r="B201" s="141"/>
      <c r="C201" s="39" t="s">
        <v>209</v>
      </c>
      <c r="D201" s="139" t="s">
        <v>344</v>
      </c>
      <c r="E201" s="144" t="s">
        <v>41</v>
      </c>
      <c r="F201" s="144" t="s">
        <v>25</v>
      </c>
      <c r="G201" s="80">
        <v>600000000</v>
      </c>
      <c r="H201" s="81"/>
      <c r="I201" s="142">
        <f t="shared" si="157"/>
        <v>10055100</v>
      </c>
      <c r="J201" s="142">
        <f t="shared" ref="J201:S201" si="161">J202</f>
        <v>8832700</v>
      </c>
      <c r="K201" s="75">
        <f t="shared" si="161"/>
        <v>1222400</v>
      </c>
      <c r="L201" s="75">
        <f t="shared" si="161"/>
        <v>0</v>
      </c>
      <c r="M201" s="75">
        <f t="shared" si="161"/>
        <v>0</v>
      </c>
      <c r="N201" s="75">
        <f t="shared" si="161"/>
        <v>0</v>
      </c>
      <c r="O201" s="75">
        <f t="shared" si="161"/>
        <v>0</v>
      </c>
      <c r="P201" s="75">
        <f t="shared" si="161"/>
        <v>0</v>
      </c>
      <c r="Q201" s="75">
        <f t="shared" si="161"/>
        <v>0</v>
      </c>
      <c r="R201" s="75">
        <f t="shared" si="161"/>
        <v>0</v>
      </c>
      <c r="S201" s="143">
        <f t="shared" si="161"/>
        <v>0</v>
      </c>
      <c r="T201" s="142">
        <f t="shared" si="159"/>
        <v>10541800</v>
      </c>
      <c r="U201" s="142">
        <f t="shared" ref="U201:AD201" si="162">U202</f>
        <v>6000000</v>
      </c>
      <c r="V201" s="75">
        <f t="shared" si="162"/>
        <v>4541800</v>
      </c>
      <c r="W201" s="75">
        <f t="shared" si="162"/>
        <v>0</v>
      </c>
      <c r="X201" s="75">
        <f t="shared" si="162"/>
        <v>0</v>
      </c>
      <c r="Y201" s="75">
        <f t="shared" si="162"/>
        <v>0</v>
      </c>
      <c r="Z201" s="75">
        <f t="shared" si="162"/>
        <v>0</v>
      </c>
      <c r="AA201" s="75">
        <f t="shared" si="162"/>
        <v>0</v>
      </c>
      <c r="AB201" s="75">
        <f t="shared" si="162"/>
        <v>0</v>
      </c>
      <c r="AC201" s="75">
        <f t="shared" si="162"/>
        <v>0</v>
      </c>
      <c r="AD201" s="143">
        <f t="shared" si="162"/>
        <v>0</v>
      </c>
    </row>
    <row r="202" spans="2:30">
      <c r="B202" s="120"/>
      <c r="C202" s="39" t="s">
        <v>210</v>
      </c>
      <c r="D202" s="139" t="s">
        <v>344</v>
      </c>
      <c r="E202" s="144" t="s">
        <v>41</v>
      </c>
      <c r="F202" s="144" t="s">
        <v>25</v>
      </c>
      <c r="G202" s="80">
        <v>601000000</v>
      </c>
      <c r="H202" s="81"/>
      <c r="I202" s="142">
        <f t="shared" si="157"/>
        <v>10055100</v>
      </c>
      <c r="J202" s="142">
        <f t="shared" ref="J202:S202" si="163">J205+J203</f>
        <v>8832700</v>
      </c>
      <c r="K202" s="75">
        <f t="shared" si="163"/>
        <v>1222400</v>
      </c>
      <c r="L202" s="75">
        <f t="shared" si="163"/>
        <v>0</v>
      </c>
      <c r="M202" s="75">
        <f t="shared" si="163"/>
        <v>0</v>
      </c>
      <c r="N202" s="75">
        <f t="shared" si="163"/>
        <v>0</v>
      </c>
      <c r="O202" s="75">
        <f t="shared" si="163"/>
        <v>0</v>
      </c>
      <c r="P202" s="75">
        <f t="shared" si="163"/>
        <v>0</v>
      </c>
      <c r="Q202" s="75">
        <f t="shared" si="163"/>
        <v>0</v>
      </c>
      <c r="R202" s="75">
        <f t="shared" si="163"/>
        <v>0</v>
      </c>
      <c r="S202" s="143">
        <f t="shared" si="163"/>
        <v>0</v>
      </c>
      <c r="T202" s="142">
        <f t="shared" si="159"/>
        <v>10541800</v>
      </c>
      <c r="U202" s="142">
        <f t="shared" ref="U202:AD202" si="164">U205+U203</f>
        <v>6000000</v>
      </c>
      <c r="V202" s="75">
        <f t="shared" si="164"/>
        <v>4541800</v>
      </c>
      <c r="W202" s="75">
        <f t="shared" si="164"/>
        <v>0</v>
      </c>
      <c r="X202" s="75">
        <f t="shared" si="164"/>
        <v>0</v>
      </c>
      <c r="Y202" s="75">
        <f t="shared" si="164"/>
        <v>0</v>
      </c>
      <c r="Z202" s="75">
        <f t="shared" si="164"/>
        <v>0</v>
      </c>
      <c r="AA202" s="75">
        <f t="shared" si="164"/>
        <v>0</v>
      </c>
      <c r="AB202" s="75">
        <f t="shared" si="164"/>
        <v>0</v>
      </c>
      <c r="AC202" s="75">
        <f t="shared" si="164"/>
        <v>0</v>
      </c>
      <c r="AD202" s="143">
        <f t="shared" si="164"/>
        <v>0</v>
      </c>
    </row>
    <row r="203" spans="2:30" ht="37.5">
      <c r="B203" s="120"/>
      <c r="C203" s="39" t="s">
        <v>211</v>
      </c>
      <c r="D203" s="139" t="s">
        <v>344</v>
      </c>
      <c r="E203" s="144" t="s">
        <v>41</v>
      </c>
      <c r="F203" s="144" t="s">
        <v>25</v>
      </c>
      <c r="G203" s="80">
        <v>6010010680</v>
      </c>
      <c r="H203" s="81"/>
      <c r="I203" s="142">
        <f t="shared" si="157"/>
        <v>4091700</v>
      </c>
      <c r="J203" s="142">
        <f t="shared" ref="J203:S203" si="165">J204</f>
        <v>0</v>
      </c>
      <c r="K203" s="75">
        <f t="shared" si="165"/>
        <v>0</v>
      </c>
      <c r="L203" s="75">
        <f t="shared" si="165"/>
        <v>4091700</v>
      </c>
      <c r="M203" s="75">
        <f t="shared" si="165"/>
        <v>0</v>
      </c>
      <c r="N203" s="75">
        <f t="shared" si="165"/>
        <v>0</v>
      </c>
      <c r="O203" s="75">
        <f t="shared" si="165"/>
        <v>0</v>
      </c>
      <c r="P203" s="75">
        <f t="shared" si="165"/>
        <v>0</v>
      </c>
      <c r="Q203" s="75">
        <f t="shared" si="165"/>
        <v>0</v>
      </c>
      <c r="R203" s="75">
        <f t="shared" si="165"/>
        <v>0</v>
      </c>
      <c r="S203" s="143">
        <f t="shared" si="165"/>
        <v>0</v>
      </c>
      <c r="T203" s="142">
        <f t="shared" si="159"/>
        <v>3862700</v>
      </c>
      <c r="U203" s="142">
        <f t="shared" ref="U203:AD203" si="166">U204</f>
        <v>6000000</v>
      </c>
      <c r="V203" s="75">
        <f t="shared" si="166"/>
        <v>0</v>
      </c>
      <c r="W203" s="75">
        <f t="shared" si="166"/>
        <v>-2137300</v>
      </c>
      <c r="X203" s="75">
        <f t="shared" si="166"/>
        <v>0</v>
      </c>
      <c r="Y203" s="75">
        <f t="shared" si="166"/>
        <v>0</v>
      </c>
      <c r="Z203" s="75">
        <f t="shared" si="166"/>
        <v>0</v>
      </c>
      <c r="AA203" s="75">
        <f t="shared" si="166"/>
        <v>0</v>
      </c>
      <c r="AB203" s="75">
        <f t="shared" si="166"/>
        <v>0</v>
      </c>
      <c r="AC203" s="75">
        <f t="shared" si="166"/>
        <v>0</v>
      </c>
      <c r="AD203" s="143">
        <f t="shared" si="166"/>
        <v>0</v>
      </c>
    </row>
    <row r="204" spans="2:30">
      <c r="B204" s="120"/>
      <c r="C204" s="39" t="s">
        <v>147</v>
      </c>
      <c r="D204" s="139" t="s">
        <v>344</v>
      </c>
      <c r="E204" s="144" t="s">
        <v>41</v>
      </c>
      <c r="F204" s="144" t="s">
        <v>25</v>
      </c>
      <c r="G204" s="80">
        <v>6010010680</v>
      </c>
      <c r="H204" s="81" t="s">
        <v>212</v>
      </c>
      <c r="I204" s="142">
        <f t="shared" si="157"/>
        <v>4091700</v>
      </c>
      <c r="J204" s="142"/>
      <c r="K204" s="75"/>
      <c r="L204" s="75">
        <v>4091700</v>
      </c>
      <c r="M204" s="75">
        <v>0</v>
      </c>
      <c r="N204" s="75">
        <v>0</v>
      </c>
      <c r="O204" s="75">
        <v>0</v>
      </c>
      <c r="P204" s="75">
        <v>0</v>
      </c>
      <c r="Q204" s="75">
        <v>0</v>
      </c>
      <c r="R204" s="75">
        <v>0</v>
      </c>
      <c r="S204" s="143">
        <v>0</v>
      </c>
      <c r="T204" s="142">
        <f t="shared" si="159"/>
        <v>3862700</v>
      </c>
      <c r="U204" s="142">
        <v>6000000</v>
      </c>
      <c r="V204" s="75"/>
      <c r="W204" s="75">
        <v>-2137300</v>
      </c>
      <c r="X204" s="75">
        <v>0</v>
      </c>
      <c r="Y204" s="75"/>
      <c r="Z204" s="75"/>
      <c r="AA204" s="75"/>
      <c r="AB204" s="75"/>
      <c r="AC204" s="75"/>
      <c r="AD204" s="143"/>
    </row>
    <row r="205" spans="2:30" ht="37.5">
      <c r="B205" s="120"/>
      <c r="C205" s="39" t="s">
        <v>213</v>
      </c>
      <c r="D205" s="139" t="s">
        <v>344</v>
      </c>
      <c r="E205" s="144" t="s">
        <v>41</v>
      </c>
      <c r="F205" s="144" t="s">
        <v>25</v>
      </c>
      <c r="G205" s="80" t="s">
        <v>214</v>
      </c>
      <c r="H205" s="81"/>
      <c r="I205" s="142">
        <f t="shared" si="157"/>
        <v>5963400</v>
      </c>
      <c r="J205" s="142">
        <f t="shared" ref="J205:S205" si="167">J206</f>
        <v>8832700</v>
      </c>
      <c r="K205" s="75">
        <f t="shared" si="167"/>
        <v>1222400</v>
      </c>
      <c r="L205" s="75">
        <f t="shared" si="167"/>
        <v>-4091700</v>
      </c>
      <c r="M205" s="75">
        <f t="shared" si="167"/>
        <v>0</v>
      </c>
      <c r="N205" s="75">
        <f t="shared" si="167"/>
        <v>0</v>
      </c>
      <c r="O205" s="75">
        <f t="shared" si="167"/>
        <v>0</v>
      </c>
      <c r="P205" s="75">
        <f t="shared" si="167"/>
        <v>0</v>
      </c>
      <c r="Q205" s="75">
        <f t="shared" si="167"/>
        <v>0</v>
      </c>
      <c r="R205" s="75">
        <f t="shared" si="167"/>
        <v>0</v>
      </c>
      <c r="S205" s="143">
        <f t="shared" si="167"/>
        <v>0</v>
      </c>
      <c r="T205" s="142">
        <f t="shared" si="159"/>
        <v>6679100</v>
      </c>
      <c r="U205" s="142">
        <f t="shared" ref="U205:AD205" si="168">U206</f>
        <v>0</v>
      </c>
      <c r="V205" s="75">
        <f t="shared" si="168"/>
        <v>4541800</v>
      </c>
      <c r="W205" s="75">
        <f t="shared" si="168"/>
        <v>2137300</v>
      </c>
      <c r="X205" s="75">
        <f t="shared" si="168"/>
        <v>0</v>
      </c>
      <c r="Y205" s="75">
        <f t="shared" si="168"/>
        <v>0</v>
      </c>
      <c r="Z205" s="75">
        <f t="shared" si="168"/>
        <v>0</v>
      </c>
      <c r="AA205" s="75">
        <f t="shared" si="168"/>
        <v>0</v>
      </c>
      <c r="AB205" s="75">
        <f t="shared" si="168"/>
        <v>0</v>
      </c>
      <c r="AC205" s="75">
        <f t="shared" si="168"/>
        <v>0</v>
      </c>
      <c r="AD205" s="143">
        <f t="shared" si="168"/>
        <v>0</v>
      </c>
    </row>
    <row r="206" spans="2:30">
      <c r="B206" s="120"/>
      <c r="C206" s="39" t="s">
        <v>147</v>
      </c>
      <c r="D206" s="139" t="s">
        <v>344</v>
      </c>
      <c r="E206" s="144" t="s">
        <v>41</v>
      </c>
      <c r="F206" s="144" t="s">
        <v>25</v>
      </c>
      <c r="G206" s="80" t="s">
        <v>214</v>
      </c>
      <c r="H206" s="81" t="s">
        <v>212</v>
      </c>
      <c r="I206" s="142">
        <f t="shared" si="157"/>
        <v>5963400</v>
      </c>
      <c r="J206" s="142">
        <v>8832700</v>
      </c>
      <c r="K206" s="75">
        <v>1222400</v>
      </c>
      <c r="L206" s="75">
        <v>-4091700</v>
      </c>
      <c r="M206" s="75">
        <v>0</v>
      </c>
      <c r="N206" s="75">
        <v>0</v>
      </c>
      <c r="O206" s="75">
        <v>0</v>
      </c>
      <c r="P206" s="75">
        <v>0</v>
      </c>
      <c r="Q206" s="75">
        <v>0</v>
      </c>
      <c r="R206" s="75">
        <v>0</v>
      </c>
      <c r="S206" s="143">
        <v>0</v>
      </c>
      <c r="T206" s="142">
        <f t="shared" si="159"/>
        <v>6679100</v>
      </c>
      <c r="U206" s="142"/>
      <c r="V206" s="75">
        <v>4541800</v>
      </c>
      <c r="W206" s="75">
        <v>2137300</v>
      </c>
      <c r="X206" s="75">
        <v>0</v>
      </c>
      <c r="Y206" s="75"/>
      <c r="Z206" s="75"/>
      <c r="AA206" s="75"/>
      <c r="AB206" s="75"/>
      <c r="AC206" s="75"/>
      <c r="AD206" s="143"/>
    </row>
    <row r="207" spans="2:30" ht="56.25">
      <c r="B207" s="120"/>
      <c r="C207" s="39" t="s">
        <v>243</v>
      </c>
      <c r="D207" s="139" t="s">
        <v>344</v>
      </c>
      <c r="E207" s="144" t="s">
        <v>41</v>
      </c>
      <c r="F207" s="144" t="s">
        <v>25</v>
      </c>
      <c r="G207" s="80">
        <v>6500000000</v>
      </c>
      <c r="H207" s="81"/>
      <c r="I207" s="142">
        <f t="shared" si="157"/>
        <v>71175900</v>
      </c>
      <c r="J207" s="142">
        <f t="shared" ref="J207:S207" si="169">J208</f>
        <v>72897900</v>
      </c>
      <c r="K207" s="75">
        <f t="shared" si="169"/>
        <v>-1722000</v>
      </c>
      <c r="L207" s="75">
        <f t="shared" si="169"/>
        <v>0</v>
      </c>
      <c r="M207" s="75">
        <f t="shared" si="169"/>
        <v>0</v>
      </c>
      <c r="N207" s="75">
        <f t="shared" si="169"/>
        <v>0</v>
      </c>
      <c r="O207" s="75">
        <f t="shared" si="169"/>
        <v>0</v>
      </c>
      <c r="P207" s="75">
        <f t="shared" si="169"/>
        <v>0</v>
      </c>
      <c r="Q207" s="75">
        <f t="shared" si="169"/>
        <v>0</v>
      </c>
      <c r="R207" s="75">
        <f t="shared" si="169"/>
        <v>0</v>
      </c>
      <c r="S207" s="143">
        <f t="shared" si="169"/>
        <v>0</v>
      </c>
      <c r="T207" s="142">
        <f t="shared" si="159"/>
        <v>74565200</v>
      </c>
      <c r="U207" s="142">
        <f t="shared" ref="U207:AD207" si="170">U208</f>
        <v>79236800</v>
      </c>
      <c r="V207" s="75">
        <f t="shared" si="170"/>
        <v>-4671600</v>
      </c>
      <c r="W207" s="75">
        <f t="shared" si="170"/>
        <v>0</v>
      </c>
      <c r="X207" s="75">
        <f t="shared" si="170"/>
        <v>0</v>
      </c>
      <c r="Y207" s="75">
        <f t="shared" si="170"/>
        <v>0</v>
      </c>
      <c r="Z207" s="75">
        <f t="shared" si="170"/>
        <v>0</v>
      </c>
      <c r="AA207" s="75">
        <f t="shared" si="170"/>
        <v>0</v>
      </c>
      <c r="AB207" s="75">
        <f t="shared" si="170"/>
        <v>0</v>
      </c>
      <c r="AC207" s="75">
        <f t="shared" si="170"/>
        <v>0</v>
      </c>
      <c r="AD207" s="143">
        <f t="shared" si="170"/>
        <v>0</v>
      </c>
    </row>
    <row r="208" spans="2:30">
      <c r="B208" s="120"/>
      <c r="C208" s="39" t="s">
        <v>350</v>
      </c>
      <c r="D208" s="139" t="s">
        <v>344</v>
      </c>
      <c r="E208" s="144" t="s">
        <v>41</v>
      </c>
      <c r="F208" s="144" t="s">
        <v>25</v>
      </c>
      <c r="G208" s="80">
        <v>6520000000</v>
      </c>
      <c r="H208" s="81"/>
      <c r="I208" s="142">
        <f t="shared" si="157"/>
        <v>71175900</v>
      </c>
      <c r="J208" s="142">
        <f>J211</f>
        <v>72897900</v>
      </c>
      <c r="K208" s="142">
        <f>K211</f>
        <v>-1722000</v>
      </c>
      <c r="L208" s="75">
        <f t="shared" ref="L208:S208" si="171">L211+L209</f>
        <v>0</v>
      </c>
      <c r="M208" s="75">
        <f t="shared" si="171"/>
        <v>0</v>
      </c>
      <c r="N208" s="75">
        <f t="shared" si="171"/>
        <v>0</v>
      </c>
      <c r="O208" s="75">
        <f t="shared" si="171"/>
        <v>0</v>
      </c>
      <c r="P208" s="75">
        <f t="shared" si="171"/>
        <v>0</v>
      </c>
      <c r="Q208" s="75">
        <f t="shared" si="171"/>
        <v>0</v>
      </c>
      <c r="R208" s="75">
        <f t="shared" si="171"/>
        <v>0</v>
      </c>
      <c r="S208" s="143">
        <f t="shared" si="171"/>
        <v>0</v>
      </c>
      <c r="T208" s="142">
        <f t="shared" si="159"/>
        <v>74565200</v>
      </c>
      <c r="U208" s="142">
        <f>U211</f>
        <v>79236800</v>
      </c>
      <c r="V208" s="75">
        <f>V211</f>
        <v>-4671600</v>
      </c>
      <c r="W208" s="75">
        <f>W211+W209</f>
        <v>0</v>
      </c>
      <c r="X208" s="75">
        <f>X211+X209</f>
        <v>0</v>
      </c>
      <c r="Y208" s="75">
        <f t="shared" ref="Y208:AD208" si="172">Y211</f>
        <v>0</v>
      </c>
      <c r="Z208" s="75">
        <f t="shared" si="172"/>
        <v>0</v>
      </c>
      <c r="AA208" s="75">
        <f t="shared" si="172"/>
        <v>0</v>
      </c>
      <c r="AB208" s="75">
        <f t="shared" si="172"/>
        <v>0</v>
      </c>
      <c r="AC208" s="75">
        <f t="shared" si="172"/>
        <v>0</v>
      </c>
      <c r="AD208" s="143">
        <f t="shared" si="172"/>
        <v>0</v>
      </c>
    </row>
    <row r="209" spans="1:1024" ht="93.75">
      <c r="B209" s="120"/>
      <c r="C209" s="39" t="s">
        <v>245</v>
      </c>
      <c r="D209" s="139" t="s">
        <v>344</v>
      </c>
      <c r="E209" s="144" t="s">
        <v>41</v>
      </c>
      <c r="F209" s="144" t="s">
        <v>25</v>
      </c>
      <c r="G209" s="80" t="s">
        <v>246</v>
      </c>
      <c r="H209" s="81"/>
      <c r="I209" s="142">
        <f t="shared" si="157"/>
        <v>10158200</v>
      </c>
      <c r="J209" s="142"/>
      <c r="K209" s="75"/>
      <c r="L209" s="75">
        <f t="shared" ref="L209:S209" si="173">L210</f>
        <v>10158200</v>
      </c>
      <c r="M209" s="75">
        <f t="shared" si="173"/>
        <v>0</v>
      </c>
      <c r="N209" s="75">
        <f t="shared" si="173"/>
        <v>0</v>
      </c>
      <c r="O209" s="75">
        <f t="shared" si="173"/>
        <v>0</v>
      </c>
      <c r="P209" s="75">
        <f t="shared" si="173"/>
        <v>0</v>
      </c>
      <c r="Q209" s="75">
        <f t="shared" si="173"/>
        <v>0</v>
      </c>
      <c r="R209" s="75">
        <f t="shared" si="173"/>
        <v>0</v>
      </c>
      <c r="S209" s="143">
        <f t="shared" si="173"/>
        <v>0</v>
      </c>
      <c r="T209" s="142">
        <f t="shared" si="159"/>
        <v>13544300</v>
      </c>
      <c r="U209" s="142"/>
      <c r="V209" s="75"/>
      <c r="W209" s="75">
        <f>W210</f>
        <v>13544300</v>
      </c>
      <c r="X209" s="75">
        <f>X210</f>
        <v>0</v>
      </c>
      <c r="Y209" s="75"/>
      <c r="Z209" s="75"/>
      <c r="AA209" s="75"/>
      <c r="AB209" s="75"/>
      <c r="AC209" s="75"/>
      <c r="AD209" s="143"/>
    </row>
    <row r="210" spans="1:1024" ht="37.5">
      <c r="B210" s="120"/>
      <c r="C210" s="39" t="s">
        <v>247</v>
      </c>
      <c r="D210" s="139" t="s">
        <v>344</v>
      </c>
      <c r="E210" s="144" t="s">
        <v>41</v>
      </c>
      <c r="F210" s="144" t="s">
        <v>25</v>
      </c>
      <c r="G210" s="80" t="s">
        <v>246</v>
      </c>
      <c r="H210" s="81" t="s">
        <v>248</v>
      </c>
      <c r="I210" s="142">
        <f t="shared" si="157"/>
        <v>10158200</v>
      </c>
      <c r="J210" s="142"/>
      <c r="K210" s="75"/>
      <c r="L210" s="75">
        <v>10158200</v>
      </c>
      <c r="M210" s="75">
        <v>0</v>
      </c>
      <c r="N210" s="75">
        <v>0</v>
      </c>
      <c r="O210" s="75">
        <v>0</v>
      </c>
      <c r="P210" s="75">
        <v>0</v>
      </c>
      <c r="Q210" s="75">
        <v>0</v>
      </c>
      <c r="R210" s="75">
        <v>0</v>
      </c>
      <c r="S210" s="143">
        <v>0</v>
      </c>
      <c r="T210" s="142">
        <f t="shared" si="159"/>
        <v>13544300</v>
      </c>
      <c r="U210" s="142"/>
      <c r="V210" s="75"/>
      <c r="W210" s="75">
        <v>13544300</v>
      </c>
      <c r="X210" s="75">
        <v>0</v>
      </c>
      <c r="Y210" s="75"/>
      <c r="Z210" s="75"/>
      <c r="AA210" s="75"/>
      <c r="AB210" s="75"/>
      <c r="AC210" s="75"/>
      <c r="AD210" s="143"/>
    </row>
    <row r="211" spans="1:1024" ht="93.75">
      <c r="B211" s="120"/>
      <c r="C211" s="39" t="s">
        <v>245</v>
      </c>
      <c r="D211" s="139" t="s">
        <v>344</v>
      </c>
      <c r="E211" s="144" t="s">
        <v>41</v>
      </c>
      <c r="F211" s="144" t="s">
        <v>25</v>
      </c>
      <c r="G211" s="80" t="s">
        <v>249</v>
      </c>
      <c r="H211" s="81"/>
      <c r="I211" s="142">
        <f t="shared" si="157"/>
        <v>61017700</v>
      </c>
      <c r="J211" s="142">
        <f t="shared" ref="J211:S211" si="174">J212+J213</f>
        <v>72897900</v>
      </c>
      <c r="K211" s="75">
        <f t="shared" si="174"/>
        <v>-1722000</v>
      </c>
      <c r="L211" s="75">
        <f t="shared" si="174"/>
        <v>-10158200</v>
      </c>
      <c r="M211" s="75">
        <f t="shared" si="174"/>
        <v>0</v>
      </c>
      <c r="N211" s="75">
        <f t="shared" si="174"/>
        <v>0</v>
      </c>
      <c r="O211" s="75">
        <f t="shared" si="174"/>
        <v>0</v>
      </c>
      <c r="P211" s="75">
        <f t="shared" si="174"/>
        <v>0</v>
      </c>
      <c r="Q211" s="75">
        <f t="shared" si="174"/>
        <v>0</v>
      </c>
      <c r="R211" s="75">
        <f t="shared" si="174"/>
        <v>0</v>
      </c>
      <c r="S211" s="143">
        <f t="shared" si="174"/>
        <v>0</v>
      </c>
      <c r="T211" s="142">
        <f t="shared" si="159"/>
        <v>61020900</v>
      </c>
      <c r="U211" s="142">
        <f t="shared" ref="U211:AD211" si="175">U212+U213</f>
        <v>79236800</v>
      </c>
      <c r="V211" s="75">
        <f t="shared" si="175"/>
        <v>-4671600</v>
      </c>
      <c r="W211" s="75">
        <f t="shared" si="175"/>
        <v>-13544300</v>
      </c>
      <c r="X211" s="75">
        <f t="shared" si="175"/>
        <v>0</v>
      </c>
      <c r="Y211" s="75">
        <f t="shared" si="175"/>
        <v>0</v>
      </c>
      <c r="Z211" s="75">
        <f t="shared" si="175"/>
        <v>0</v>
      </c>
      <c r="AA211" s="75">
        <f t="shared" si="175"/>
        <v>0</v>
      </c>
      <c r="AB211" s="75">
        <f t="shared" si="175"/>
        <v>0</v>
      </c>
      <c r="AC211" s="75">
        <f t="shared" si="175"/>
        <v>0</v>
      </c>
      <c r="AD211" s="143">
        <f t="shared" si="175"/>
        <v>0</v>
      </c>
    </row>
    <row r="212" spans="1:1024" ht="37.5">
      <c r="B212" s="120"/>
      <c r="C212" s="39" t="s">
        <v>105</v>
      </c>
      <c r="D212" s="139" t="s">
        <v>344</v>
      </c>
      <c r="E212" s="144" t="s">
        <v>41</v>
      </c>
      <c r="F212" s="144" t="s">
        <v>25</v>
      </c>
      <c r="G212" s="80" t="s">
        <v>249</v>
      </c>
      <c r="H212" s="81" t="s">
        <v>106</v>
      </c>
      <c r="I212" s="142">
        <f t="shared" si="157"/>
        <v>68760.5</v>
      </c>
      <c r="J212" s="142">
        <v>100000</v>
      </c>
      <c r="K212" s="75"/>
      <c r="L212" s="75">
        <v>-31239.5</v>
      </c>
      <c r="M212" s="75">
        <v>0</v>
      </c>
      <c r="N212" s="75">
        <v>0</v>
      </c>
      <c r="O212" s="75">
        <v>0</v>
      </c>
      <c r="P212" s="75">
        <v>0</v>
      </c>
      <c r="Q212" s="75">
        <v>0</v>
      </c>
      <c r="R212" s="75">
        <v>0</v>
      </c>
      <c r="S212" s="143">
        <v>0</v>
      </c>
      <c r="T212" s="142">
        <f t="shared" si="159"/>
        <v>72034.8</v>
      </c>
      <c r="U212" s="142">
        <v>100000</v>
      </c>
      <c r="V212" s="75"/>
      <c r="W212" s="75">
        <v>-27965.200000000001</v>
      </c>
      <c r="X212" s="75">
        <v>0</v>
      </c>
      <c r="Y212" s="75"/>
      <c r="Z212" s="75"/>
      <c r="AA212" s="75"/>
      <c r="AB212" s="75"/>
      <c r="AC212" s="75"/>
      <c r="AD212" s="143"/>
    </row>
    <row r="213" spans="1:1024" ht="37.5">
      <c r="B213" s="120"/>
      <c r="C213" s="39" t="s">
        <v>247</v>
      </c>
      <c r="D213" s="139" t="s">
        <v>344</v>
      </c>
      <c r="E213" s="144" t="s">
        <v>41</v>
      </c>
      <c r="F213" s="144" t="s">
        <v>25</v>
      </c>
      <c r="G213" s="80" t="s">
        <v>249</v>
      </c>
      <c r="H213" s="81" t="s">
        <v>248</v>
      </c>
      <c r="I213" s="142">
        <f t="shared" si="157"/>
        <v>60948939.5</v>
      </c>
      <c r="J213" s="142">
        <v>72797900</v>
      </c>
      <c r="K213" s="75">
        <v>-1722000</v>
      </c>
      <c r="L213" s="75">
        <v>-10126960.5</v>
      </c>
      <c r="M213" s="75">
        <v>0</v>
      </c>
      <c r="N213" s="75">
        <v>0</v>
      </c>
      <c r="O213" s="75">
        <v>0</v>
      </c>
      <c r="P213" s="75">
        <v>0</v>
      </c>
      <c r="Q213" s="75">
        <v>0</v>
      </c>
      <c r="R213" s="75">
        <v>0</v>
      </c>
      <c r="S213" s="143">
        <v>0</v>
      </c>
      <c r="T213" s="142">
        <f t="shared" si="159"/>
        <v>60948865.200000003</v>
      </c>
      <c r="U213" s="142">
        <v>79136800</v>
      </c>
      <c r="V213" s="75">
        <v>-4671600</v>
      </c>
      <c r="W213" s="75">
        <v>-13516334.800000001</v>
      </c>
      <c r="X213" s="75">
        <v>0</v>
      </c>
      <c r="Y213" s="75"/>
      <c r="Z213" s="75"/>
      <c r="AA213" s="75"/>
      <c r="AB213" s="75"/>
      <c r="AC213" s="75"/>
      <c r="AD213" s="143"/>
    </row>
    <row r="214" spans="1:1024" s="119" customFormat="1" ht="56.25">
      <c r="A214" s="114"/>
      <c r="B214" s="120" t="s">
        <v>44</v>
      </c>
      <c r="C214" s="30" t="s">
        <v>351</v>
      </c>
      <c r="D214" s="30">
        <v>905</v>
      </c>
      <c r="E214" s="148"/>
      <c r="F214" s="148"/>
      <c r="G214" s="86"/>
      <c r="H214" s="87"/>
      <c r="I214" s="137">
        <f t="shared" si="157"/>
        <v>89813300</v>
      </c>
      <c r="J214" s="137">
        <f t="shared" ref="J214:S214" si="176">J215+J227+J233</f>
        <v>89813300</v>
      </c>
      <c r="K214" s="73">
        <f t="shared" si="176"/>
        <v>0</v>
      </c>
      <c r="L214" s="73">
        <f t="shared" si="176"/>
        <v>0</v>
      </c>
      <c r="M214" s="73">
        <f t="shared" si="176"/>
        <v>0</v>
      </c>
      <c r="N214" s="73">
        <f t="shared" si="176"/>
        <v>0</v>
      </c>
      <c r="O214" s="73">
        <f t="shared" si="176"/>
        <v>0</v>
      </c>
      <c r="P214" s="73">
        <f t="shared" si="176"/>
        <v>0</v>
      </c>
      <c r="Q214" s="73">
        <f t="shared" si="176"/>
        <v>0</v>
      </c>
      <c r="R214" s="73">
        <f t="shared" si="176"/>
        <v>0</v>
      </c>
      <c r="S214" s="138">
        <f t="shared" si="176"/>
        <v>0</v>
      </c>
      <c r="T214" s="137">
        <f t="shared" si="159"/>
        <v>130949100</v>
      </c>
      <c r="U214" s="137">
        <f t="shared" ref="U214:AD214" si="177">U215+U227+U233</f>
        <v>130949100</v>
      </c>
      <c r="V214" s="73">
        <f t="shared" si="177"/>
        <v>0</v>
      </c>
      <c r="W214" s="73">
        <f t="shared" si="177"/>
        <v>0</v>
      </c>
      <c r="X214" s="73">
        <f t="shared" si="177"/>
        <v>0</v>
      </c>
      <c r="Y214" s="73">
        <f t="shared" si="177"/>
        <v>0</v>
      </c>
      <c r="Z214" s="73">
        <f t="shared" si="177"/>
        <v>0</v>
      </c>
      <c r="AA214" s="73">
        <f t="shared" si="177"/>
        <v>0</v>
      </c>
      <c r="AB214" s="73">
        <f t="shared" si="177"/>
        <v>0</v>
      </c>
      <c r="AC214" s="73">
        <f t="shared" si="177"/>
        <v>0</v>
      </c>
      <c r="AD214" s="138">
        <f t="shared" si="177"/>
        <v>0</v>
      </c>
      <c r="AMD214" s="42"/>
      <c r="AME214" s="42"/>
      <c r="AMF214" s="42"/>
      <c r="AMG214" s="42"/>
      <c r="AMH214" s="42"/>
      <c r="AMI214" s="42"/>
      <c r="AMJ214" s="42"/>
    </row>
    <row r="215" spans="1:1024">
      <c r="B215" s="120"/>
      <c r="C215" s="39" t="s">
        <v>17</v>
      </c>
      <c r="D215" s="39">
        <v>905</v>
      </c>
      <c r="E215" s="144" t="s">
        <v>18</v>
      </c>
      <c r="F215" s="144" t="s">
        <v>83</v>
      </c>
      <c r="G215" s="80"/>
      <c r="H215" s="81"/>
      <c r="I215" s="142">
        <f t="shared" si="157"/>
        <v>27813300</v>
      </c>
      <c r="J215" s="142">
        <f t="shared" ref="J215:S215" si="178">J216+J222</f>
        <v>27813300</v>
      </c>
      <c r="K215" s="75">
        <f t="shared" si="178"/>
        <v>0</v>
      </c>
      <c r="L215" s="75">
        <f t="shared" si="178"/>
        <v>0</v>
      </c>
      <c r="M215" s="75">
        <f t="shared" si="178"/>
        <v>0</v>
      </c>
      <c r="N215" s="75">
        <f t="shared" si="178"/>
        <v>0</v>
      </c>
      <c r="O215" s="75">
        <f t="shared" si="178"/>
        <v>0</v>
      </c>
      <c r="P215" s="75">
        <f t="shared" si="178"/>
        <v>0</v>
      </c>
      <c r="Q215" s="75">
        <f t="shared" si="178"/>
        <v>0</v>
      </c>
      <c r="R215" s="75">
        <f t="shared" si="178"/>
        <v>0</v>
      </c>
      <c r="S215" s="143">
        <f t="shared" si="178"/>
        <v>0</v>
      </c>
      <c r="T215" s="142">
        <f t="shared" si="159"/>
        <v>26949100</v>
      </c>
      <c r="U215" s="142">
        <f t="shared" ref="U215:AD215" si="179">U216+U222</f>
        <v>26949100</v>
      </c>
      <c r="V215" s="75">
        <f t="shared" si="179"/>
        <v>0</v>
      </c>
      <c r="W215" s="75">
        <f t="shared" si="179"/>
        <v>0</v>
      </c>
      <c r="X215" s="75">
        <f t="shared" si="179"/>
        <v>0</v>
      </c>
      <c r="Y215" s="75">
        <f t="shared" si="179"/>
        <v>0</v>
      </c>
      <c r="Z215" s="75">
        <f t="shared" si="179"/>
        <v>0</v>
      </c>
      <c r="AA215" s="75">
        <f t="shared" si="179"/>
        <v>0</v>
      </c>
      <c r="AB215" s="75">
        <f t="shared" si="179"/>
        <v>0</v>
      </c>
      <c r="AC215" s="75">
        <f t="shared" si="179"/>
        <v>0</v>
      </c>
      <c r="AD215" s="143">
        <f t="shared" si="179"/>
        <v>0</v>
      </c>
    </row>
    <row r="216" spans="1:1024" ht="37.5">
      <c r="B216" s="120"/>
      <c r="C216" s="39" t="s">
        <v>352</v>
      </c>
      <c r="D216" s="39">
        <v>905</v>
      </c>
      <c r="E216" s="144" t="s">
        <v>18</v>
      </c>
      <c r="F216" s="144" t="s">
        <v>29</v>
      </c>
      <c r="G216" s="80"/>
      <c r="H216" s="81"/>
      <c r="I216" s="142">
        <f t="shared" si="157"/>
        <v>22855500</v>
      </c>
      <c r="J216" s="142">
        <f t="shared" ref="J216:S218" si="180">J217</f>
        <v>22855500</v>
      </c>
      <c r="K216" s="75">
        <f t="shared" si="180"/>
        <v>0</v>
      </c>
      <c r="L216" s="75">
        <f t="shared" si="180"/>
        <v>0</v>
      </c>
      <c r="M216" s="75">
        <f t="shared" si="180"/>
        <v>0</v>
      </c>
      <c r="N216" s="75">
        <f t="shared" si="180"/>
        <v>0</v>
      </c>
      <c r="O216" s="75">
        <f t="shared" si="180"/>
        <v>0</v>
      </c>
      <c r="P216" s="75">
        <f t="shared" si="180"/>
        <v>0</v>
      </c>
      <c r="Q216" s="75">
        <f t="shared" si="180"/>
        <v>0</v>
      </c>
      <c r="R216" s="75">
        <f t="shared" si="180"/>
        <v>0</v>
      </c>
      <c r="S216" s="143">
        <f t="shared" si="180"/>
        <v>0</v>
      </c>
      <c r="T216" s="142">
        <f t="shared" si="159"/>
        <v>21985300</v>
      </c>
      <c r="U216" s="142">
        <f t="shared" ref="U216:AD218" si="181">U217</f>
        <v>21985300</v>
      </c>
      <c r="V216" s="75">
        <f t="shared" si="181"/>
        <v>0</v>
      </c>
      <c r="W216" s="75">
        <f t="shared" si="181"/>
        <v>0</v>
      </c>
      <c r="X216" s="75">
        <f t="shared" si="181"/>
        <v>0</v>
      </c>
      <c r="Y216" s="75">
        <f t="shared" si="181"/>
        <v>0</v>
      </c>
      <c r="Z216" s="75">
        <f t="shared" si="181"/>
        <v>0</v>
      </c>
      <c r="AA216" s="75">
        <f t="shared" si="181"/>
        <v>0</v>
      </c>
      <c r="AB216" s="75">
        <f t="shared" si="181"/>
        <v>0</v>
      </c>
      <c r="AC216" s="75">
        <f t="shared" si="181"/>
        <v>0</v>
      </c>
      <c r="AD216" s="143">
        <f t="shared" si="181"/>
        <v>0</v>
      </c>
    </row>
    <row r="217" spans="1:1024" ht="37.5">
      <c r="B217" s="120"/>
      <c r="C217" s="39" t="s">
        <v>99</v>
      </c>
      <c r="D217" s="39">
        <v>905</v>
      </c>
      <c r="E217" s="144" t="s">
        <v>18</v>
      </c>
      <c r="F217" s="144" t="s">
        <v>29</v>
      </c>
      <c r="G217" s="80">
        <v>5000000000</v>
      </c>
      <c r="H217" s="81"/>
      <c r="I217" s="142">
        <f t="shared" si="157"/>
        <v>22855500</v>
      </c>
      <c r="J217" s="142">
        <f t="shared" si="180"/>
        <v>22855500</v>
      </c>
      <c r="K217" s="75">
        <f t="shared" si="180"/>
        <v>0</v>
      </c>
      <c r="L217" s="75">
        <f t="shared" si="180"/>
        <v>0</v>
      </c>
      <c r="M217" s="75">
        <f t="shared" si="180"/>
        <v>0</v>
      </c>
      <c r="N217" s="75">
        <f t="shared" si="180"/>
        <v>0</v>
      </c>
      <c r="O217" s="75">
        <f t="shared" si="180"/>
        <v>0</v>
      </c>
      <c r="P217" s="75">
        <f t="shared" si="180"/>
        <v>0</v>
      </c>
      <c r="Q217" s="75">
        <f t="shared" si="180"/>
        <v>0</v>
      </c>
      <c r="R217" s="75">
        <f t="shared" si="180"/>
        <v>0</v>
      </c>
      <c r="S217" s="143">
        <f t="shared" si="180"/>
        <v>0</v>
      </c>
      <c r="T217" s="142">
        <f t="shared" si="159"/>
        <v>21985300</v>
      </c>
      <c r="U217" s="142">
        <f t="shared" si="181"/>
        <v>21985300</v>
      </c>
      <c r="V217" s="75">
        <f t="shared" si="181"/>
        <v>0</v>
      </c>
      <c r="W217" s="75">
        <f t="shared" si="181"/>
        <v>0</v>
      </c>
      <c r="X217" s="75">
        <f t="shared" si="181"/>
        <v>0</v>
      </c>
      <c r="Y217" s="75">
        <f t="shared" si="181"/>
        <v>0</v>
      </c>
      <c r="Z217" s="75">
        <f t="shared" si="181"/>
        <v>0</v>
      </c>
      <c r="AA217" s="75">
        <f t="shared" si="181"/>
        <v>0</v>
      </c>
      <c r="AB217" s="75">
        <f t="shared" si="181"/>
        <v>0</v>
      </c>
      <c r="AC217" s="75">
        <f t="shared" si="181"/>
        <v>0</v>
      </c>
      <c r="AD217" s="143">
        <f t="shared" si="181"/>
        <v>0</v>
      </c>
    </row>
    <row r="218" spans="1:1024" ht="37.5">
      <c r="B218" s="120"/>
      <c r="C218" s="39" t="s">
        <v>107</v>
      </c>
      <c r="D218" s="39">
        <v>905</v>
      </c>
      <c r="E218" s="144" t="s">
        <v>18</v>
      </c>
      <c r="F218" s="144" t="s">
        <v>29</v>
      </c>
      <c r="G218" s="80">
        <v>5020000000</v>
      </c>
      <c r="H218" s="81"/>
      <c r="I218" s="142">
        <f t="shared" si="157"/>
        <v>22855500</v>
      </c>
      <c r="J218" s="142">
        <f t="shared" si="180"/>
        <v>22855500</v>
      </c>
      <c r="K218" s="75">
        <f t="shared" si="180"/>
        <v>0</v>
      </c>
      <c r="L218" s="75">
        <f t="shared" si="180"/>
        <v>0</v>
      </c>
      <c r="M218" s="75">
        <f t="shared" si="180"/>
        <v>0</v>
      </c>
      <c r="N218" s="75">
        <f t="shared" si="180"/>
        <v>0</v>
      </c>
      <c r="O218" s="75">
        <f t="shared" si="180"/>
        <v>0</v>
      </c>
      <c r="P218" s="75">
        <f t="shared" si="180"/>
        <v>0</v>
      </c>
      <c r="Q218" s="75">
        <f t="shared" si="180"/>
        <v>0</v>
      </c>
      <c r="R218" s="75">
        <f t="shared" si="180"/>
        <v>0</v>
      </c>
      <c r="S218" s="143">
        <f t="shared" si="180"/>
        <v>0</v>
      </c>
      <c r="T218" s="142">
        <f t="shared" si="159"/>
        <v>21985300</v>
      </c>
      <c r="U218" s="142">
        <f t="shared" si="181"/>
        <v>21985300</v>
      </c>
      <c r="V218" s="75">
        <f t="shared" si="181"/>
        <v>0</v>
      </c>
      <c r="W218" s="75">
        <f t="shared" si="181"/>
        <v>0</v>
      </c>
      <c r="X218" s="75">
        <f t="shared" si="181"/>
        <v>0</v>
      </c>
      <c r="Y218" s="75">
        <f t="shared" si="181"/>
        <v>0</v>
      </c>
      <c r="Z218" s="75">
        <f t="shared" si="181"/>
        <v>0</v>
      </c>
      <c r="AA218" s="75">
        <f t="shared" si="181"/>
        <v>0</v>
      </c>
      <c r="AB218" s="75">
        <f t="shared" si="181"/>
        <v>0</v>
      </c>
      <c r="AC218" s="75">
        <f t="shared" si="181"/>
        <v>0</v>
      </c>
      <c r="AD218" s="143">
        <f t="shared" si="181"/>
        <v>0</v>
      </c>
    </row>
    <row r="219" spans="1:1024" ht="35.85" customHeight="1">
      <c r="B219" s="120"/>
      <c r="C219" s="39" t="s">
        <v>101</v>
      </c>
      <c r="D219" s="39">
        <v>905</v>
      </c>
      <c r="E219" s="144" t="s">
        <v>18</v>
      </c>
      <c r="F219" s="144" t="s">
        <v>29</v>
      </c>
      <c r="G219" s="80">
        <v>5020000190</v>
      </c>
      <c r="H219" s="81"/>
      <c r="I219" s="142">
        <f t="shared" si="157"/>
        <v>22855500</v>
      </c>
      <c r="J219" s="142">
        <f t="shared" ref="J219:S219" si="182">J221+J220</f>
        <v>22855500</v>
      </c>
      <c r="K219" s="75">
        <f t="shared" si="182"/>
        <v>0</v>
      </c>
      <c r="L219" s="75">
        <f t="shared" si="182"/>
        <v>0</v>
      </c>
      <c r="M219" s="75">
        <f t="shared" si="182"/>
        <v>0</v>
      </c>
      <c r="N219" s="75">
        <f t="shared" si="182"/>
        <v>0</v>
      </c>
      <c r="O219" s="75">
        <f t="shared" si="182"/>
        <v>0</v>
      </c>
      <c r="P219" s="75">
        <f t="shared" si="182"/>
        <v>0</v>
      </c>
      <c r="Q219" s="75">
        <f t="shared" si="182"/>
        <v>0</v>
      </c>
      <c r="R219" s="75">
        <f t="shared" si="182"/>
        <v>0</v>
      </c>
      <c r="S219" s="143">
        <f t="shared" si="182"/>
        <v>0</v>
      </c>
      <c r="T219" s="142">
        <f t="shared" si="159"/>
        <v>21985300</v>
      </c>
      <c r="U219" s="142">
        <f t="shared" ref="U219:AD219" si="183">U221+U220</f>
        <v>21985300</v>
      </c>
      <c r="V219" s="75">
        <f t="shared" si="183"/>
        <v>0</v>
      </c>
      <c r="W219" s="75">
        <f t="shared" si="183"/>
        <v>0</v>
      </c>
      <c r="X219" s="75">
        <f t="shared" si="183"/>
        <v>0</v>
      </c>
      <c r="Y219" s="75">
        <f t="shared" si="183"/>
        <v>0</v>
      </c>
      <c r="Z219" s="75">
        <f t="shared" si="183"/>
        <v>0</v>
      </c>
      <c r="AA219" s="75">
        <f t="shared" si="183"/>
        <v>0</v>
      </c>
      <c r="AB219" s="75">
        <f t="shared" si="183"/>
        <v>0</v>
      </c>
      <c r="AC219" s="75">
        <f t="shared" si="183"/>
        <v>0</v>
      </c>
      <c r="AD219" s="143">
        <f t="shared" si="183"/>
        <v>0</v>
      </c>
    </row>
    <row r="220" spans="1:1024" ht="75">
      <c r="B220" s="120"/>
      <c r="C220" s="39" t="s">
        <v>102</v>
      </c>
      <c r="D220" s="39">
        <v>905</v>
      </c>
      <c r="E220" s="144" t="s">
        <v>18</v>
      </c>
      <c r="F220" s="144" t="s">
        <v>29</v>
      </c>
      <c r="G220" s="80">
        <v>5020000190</v>
      </c>
      <c r="H220" s="81" t="s">
        <v>103</v>
      </c>
      <c r="I220" s="142">
        <f t="shared" si="157"/>
        <v>22851500</v>
      </c>
      <c r="J220" s="142">
        <v>22851500</v>
      </c>
      <c r="K220" s="75"/>
      <c r="L220" s="75"/>
      <c r="M220" s="75"/>
      <c r="N220" s="75"/>
      <c r="O220" s="75"/>
      <c r="P220" s="75"/>
      <c r="Q220" s="75"/>
      <c r="R220" s="75"/>
      <c r="S220" s="143"/>
      <c r="T220" s="142">
        <f t="shared" si="159"/>
        <v>21981600</v>
      </c>
      <c r="U220" s="142">
        <v>21981600</v>
      </c>
      <c r="V220" s="75"/>
      <c r="W220" s="75"/>
      <c r="X220" s="75"/>
      <c r="Y220" s="75"/>
      <c r="Z220" s="75"/>
      <c r="AA220" s="75"/>
      <c r="AB220" s="75"/>
      <c r="AC220" s="75"/>
      <c r="AD220" s="143"/>
    </row>
    <row r="221" spans="1:1024">
      <c r="B221" s="120"/>
      <c r="C221" s="39" t="s">
        <v>108</v>
      </c>
      <c r="D221" s="39">
        <v>905</v>
      </c>
      <c r="E221" s="144" t="s">
        <v>18</v>
      </c>
      <c r="F221" s="144" t="s">
        <v>29</v>
      </c>
      <c r="G221" s="80">
        <v>5020000190</v>
      </c>
      <c r="H221" s="81" t="s">
        <v>109</v>
      </c>
      <c r="I221" s="142">
        <f t="shared" si="157"/>
        <v>4000</v>
      </c>
      <c r="J221" s="142">
        <v>4000</v>
      </c>
      <c r="K221" s="75"/>
      <c r="L221" s="75"/>
      <c r="M221" s="75"/>
      <c r="N221" s="75"/>
      <c r="O221" s="75"/>
      <c r="P221" s="75"/>
      <c r="Q221" s="75"/>
      <c r="R221" s="75"/>
      <c r="S221" s="143"/>
      <c r="T221" s="142">
        <f t="shared" si="159"/>
        <v>3700</v>
      </c>
      <c r="U221" s="142">
        <v>3700</v>
      </c>
      <c r="V221" s="75"/>
      <c r="W221" s="75"/>
      <c r="X221" s="75"/>
      <c r="Y221" s="75"/>
      <c r="Z221" s="75"/>
      <c r="AA221" s="75"/>
      <c r="AB221" s="75"/>
      <c r="AC221" s="75"/>
      <c r="AD221" s="143"/>
    </row>
    <row r="222" spans="1:1024">
      <c r="B222" s="120"/>
      <c r="C222" s="39" t="s">
        <v>33</v>
      </c>
      <c r="D222" s="39">
        <v>905</v>
      </c>
      <c r="E222" s="144" t="s">
        <v>18</v>
      </c>
      <c r="F222" s="144" t="s">
        <v>34</v>
      </c>
      <c r="G222" s="80"/>
      <c r="H222" s="81"/>
      <c r="I222" s="142">
        <f t="shared" si="157"/>
        <v>4957800</v>
      </c>
      <c r="J222" s="142">
        <f t="shared" ref="J222:S225" si="184">J223</f>
        <v>4957800</v>
      </c>
      <c r="K222" s="75">
        <f t="shared" si="184"/>
        <v>0</v>
      </c>
      <c r="L222" s="75">
        <f t="shared" si="184"/>
        <v>0</v>
      </c>
      <c r="M222" s="75">
        <f t="shared" si="184"/>
        <v>0</v>
      </c>
      <c r="N222" s="75">
        <f t="shared" si="184"/>
        <v>0</v>
      </c>
      <c r="O222" s="75">
        <f t="shared" si="184"/>
        <v>0</v>
      </c>
      <c r="P222" s="75">
        <f t="shared" si="184"/>
        <v>0</v>
      </c>
      <c r="Q222" s="75">
        <f t="shared" si="184"/>
        <v>0</v>
      </c>
      <c r="R222" s="75">
        <f t="shared" si="184"/>
        <v>0</v>
      </c>
      <c r="S222" s="143">
        <f t="shared" si="184"/>
        <v>0</v>
      </c>
      <c r="T222" s="142">
        <f t="shared" si="159"/>
        <v>4963800</v>
      </c>
      <c r="U222" s="142">
        <f t="shared" ref="U222:AD225" si="185">U223</f>
        <v>4963800</v>
      </c>
      <c r="V222" s="75">
        <f t="shared" si="185"/>
        <v>0</v>
      </c>
      <c r="W222" s="75">
        <f t="shared" si="185"/>
        <v>0</v>
      </c>
      <c r="X222" s="75">
        <f t="shared" si="185"/>
        <v>0</v>
      </c>
      <c r="Y222" s="75">
        <f t="shared" si="185"/>
        <v>0</v>
      </c>
      <c r="Z222" s="75">
        <f t="shared" si="185"/>
        <v>0</v>
      </c>
      <c r="AA222" s="75">
        <f t="shared" si="185"/>
        <v>0</v>
      </c>
      <c r="AB222" s="75">
        <f t="shared" si="185"/>
        <v>0</v>
      </c>
      <c r="AC222" s="75">
        <f t="shared" si="185"/>
        <v>0</v>
      </c>
      <c r="AD222" s="143">
        <f t="shared" si="185"/>
        <v>0</v>
      </c>
    </row>
    <row r="223" spans="1:1024" ht="37.5">
      <c r="B223" s="120"/>
      <c r="C223" s="39" t="s">
        <v>99</v>
      </c>
      <c r="D223" s="39">
        <v>905</v>
      </c>
      <c r="E223" s="144" t="s">
        <v>18</v>
      </c>
      <c r="F223" s="144" t="s">
        <v>34</v>
      </c>
      <c r="G223" s="80">
        <v>500000000</v>
      </c>
      <c r="H223" s="81"/>
      <c r="I223" s="142">
        <f t="shared" si="157"/>
        <v>4957800</v>
      </c>
      <c r="J223" s="142">
        <f t="shared" si="184"/>
        <v>4957800</v>
      </c>
      <c r="K223" s="75">
        <f t="shared" si="184"/>
        <v>0</v>
      </c>
      <c r="L223" s="75">
        <f t="shared" si="184"/>
        <v>0</v>
      </c>
      <c r="M223" s="75">
        <f t="shared" si="184"/>
        <v>0</v>
      </c>
      <c r="N223" s="75">
        <f t="shared" si="184"/>
        <v>0</v>
      </c>
      <c r="O223" s="75">
        <f t="shared" si="184"/>
        <v>0</v>
      </c>
      <c r="P223" s="75">
        <f t="shared" si="184"/>
        <v>0</v>
      </c>
      <c r="Q223" s="75">
        <f t="shared" si="184"/>
        <v>0</v>
      </c>
      <c r="R223" s="75">
        <f t="shared" si="184"/>
        <v>0</v>
      </c>
      <c r="S223" s="143">
        <f t="shared" si="184"/>
        <v>0</v>
      </c>
      <c r="T223" s="142">
        <f t="shared" si="159"/>
        <v>4963800</v>
      </c>
      <c r="U223" s="142">
        <f t="shared" si="185"/>
        <v>4963800</v>
      </c>
      <c r="V223" s="75">
        <f t="shared" si="185"/>
        <v>0</v>
      </c>
      <c r="W223" s="75">
        <f t="shared" si="185"/>
        <v>0</v>
      </c>
      <c r="X223" s="75">
        <f t="shared" si="185"/>
        <v>0</v>
      </c>
      <c r="Y223" s="75">
        <f t="shared" si="185"/>
        <v>0</v>
      </c>
      <c r="Z223" s="75">
        <f t="shared" si="185"/>
        <v>0</v>
      </c>
      <c r="AA223" s="75">
        <f t="shared" si="185"/>
        <v>0</v>
      </c>
      <c r="AB223" s="75">
        <f t="shared" si="185"/>
        <v>0</v>
      </c>
      <c r="AC223" s="75">
        <f t="shared" si="185"/>
        <v>0</v>
      </c>
      <c r="AD223" s="143">
        <f t="shared" si="185"/>
        <v>0</v>
      </c>
    </row>
    <row r="224" spans="1:1024" ht="37.5">
      <c r="B224" s="120"/>
      <c r="C224" s="39" t="s">
        <v>118</v>
      </c>
      <c r="D224" s="39">
        <v>905</v>
      </c>
      <c r="E224" s="144" t="s">
        <v>18</v>
      </c>
      <c r="F224" s="144" t="s">
        <v>34</v>
      </c>
      <c r="G224" s="80">
        <v>5030000000</v>
      </c>
      <c r="H224" s="81"/>
      <c r="I224" s="142">
        <f t="shared" si="157"/>
        <v>4957800</v>
      </c>
      <c r="J224" s="142">
        <f t="shared" si="184"/>
        <v>4957800</v>
      </c>
      <c r="K224" s="75">
        <f t="shared" si="184"/>
        <v>0</v>
      </c>
      <c r="L224" s="75">
        <f t="shared" si="184"/>
        <v>0</v>
      </c>
      <c r="M224" s="75">
        <f t="shared" si="184"/>
        <v>0</v>
      </c>
      <c r="N224" s="75">
        <f t="shared" si="184"/>
        <v>0</v>
      </c>
      <c r="O224" s="75">
        <f t="shared" si="184"/>
        <v>0</v>
      </c>
      <c r="P224" s="75">
        <f t="shared" si="184"/>
        <v>0</v>
      </c>
      <c r="Q224" s="75">
        <f t="shared" si="184"/>
        <v>0</v>
      </c>
      <c r="R224" s="75">
        <f t="shared" si="184"/>
        <v>0</v>
      </c>
      <c r="S224" s="143">
        <f t="shared" si="184"/>
        <v>0</v>
      </c>
      <c r="T224" s="142">
        <f t="shared" si="159"/>
        <v>4963800</v>
      </c>
      <c r="U224" s="142">
        <f t="shared" si="185"/>
        <v>4963800</v>
      </c>
      <c r="V224" s="75">
        <f t="shared" si="185"/>
        <v>0</v>
      </c>
      <c r="W224" s="75">
        <f t="shared" si="185"/>
        <v>0</v>
      </c>
      <c r="X224" s="75">
        <f t="shared" si="185"/>
        <v>0</v>
      </c>
      <c r="Y224" s="75">
        <f t="shared" si="185"/>
        <v>0</v>
      </c>
      <c r="Z224" s="75">
        <f t="shared" si="185"/>
        <v>0</v>
      </c>
      <c r="AA224" s="75">
        <f t="shared" si="185"/>
        <v>0</v>
      </c>
      <c r="AB224" s="75">
        <f t="shared" si="185"/>
        <v>0</v>
      </c>
      <c r="AC224" s="75">
        <f t="shared" si="185"/>
        <v>0</v>
      </c>
      <c r="AD224" s="143">
        <f t="shared" si="185"/>
        <v>0</v>
      </c>
    </row>
    <row r="225" spans="1:1024" ht="37.5">
      <c r="B225" s="120"/>
      <c r="C225" s="39" t="s">
        <v>119</v>
      </c>
      <c r="D225" s="39">
        <v>905</v>
      </c>
      <c r="E225" s="144" t="s">
        <v>18</v>
      </c>
      <c r="F225" s="144" t="s">
        <v>34</v>
      </c>
      <c r="G225" s="80">
        <v>5030010030</v>
      </c>
      <c r="H225" s="81"/>
      <c r="I225" s="142">
        <f t="shared" si="157"/>
        <v>4957800</v>
      </c>
      <c r="J225" s="142">
        <f t="shared" si="184"/>
        <v>4957800</v>
      </c>
      <c r="K225" s="75">
        <f t="shared" si="184"/>
        <v>0</v>
      </c>
      <c r="L225" s="75">
        <f t="shared" si="184"/>
        <v>0</v>
      </c>
      <c r="M225" s="75">
        <f t="shared" si="184"/>
        <v>0</v>
      </c>
      <c r="N225" s="75">
        <f t="shared" si="184"/>
        <v>0</v>
      </c>
      <c r="O225" s="75">
        <f t="shared" si="184"/>
        <v>0</v>
      </c>
      <c r="P225" s="75">
        <f t="shared" si="184"/>
        <v>0</v>
      </c>
      <c r="Q225" s="75">
        <f t="shared" si="184"/>
        <v>0</v>
      </c>
      <c r="R225" s="75">
        <f t="shared" si="184"/>
        <v>0</v>
      </c>
      <c r="S225" s="143">
        <f t="shared" si="184"/>
        <v>0</v>
      </c>
      <c r="T225" s="142">
        <f t="shared" si="159"/>
        <v>4963800</v>
      </c>
      <c r="U225" s="142">
        <f t="shared" si="185"/>
        <v>4963800</v>
      </c>
      <c r="V225" s="75">
        <f t="shared" si="185"/>
        <v>0</v>
      </c>
      <c r="W225" s="75">
        <f t="shared" si="185"/>
        <v>0</v>
      </c>
      <c r="X225" s="75">
        <f t="shared" si="185"/>
        <v>0</v>
      </c>
      <c r="Y225" s="75">
        <f t="shared" si="185"/>
        <v>0</v>
      </c>
      <c r="Z225" s="75">
        <f t="shared" si="185"/>
        <v>0</v>
      </c>
      <c r="AA225" s="75">
        <f t="shared" si="185"/>
        <v>0</v>
      </c>
      <c r="AB225" s="75">
        <f t="shared" si="185"/>
        <v>0</v>
      </c>
      <c r="AC225" s="75">
        <f t="shared" si="185"/>
        <v>0</v>
      </c>
      <c r="AD225" s="143">
        <f t="shared" si="185"/>
        <v>0</v>
      </c>
    </row>
    <row r="226" spans="1:1024" ht="37.5">
      <c r="B226" s="120"/>
      <c r="C226" s="39" t="s">
        <v>105</v>
      </c>
      <c r="D226" s="39">
        <v>905</v>
      </c>
      <c r="E226" s="144" t="s">
        <v>18</v>
      </c>
      <c r="F226" s="144" t="s">
        <v>34</v>
      </c>
      <c r="G226" s="80">
        <v>5030010030</v>
      </c>
      <c r="H226" s="81" t="s">
        <v>106</v>
      </c>
      <c r="I226" s="142">
        <f t="shared" si="157"/>
        <v>4957800</v>
      </c>
      <c r="J226" s="142">
        <v>4957800</v>
      </c>
      <c r="K226" s="75"/>
      <c r="L226" s="75"/>
      <c r="M226" s="75"/>
      <c r="N226" s="75"/>
      <c r="O226" s="75"/>
      <c r="P226" s="75"/>
      <c r="Q226" s="75"/>
      <c r="R226" s="75"/>
      <c r="S226" s="143"/>
      <c r="T226" s="142">
        <f t="shared" si="159"/>
        <v>4963800</v>
      </c>
      <c r="U226" s="142">
        <v>4963800</v>
      </c>
      <c r="V226" s="75"/>
      <c r="W226" s="75"/>
      <c r="X226" s="75"/>
      <c r="Y226" s="75"/>
      <c r="Z226" s="75"/>
      <c r="AA226" s="75"/>
      <c r="AB226" s="75"/>
      <c r="AC226" s="75"/>
      <c r="AD226" s="143"/>
    </row>
    <row r="227" spans="1:1024" ht="37.5">
      <c r="B227" s="120"/>
      <c r="C227" s="39" t="s">
        <v>82</v>
      </c>
      <c r="D227" s="39">
        <v>905</v>
      </c>
      <c r="E227" s="144" t="s">
        <v>43</v>
      </c>
      <c r="F227" s="144" t="s">
        <v>83</v>
      </c>
      <c r="G227" s="80"/>
      <c r="H227" s="81"/>
      <c r="I227" s="142">
        <f t="shared" si="157"/>
        <v>20000000</v>
      </c>
      <c r="J227" s="142">
        <f t="shared" ref="J227:S231" si="186">J228</f>
        <v>20000000</v>
      </c>
      <c r="K227" s="75">
        <f t="shared" si="186"/>
        <v>0</v>
      </c>
      <c r="L227" s="75">
        <f t="shared" si="186"/>
        <v>0</v>
      </c>
      <c r="M227" s="75">
        <f t="shared" si="186"/>
        <v>0</v>
      </c>
      <c r="N227" s="75">
        <f t="shared" si="186"/>
        <v>0</v>
      </c>
      <c r="O227" s="75">
        <f t="shared" si="186"/>
        <v>0</v>
      </c>
      <c r="P227" s="75">
        <f t="shared" si="186"/>
        <v>0</v>
      </c>
      <c r="Q227" s="75">
        <f t="shared" si="186"/>
        <v>0</v>
      </c>
      <c r="R227" s="75">
        <f t="shared" si="186"/>
        <v>0</v>
      </c>
      <c r="S227" s="143">
        <f t="shared" si="186"/>
        <v>0</v>
      </c>
      <c r="T227" s="142">
        <f t="shared" si="159"/>
        <v>20000000</v>
      </c>
      <c r="U227" s="142">
        <f t="shared" ref="U227:AD231" si="187">U228</f>
        <v>20000000</v>
      </c>
      <c r="V227" s="75">
        <f t="shared" si="187"/>
        <v>0</v>
      </c>
      <c r="W227" s="75">
        <f t="shared" si="187"/>
        <v>0</v>
      </c>
      <c r="X227" s="75">
        <f t="shared" si="187"/>
        <v>0</v>
      </c>
      <c r="Y227" s="75">
        <f t="shared" si="187"/>
        <v>0</v>
      </c>
      <c r="Z227" s="75">
        <f t="shared" si="187"/>
        <v>0</v>
      </c>
      <c r="AA227" s="75">
        <f t="shared" si="187"/>
        <v>0</v>
      </c>
      <c r="AB227" s="75">
        <f t="shared" si="187"/>
        <v>0</v>
      </c>
      <c r="AC227" s="75">
        <f t="shared" si="187"/>
        <v>0</v>
      </c>
      <c r="AD227" s="143">
        <f t="shared" si="187"/>
        <v>0</v>
      </c>
    </row>
    <row r="228" spans="1:1024" ht="56.25">
      <c r="B228" s="120"/>
      <c r="C228" s="39" t="s">
        <v>84</v>
      </c>
      <c r="D228" s="39">
        <v>905</v>
      </c>
      <c r="E228" s="144" t="s">
        <v>43</v>
      </c>
      <c r="F228" s="144" t="s">
        <v>18</v>
      </c>
      <c r="G228" s="80"/>
      <c r="H228" s="81"/>
      <c r="I228" s="142">
        <f t="shared" si="157"/>
        <v>20000000</v>
      </c>
      <c r="J228" s="142">
        <f t="shared" si="186"/>
        <v>20000000</v>
      </c>
      <c r="K228" s="75">
        <f t="shared" si="186"/>
        <v>0</v>
      </c>
      <c r="L228" s="75">
        <f t="shared" si="186"/>
        <v>0</v>
      </c>
      <c r="M228" s="75">
        <f t="shared" si="186"/>
        <v>0</v>
      </c>
      <c r="N228" s="75">
        <f t="shared" si="186"/>
        <v>0</v>
      </c>
      <c r="O228" s="75">
        <f t="shared" si="186"/>
        <v>0</v>
      </c>
      <c r="P228" s="75">
        <f t="shared" si="186"/>
        <v>0</v>
      </c>
      <c r="Q228" s="75">
        <f t="shared" si="186"/>
        <v>0</v>
      </c>
      <c r="R228" s="75">
        <f t="shared" si="186"/>
        <v>0</v>
      </c>
      <c r="S228" s="143">
        <f t="shared" si="186"/>
        <v>0</v>
      </c>
      <c r="T228" s="142">
        <f t="shared" si="159"/>
        <v>20000000</v>
      </c>
      <c r="U228" s="142">
        <f t="shared" si="187"/>
        <v>20000000</v>
      </c>
      <c r="V228" s="75">
        <f t="shared" si="187"/>
        <v>0</v>
      </c>
      <c r="W228" s="75">
        <f t="shared" si="187"/>
        <v>0</v>
      </c>
      <c r="X228" s="75">
        <f t="shared" si="187"/>
        <v>0</v>
      </c>
      <c r="Y228" s="75">
        <f t="shared" si="187"/>
        <v>0</v>
      </c>
      <c r="Z228" s="75">
        <f t="shared" si="187"/>
        <v>0</v>
      </c>
      <c r="AA228" s="75">
        <f t="shared" si="187"/>
        <v>0</v>
      </c>
      <c r="AB228" s="75">
        <f t="shared" si="187"/>
        <v>0</v>
      </c>
      <c r="AC228" s="75">
        <f t="shared" si="187"/>
        <v>0</v>
      </c>
      <c r="AD228" s="143">
        <f t="shared" si="187"/>
        <v>0</v>
      </c>
    </row>
    <row r="229" spans="1:1024" ht="37.5">
      <c r="B229" s="120"/>
      <c r="C229" s="39" t="s">
        <v>124</v>
      </c>
      <c r="D229" s="39">
        <v>905</v>
      </c>
      <c r="E229" s="144" t="s">
        <v>43</v>
      </c>
      <c r="F229" s="144" t="s">
        <v>18</v>
      </c>
      <c r="G229" s="80">
        <v>5100000000</v>
      </c>
      <c r="H229" s="81"/>
      <c r="I229" s="142">
        <f t="shared" si="157"/>
        <v>20000000</v>
      </c>
      <c r="J229" s="142">
        <f t="shared" si="186"/>
        <v>20000000</v>
      </c>
      <c r="K229" s="75">
        <f t="shared" si="186"/>
        <v>0</v>
      </c>
      <c r="L229" s="75">
        <f t="shared" si="186"/>
        <v>0</v>
      </c>
      <c r="M229" s="75">
        <f t="shared" si="186"/>
        <v>0</v>
      </c>
      <c r="N229" s="75">
        <f t="shared" si="186"/>
        <v>0</v>
      </c>
      <c r="O229" s="75">
        <f t="shared" si="186"/>
        <v>0</v>
      </c>
      <c r="P229" s="75">
        <f t="shared" si="186"/>
        <v>0</v>
      </c>
      <c r="Q229" s="75">
        <f t="shared" si="186"/>
        <v>0</v>
      </c>
      <c r="R229" s="75">
        <f t="shared" si="186"/>
        <v>0</v>
      </c>
      <c r="S229" s="143">
        <f t="shared" si="186"/>
        <v>0</v>
      </c>
      <c r="T229" s="142">
        <f t="shared" si="159"/>
        <v>20000000</v>
      </c>
      <c r="U229" s="142">
        <f t="shared" si="187"/>
        <v>20000000</v>
      </c>
      <c r="V229" s="75">
        <f t="shared" si="187"/>
        <v>0</v>
      </c>
      <c r="W229" s="75">
        <f t="shared" si="187"/>
        <v>0</v>
      </c>
      <c r="X229" s="75">
        <f t="shared" si="187"/>
        <v>0</v>
      </c>
      <c r="Y229" s="75">
        <f t="shared" si="187"/>
        <v>0</v>
      </c>
      <c r="Z229" s="75">
        <f t="shared" si="187"/>
        <v>0</v>
      </c>
      <c r="AA229" s="75">
        <f t="shared" si="187"/>
        <v>0</v>
      </c>
      <c r="AB229" s="75">
        <f t="shared" si="187"/>
        <v>0</v>
      </c>
      <c r="AC229" s="75">
        <f t="shared" si="187"/>
        <v>0</v>
      </c>
      <c r="AD229" s="143">
        <f t="shared" si="187"/>
        <v>0</v>
      </c>
    </row>
    <row r="230" spans="1:1024" ht="37.5">
      <c r="B230" s="120"/>
      <c r="C230" s="39" t="s">
        <v>125</v>
      </c>
      <c r="D230" s="39">
        <v>905</v>
      </c>
      <c r="E230" s="144" t="s">
        <v>43</v>
      </c>
      <c r="F230" s="144" t="s">
        <v>18</v>
      </c>
      <c r="G230" s="80">
        <v>5110000000</v>
      </c>
      <c r="H230" s="81"/>
      <c r="I230" s="142">
        <f t="shared" si="157"/>
        <v>20000000</v>
      </c>
      <c r="J230" s="142">
        <f t="shared" si="186"/>
        <v>20000000</v>
      </c>
      <c r="K230" s="75">
        <f t="shared" si="186"/>
        <v>0</v>
      </c>
      <c r="L230" s="75">
        <f t="shared" si="186"/>
        <v>0</v>
      </c>
      <c r="M230" s="75">
        <f t="shared" si="186"/>
        <v>0</v>
      </c>
      <c r="N230" s="75">
        <f t="shared" si="186"/>
        <v>0</v>
      </c>
      <c r="O230" s="75">
        <f t="shared" si="186"/>
        <v>0</v>
      </c>
      <c r="P230" s="75">
        <f t="shared" si="186"/>
        <v>0</v>
      </c>
      <c r="Q230" s="75">
        <f t="shared" si="186"/>
        <v>0</v>
      </c>
      <c r="R230" s="75">
        <f t="shared" si="186"/>
        <v>0</v>
      </c>
      <c r="S230" s="143">
        <f t="shared" si="186"/>
        <v>0</v>
      </c>
      <c r="T230" s="142">
        <f t="shared" si="159"/>
        <v>20000000</v>
      </c>
      <c r="U230" s="142">
        <f t="shared" si="187"/>
        <v>20000000</v>
      </c>
      <c r="V230" s="75">
        <f t="shared" si="187"/>
        <v>0</v>
      </c>
      <c r="W230" s="75">
        <f t="shared" si="187"/>
        <v>0</v>
      </c>
      <c r="X230" s="75">
        <f t="shared" si="187"/>
        <v>0</v>
      </c>
      <c r="Y230" s="75">
        <f t="shared" si="187"/>
        <v>0</v>
      </c>
      <c r="Z230" s="75">
        <f t="shared" si="187"/>
        <v>0</v>
      </c>
      <c r="AA230" s="75">
        <f t="shared" si="187"/>
        <v>0</v>
      </c>
      <c r="AB230" s="75">
        <f t="shared" si="187"/>
        <v>0</v>
      </c>
      <c r="AC230" s="75">
        <f t="shared" si="187"/>
        <v>0</v>
      </c>
      <c r="AD230" s="143">
        <f t="shared" si="187"/>
        <v>0</v>
      </c>
    </row>
    <row r="231" spans="1:1024" ht="37.5">
      <c r="B231" s="120"/>
      <c r="C231" s="39" t="s">
        <v>126</v>
      </c>
      <c r="D231" s="39">
        <v>905</v>
      </c>
      <c r="E231" s="144" t="s">
        <v>43</v>
      </c>
      <c r="F231" s="144" t="s">
        <v>18</v>
      </c>
      <c r="G231" s="80" t="s">
        <v>127</v>
      </c>
      <c r="H231" s="81"/>
      <c r="I231" s="142">
        <f t="shared" si="157"/>
        <v>20000000</v>
      </c>
      <c r="J231" s="142">
        <f t="shared" si="186"/>
        <v>20000000</v>
      </c>
      <c r="K231" s="75">
        <f t="shared" si="186"/>
        <v>0</v>
      </c>
      <c r="L231" s="75">
        <f t="shared" si="186"/>
        <v>0</v>
      </c>
      <c r="M231" s="75">
        <f t="shared" si="186"/>
        <v>0</v>
      </c>
      <c r="N231" s="75">
        <f t="shared" si="186"/>
        <v>0</v>
      </c>
      <c r="O231" s="75">
        <f t="shared" si="186"/>
        <v>0</v>
      </c>
      <c r="P231" s="75">
        <f t="shared" si="186"/>
        <v>0</v>
      </c>
      <c r="Q231" s="75">
        <f t="shared" si="186"/>
        <v>0</v>
      </c>
      <c r="R231" s="75">
        <f t="shared" si="186"/>
        <v>0</v>
      </c>
      <c r="S231" s="143">
        <f t="shared" si="186"/>
        <v>0</v>
      </c>
      <c r="T231" s="142">
        <f t="shared" si="159"/>
        <v>20000000</v>
      </c>
      <c r="U231" s="142">
        <f t="shared" si="187"/>
        <v>20000000</v>
      </c>
      <c r="V231" s="75">
        <f t="shared" si="187"/>
        <v>0</v>
      </c>
      <c r="W231" s="75">
        <f t="shared" si="187"/>
        <v>0</v>
      </c>
      <c r="X231" s="75">
        <f t="shared" si="187"/>
        <v>0</v>
      </c>
      <c r="Y231" s="75">
        <f t="shared" si="187"/>
        <v>0</v>
      </c>
      <c r="Z231" s="75">
        <f t="shared" si="187"/>
        <v>0</v>
      </c>
      <c r="AA231" s="75">
        <f t="shared" si="187"/>
        <v>0</v>
      </c>
      <c r="AB231" s="75">
        <f t="shared" si="187"/>
        <v>0</v>
      </c>
      <c r="AC231" s="75">
        <f t="shared" si="187"/>
        <v>0</v>
      </c>
      <c r="AD231" s="143">
        <f t="shared" si="187"/>
        <v>0</v>
      </c>
    </row>
    <row r="232" spans="1:1024">
      <c r="B232" s="120"/>
      <c r="C232" s="39" t="s">
        <v>128</v>
      </c>
      <c r="D232" s="39">
        <v>905</v>
      </c>
      <c r="E232" s="144" t="s">
        <v>43</v>
      </c>
      <c r="F232" s="144" t="s">
        <v>18</v>
      </c>
      <c r="G232" s="80" t="s">
        <v>127</v>
      </c>
      <c r="H232" s="81" t="s">
        <v>129</v>
      </c>
      <c r="I232" s="142">
        <f t="shared" si="157"/>
        <v>20000000</v>
      </c>
      <c r="J232" s="142">
        <v>20000000</v>
      </c>
      <c r="K232" s="75"/>
      <c r="L232" s="75"/>
      <c r="M232" s="75"/>
      <c r="N232" s="75"/>
      <c r="O232" s="75"/>
      <c r="P232" s="75"/>
      <c r="Q232" s="75"/>
      <c r="R232" s="75"/>
      <c r="S232" s="143"/>
      <c r="T232" s="142">
        <f t="shared" si="159"/>
        <v>20000000</v>
      </c>
      <c r="U232" s="142">
        <v>20000000</v>
      </c>
      <c r="V232" s="75"/>
      <c r="W232" s="75"/>
      <c r="X232" s="75"/>
      <c r="Y232" s="75"/>
      <c r="Z232" s="75"/>
      <c r="AA232" s="75"/>
      <c r="AB232" s="75"/>
      <c r="AC232" s="75"/>
      <c r="AD232" s="143"/>
    </row>
    <row r="233" spans="1:1024">
      <c r="B233" s="120"/>
      <c r="C233" s="39" t="s">
        <v>324</v>
      </c>
      <c r="D233" s="39"/>
      <c r="E233" s="144"/>
      <c r="F233" s="144"/>
      <c r="G233" s="80"/>
      <c r="H233" s="81"/>
      <c r="I233" s="142">
        <f t="shared" si="157"/>
        <v>42000000</v>
      </c>
      <c r="J233" s="142">
        <v>42000000</v>
      </c>
      <c r="K233" s="75"/>
      <c r="L233" s="75"/>
      <c r="M233" s="75"/>
      <c r="N233" s="75"/>
      <c r="O233" s="75"/>
      <c r="P233" s="75"/>
      <c r="Q233" s="75"/>
      <c r="R233" s="75"/>
      <c r="S233" s="143"/>
      <c r="T233" s="142">
        <f t="shared" si="159"/>
        <v>84000000</v>
      </c>
      <c r="U233" s="142">
        <v>84000000</v>
      </c>
      <c r="V233" s="75"/>
      <c r="W233" s="75"/>
      <c r="X233" s="75"/>
      <c r="Y233" s="75"/>
      <c r="Z233" s="75"/>
      <c r="AA233" s="75"/>
      <c r="AB233" s="75"/>
      <c r="AC233" s="75"/>
      <c r="AD233" s="143"/>
    </row>
    <row r="234" spans="1:1024" s="119" customFormat="1" ht="56.25">
      <c r="A234" s="114"/>
      <c r="B234" s="120" t="s">
        <v>52</v>
      </c>
      <c r="C234" s="30" t="s">
        <v>353</v>
      </c>
      <c r="D234" s="30">
        <v>910</v>
      </c>
      <c r="E234" s="148"/>
      <c r="F234" s="148"/>
      <c r="G234" s="86"/>
      <c r="H234" s="87"/>
      <c r="I234" s="137">
        <f t="shared" si="157"/>
        <v>5996800</v>
      </c>
      <c r="J234" s="137">
        <f t="shared" ref="J234:S234" si="188">J235</f>
        <v>5996800</v>
      </c>
      <c r="K234" s="73">
        <f t="shared" si="188"/>
        <v>0</v>
      </c>
      <c r="L234" s="73">
        <f t="shared" si="188"/>
        <v>0</v>
      </c>
      <c r="M234" s="73">
        <f t="shared" si="188"/>
        <v>0</v>
      </c>
      <c r="N234" s="73">
        <f t="shared" si="188"/>
        <v>0</v>
      </c>
      <c r="O234" s="73">
        <f t="shared" si="188"/>
        <v>0</v>
      </c>
      <c r="P234" s="73">
        <f t="shared" si="188"/>
        <v>0</v>
      </c>
      <c r="Q234" s="73">
        <f t="shared" si="188"/>
        <v>0</v>
      </c>
      <c r="R234" s="73">
        <f t="shared" si="188"/>
        <v>0</v>
      </c>
      <c r="S234" s="138">
        <f t="shared" si="188"/>
        <v>0</v>
      </c>
      <c r="T234" s="137">
        <f t="shared" si="159"/>
        <v>5480000</v>
      </c>
      <c r="U234" s="137">
        <f t="shared" ref="U234:AD234" si="189">U235</f>
        <v>5480000</v>
      </c>
      <c r="V234" s="73">
        <f t="shared" si="189"/>
        <v>0</v>
      </c>
      <c r="W234" s="73">
        <f t="shared" si="189"/>
        <v>0</v>
      </c>
      <c r="X234" s="73">
        <f t="shared" si="189"/>
        <v>0</v>
      </c>
      <c r="Y234" s="73">
        <f t="shared" si="189"/>
        <v>0</v>
      </c>
      <c r="Z234" s="73">
        <f t="shared" si="189"/>
        <v>0</v>
      </c>
      <c r="AA234" s="73">
        <f t="shared" si="189"/>
        <v>0</v>
      </c>
      <c r="AB234" s="73">
        <f t="shared" si="189"/>
        <v>0</v>
      </c>
      <c r="AC234" s="73">
        <f t="shared" si="189"/>
        <v>0</v>
      </c>
      <c r="AD234" s="138">
        <f t="shared" si="189"/>
        <v>0</v>
      </c>
      <c r="AMD234" s="42"/>
      <c r="AME234" s="42"/>
      <c r="AMF234" s="42"/>
      <c r="AMG234" s="42"/>
      <c r="AMH234" s="42"/>
      <c r="AMI234" s="42"/>
      <c r="AMJ234" s="42"/>
    </row>
    <row r="235" spans="1:1024">
      <c r="B235" s="120"/>
      <c r="C235" s="39" t="s">
        <v>17</v>
      </c>
      <c r="D235" s="39">
        <v>910</v>
      </c>
      <c r="E235" s="144" t="s">
        <v>18</v>
      </c>
      <c r="F235" s="144" t="s">
        <v>83</v>
      </c>
      <c r="G235" s="80"/>
      <c r="H235" s="81"/>
      <c r="I235" s="142">
        <f t="shared" si="157"/>
        <v>5996800</v>
      </c>
      <c r="J235" s="142">
        <f t="shared" ref="J235:S235" si="190">J236+J245</f>
        <v>5996800</v>
      </c>
      <c r="K235" s="75">
        <f t="shared" si="190"/>
        <v>0</v>
      </c>
      <c r="L235" s="75">
        <f t="shared" si="190"/>
        <v>0</v>
      </c>
      <c r="M235" s="75">
        <f t="shared" si="190"/>
        <v>0</v>
      </c>
      <c r="N235" s="75">
        <f t="shared" si="190"/>
        <v>0</v>
      </c>
      <c r="O235" s="75">
        <f t="shared" si="190"/>
        <v>0</v>
      </c>
      <c r="P235" s="75">
        <f t="shared" si="190"/>
        <v>0</v>
      </c>
      <c r="Q235" s="75">
        <f t="shared" si="190"/>
        <v>0</v>
      </c>
      <c r="R235" s="75">
        <f t="shared" si="190"/>
        <v>0</v>
      </c>
      <c r="S235" s="143">
        <f t="shared" si="190"/>
        <v>0</v>
      </c>
      <c r="T235" s="142">
        <f t="shared" si="159"/>
        <v>5480000</v>
      </c>
      <c r="U235" s="142">
        <f t="shared" ref="U235:AD235" si="191">U236+U245</f>
        <v>5480000</v>
      </c>
      <c r="V235" s="75">
        <f t="shared" si="191"/>
        <v>0</v>
      </c>
      <c r="W235" s="75">
        <f t="shared" si="191"/>
        <v>0</v>
      </c>
      <c r="X235" s="75">
        <f t="shared" si="191"/>
        <v>0</v>
      </c>
      <c r="Y235" s="75">
        <f t="shared" si="191"/>
        <v>0</v>
      </c>
      <c r="Z235" s="75">
        <f t="shared" si="191"/>
        <v>0</v>
      </c>
      <c r="AA235" s="75">
        <f t="shared" si="191"/>
        <v>0</v>
      </c>
      <c r="AB235" s="75">
        <f t="shared" si="191"/>
        <v>0</v>
      </c>
      <c r="AC235" s="75">
        <f t="shared" si="191"/>
        <v>0</v>
      </c>
      <c r="AD235" s="143">
        <f t="shared" si="191"/>
        <v>0</v>
      </c>
    </row>
    <row r="236" spans="1:1024" ht="37.5">
      <c r="B236" s="120"/>
      <c r="C236" s="39" t="s">
        <v>352</v>
      </c>
      <c r="D236" s="39">
        <v>910</v>
      </c>
      <c r="E236" s="144" t="s">
        <v>18</v>
      </c>
      <c r="F236" s="144" t="s">
        <v>29</v>
      </c>
      <c r="G236" s="80"/>
      <c r="H236" s="81"/>
      <c r="I236" s="142">
        <f t="shared" si="157"/>
        <v>5696800</v>
      </c>
      <c r="J236" s="142">
        <f t="shared" ref="J236:S236" si="192">J237</f>
        <v>5696800</v>
      </c>
      <c r="K236" s="75">
        <f t="shared" si="192"/>
        <v>0</v>
      </c>
      <c r="L236" s="75">
        <f t="shared" si="192"/>
        <v>0</v>
      </c>
      <c r="M236" s="75">
        <f t="shared" si="192"/>
        <v>0</v>
      </c>
      <c r="N236" s="75">
        <f t="shared" si="192"/>
        <v>0</v>
      </c>
      <c r="O236" s="75">
        <f t="shared" si="192"/>
        <v>0</v>
      </c>
      <c r="P236" s="75">
        <f t="shared" si="192"/>
        <v>0</v>
      </c>
      <c r="Q236" s="75">
        <f t="shared" si="192"/>
        <v>0</v>
      </c>
      <c r="R236" s="75">
        <f t="shared" si="192"/>
        <v>0</v>
      </c>
      <c r="S236" s="143">
        <f t="shared" si="192"/>
        <v>0</v>
      </c>
      <c r="T236" s="142">
        <f t="shared" si="159"/>
        <v>5480000</v>
      </c>
      <c r="U236" s="142">
        <f t="shared" ref="U236:AD236" si="193">U237</f>
        <v>5480000</v>
      </c>
      <c r="V236" s="75">
        <f t="shared" si="193"/>
        <v>0</v>
      </c>
      <c r="W236" s="75">
        <f t="shared" si="193"/>
        <v>0</v>
      </c>
      <c r="X236" s="75">
        <f t="shared" si="193"/>
        <v>0</v>
      </c>
      <c r="Y236" s="75">
        <f t="shared" si="193"/>
        <v>0</v>
      </c>
      <c r="Z236" s="75">
        <f t="shared" si="193"/>
        <v>0</v>
      </c>
      <c r="AA236" s="75">
        <f t="shared" si="193"/>
        <v>0</v>
      </c>
      <c r="AB236" s="75">
        <f t="shared" si="193"/>
        <v>0</v>
      </c>
      <c r="AC236" s="75">
        <f t="shared" si="193"/>
        <v>0</v>
      </c>
      <c r="AD236" s="143">
        <f t="shared" si="193"/>
        <v>0</v>
      </c>
    </row>
    <row r="237" spans="1:1024" ht="37.5">
      <c r="B237" s="120"/>
      <c r="C237" s="39" t="s">
        <v>310</v>
      </c>
      <c r="D237" s="39">
        <v>910</v>
      </c>
      <c r="E237" s="144" t="s">
        <v>18</v>
      </c>
      <c r="F237" s="144" t="s">
        <v>29</v>
      </c>
      <c r="G237" s="80">
        <v>9900000000</v>
      </c>
      <c r="H237" s="81"/>
      <c r="I237" s="142">
        <f t="shared" si="157"/>
        <v>5696800</v>
      </c>
      <c r="J237" s="142">
        <f t="shared" ref="J237:S237" si="194">J238+J241</f>
        <v>5696800</v>
      </c>
      <c r="K237" s="75">
        <f t="shared" si="194"/>
        <v>0</v>
      </c>
      <c r="L237" s="75">
        <f t="shared" si="194"/>
        <v>0</v>
      </c>
      <c r="M237" s="75">
        <f t="shared" si="194"/>
        <v>0</v>
      </c>
      <c r="N237" s="75">
        <f t="shared" si="194"/>
        <v>0</v>
      </c>
      <c r="O237" s="75">
        <f t="shared" si="194"/>
        <v>0</v>
      </c>
      <c r="P237" s="75">
        <f t="shared" si="194"/>
        <v>0</v>
      </c>
      <c r="Q237" s="75">
        <f t="shared" si="194"/>
        <v>0</v>
      </c>
      <c r="R237" s="75">
        <f t="shared" si="194"/>
        <v>0</v>
      </c>
      <c r="S237" s="143">
        <f t="shared" si="194"/>
        <v>0</v>
      </c>
      <c r="T237" s="142">
        <f t="shared" si="159"/>
        <v>5480000</v>
      </c>
      <c r="U237" s="142">
        <f t="shared" ref="U237:AD237" si="195">U238+U241</f>
        <v>5480000</v>
      </c>
      <c r="V237" s="75">
        <f t="shared" si="195"/>
        <v>0</v>
      </c>
      <c r="W237" s="75">
        <f t="shared" si="195"/>
        <v>0</v>
      </c>
      <c r="X237" s="75">
        <f t="shared" si="195"/>
        <v>0</v>
      </c>
      <c r="Y237" s="75">
        <f t="shared" si="195"/>
        <v>0</v>
      </c>
      <c r="Z237" s="75">
        <f t="shared" si="195"/>
        <v>0</v>
      </c>
      <c r="AA237" s="75">
        <f t="shared" si="195"/>
        <v>0</v>
      </c>
      <c r="AB237" s="75">
        <f t="shared" si="195"/>
        <v>0</v>
      </c>
      <c r="AC237" s="75">
        <f t="shared" si="195"/>
        <v>0</v>
      </c>
      <c r="AD237" s="143">
        <f t="shared" si="195"/>
        <v>0</v>
      </c>
    </row>
    <row r="238" spans="1:1024" ht="56.25">
      <c r="B238" s="120"/>
      <c r="C238" s="39" t="s">
        <v>318</v>
      </c>
      <c r="D238" s="39">
        <v>910</v>
      </c>
      <c r="E238" s="144" t="s">
        <v>18</v>
      </c>
      <c r="F238" s="144" t="s">
        <v>29</v>
      </c>
      <c r="G238" s="80">
        <v>9910000000</v>
      </c>
      <c r="H238" s="81"/>
      <c r="I238" s="142">
        <f t="shared" si="157"/>
        <v>2707200</v>
      </c>
      <c r="J238" s="142">
        <f t="shared" ref="J238:S239" si="196">J239</f>
        <v>2707200</v>
      </c>
      <c r="K238" s="75">
        <f t="shared" si="196"/>
        <v>0</v>
      </c>
      <c r="L238" s="75">
        <f t="shared" si="196"/>
        <v>0</v>
      </c>
      <c r="M238" s="75">
        <f t="shared" si="196"/>
        <v>0</v>
      </c>
      <c r="N238" s="75">
        <f t="shared" si="196"/>
        <v>0</v>
      </c>
      <c r="O238" s="75">
        <f t="shared" si="196"/>
        <v>0</v>
      </c>
      <c r="P238" s="75">
        <f t="shared" si="196"/>
        <v>0</v>
      </c>
      <c r="Q238" s="75">
        <f t="shared" si="196"/>
        <v>0</v>
      </c>
      <c r="R238" s="75">
        <f t="shared" si="196"/>
        <v>0</v>
      </c>
      <c r="S238" s="143">
        <f t="shared" si="196"/>
        <v>0</v>
      </c>
      <c r="T238" s="142">
        <f t="shared" si="159"/>
        <v>2604300</v>
      </c>
      <c r="U238" s="142">
        <f t="shared" ref="U238:AD239" si="197">U239</f>
        <v>2604300</v>
      </c>
      <c r="V238" s="75">
        <f t="shared" si="197"/>
        <v>0</v>
      </c>
      <c r="W238" s="75">
        <f t="shared" si="197"/>
        <v>0</v>
      </c>
      <c r="X238" s="75">
        <f t="shared" si="197"/>
        <v>0</v>
      </c>
      <c r="Y238" s="75">
        <f t="shared" si="197"/>
        <v>0</v>
      </c>
      <c r="Z238" s="75">
        <f t="shared" si="197"/>
        <v>0</v>
      </c>
      <c r="AA238" s="75">
        <f t="shared" si="197"/>
        <v>0</v>
      </c>
      <c r="AB238" s="75">
        <f t="shared" si="197"/>
        <v>0</v>
      </c>
      <c r="AC238" s="75">
        <f t="shared" si="197"/>
        <v>0</v>
      </c>
      <c r="AD238" s="143">
        <f t="shared" si="197"/>
        <v>0</v>
      </c>
    </row>
    <row r="239" spans="1:1024" ht="31.9" customHeight="1">
      <c r="B239" s="120"/>
      <c r="C239" s="39" t="s">
        <v>101</v>
      </c>
      <c r="D239" s="39">
        <v>910</v>
      </c>
      <c r="E239" s="144" t="s">
        <v>18</v>
      </c>
      <c r="F239" s="144" t="s">
        <v>29</v>
      </c>
      <c r="G239" s="80">
        <v>9910000190</v>
      </c>
      <c r="H239" s="81"/>
      <c r="I239" s="142">
        <f t="shared" si="157"/>
        <v>2707200</v>
      </c>
      <c r="J239" s="142">
        <f t="shared" si="196"/>
        <v>2707200</v>
      </c>
      <c r="K239" s="75">
        <f t="shared" si="196"/>
        <v>0</v>
      </c>
      <c r="L239" s="75">
        <f t="shared" si="196"/>
        <v>0</v>
      </c>
      <c r="M239" s="75">
        <f t="shared" si="196"/>
        <v>0</v>
      </c>
      <c r="N239" s="75">
        <f t="shared" si="196"/>
        <v>0</v>
      </c>
      <c r="O239" s="75">
        <f t="shared" si="196"/>
        <v>0</v>
      </c>
      <c r="P239" s="75">
        <f t="shared" si="196"/>
        <v>0</v>
      </c>
      <c r="Q239" s="75">
        <f t="shared" si="196"/>
        <v>0</v>
      </c>
      <c r="R239" s="75">
        <f t="shared" si="196"/>
        <v>0</v>
      </c>
      <c r="S239" s="143">
        <f t="shared" si="196"/>
        <v>0</v>
      </c>
      <c r="T239" s="142">
        <f t="shared" si="159"/>
        <v>2604300</v>
      </c>
      <c r="U239" s="142">
        <f t="shared" si="197"/>
        <v>2604300</v>
      </c>
      <c r="V239" s="75">
        <f t="shared" si="197"/>
        <v>0</v>
      </c>
      <c r="W239" s="75">
        <f t="shared" si="197"/>
        <v>0</v>
      </c>
      <c r="X239" s="75">
        <f t="shared" si="197"/>
        <v>0</v>
      </c>
      <c r="Y239" s="75">
        <f t="shared" si="197"/>
        <v>0</v>
      </c>
      <c r="Z239" s="75">
        <f t="shared" si="197"/>
        <v>0</v>
      </c>
      <c r="AA239" s="75">
        <f t="shared" si="197"/>
        <v>0</v>
      </c>
      <c r="AB239" s="75">
        <f t="shared" si="197"/>
        <v>0</v>
      </c>
      <c r="AC239" s="75">
        <f t="shared" si="197"/>
        <v>0</v>
      </c>
      <c r="AD239" s="143">
        <f t="shared" si="197"/>
        <v>0</v>
      </c>
    </row>
    <row r="240" spans="1:1024" ht="75">
      <c r="B240" s="120"/>
      <c r="C240" s="39" t="s">
        <v>102</v>
      </c>
      <c r="D240" s="39">
        <v>910</v>
      </c>
      <c r="E240" s="144" t="s">
        <v>18</v>
      </c>
      <c r="F240" s="144" t="s">
        <v>29</v>
      </c>
      <c r="G240" s="80">
        <v>9910000190</v>
      </c>
      <c r="H240" s="81" t="s">
        <v>103</v>
      </c>
      <c r="I240" s="142">
        <f t="shared" si="157"/>
        <v>2707200</v>
      </c>
      <c r="J240" s="142">
        <v>2707200</v>
      </c>
      <c r="K240" s="75"/>
      <c r="L240" s="75"/>
      <c r="M240" s="75"/>
      <c r="N240" s="75"/>
      <c r="O240" s="75"/>
      <c r="P240" s="75"/>
      <c r="Q240" s="75"/>
      <c r="R240" s="75"/>
      <c r="S240" s="143"/>
      <c r="T240" s="142">
        <f t="shared" si="159"/>
        <v>2604300</v>
      </c>
      <c r="U240" s="142">
        <v>2604300</v>
      </c>
      <c r="V240" s="75"/>
      <c r="W240" s="75"/>
      <c r="X240" s="75"/>
      <c r="Y240" s="75"/>
      <c r="Z240" s="75"/>
      <c r="AA240" s="75"/>
      <c r="AB240" s="75"/>
      <c r="AC240" s="75"/>
      <c r="AD240" s="143"/>
    </row>
    <row r="241" spans="1:1024" ht="56.25">
      <c r="B241" s="120"/>
      <c r="C241" s="39" t="s">
        <v>319</v>
      </c>
      <c r="D241" s="39">
        <v>910</v>
      </c>
      <c r="E241" s="144" t="s">
        <v>18</v>
      </c>
      <c r="F241" s="144" t="s">
        <v>29</v>
      </c>
      <c r="G241" s="80">
        <v>9920000000</v>
      </c>
      <c r="H241" s="81"/>
      <c r="I241" s="142">
        <f t="shared" si="157"/>
        <v>2989600</v>
      </c>
      <c r="J241" s="142">
        <f t="shared" ref="J241:S241" si="198">J242</f>
        <v>2989600</v>
      </c>
      <c r="K241" s="75">
        <f t="shared" si="198"/>
        <v>0</v>
      </c>
      <c r="L241" s="75">
        <f t="shared" si="198"/>
        <v>0</v>
      </c>
      <c r="M241" s="75">
        <f t="shared" si="198"/>
        <v>0</v>
      </c>
      <c r="N241" s="75">
        <f t="shared" si="198"/>
        <v>0</v>
      </c>
      <c r="O241" s="75">
        <f t="shared" si="198"/>
        <v>0</v>
      </c>
      <c r="P241" s="75">
        <f t="shared" si="198"/>
        <v>0</v>
      </c>
      <c r="Q241" s="75">
        <f t="shared" si="198"/>
        <v>0</v>
      </c>
      <c r="R241" s="75">
        <f t="shared" si="198"/>
        <v>0</v>
      </c>
      <c r="S241" s="143">
        <f t="shared" si="198"/>
        <v>0</v>
      </c>
      <c r="T241" s="142">
        <f t="shared" si="159"/>
        <v>2875700</v>
      </c>
      <c r="U241" s="142">
        <f t="shared" ref="U241:AD241" si="199">U242</f>
        <v>2875700</v>
      </c>
      <c r="V241" s="75">
        <f t="shared" si="199"/>
        <v>0</v>
      </c>
      <c r="W241" s="75">
        <f t="shared" si="199"/>
        <v>0</v>
      </c>
      <c r="X241" s="75">
        <f t="shared" si="199"/>
        <v>0</v>
      </c>
      <c r="Y241" s="75">
        <f t="shared" si="199"/>
        <v>0</v>
      </c>
      <c r="Z241" s="75">
        <f t="shared" si="199"/>
        <v>0</v>
      </c>
      <c r="AA241" s="75">
        <f t="shared" si="199"/>
        <v>0</v>
      </c>
      <c r="AB241" s="75">
        <f t="shared" si="199"/>
        <v>0</v>
      </c>
      <c r="AC241" s="75">
        <f t="shared" si="199"/>
        <v>0</v>
      </c>
      <c r="AD241" s="143">
        <f t="shared" si="199"/>
        <v>0</v>
      </c>
    </row>
    <row r="242" spans="1:1024" ht="34.9" customHeight="1">
      <c r="B242" s="120"/>
      <c r="C242" s="39" t="s">
        <v>101</v>
      </c>
      <c r="D242" s="39">
        <v>910</v>
      </c>
      <c r="E242" s="144" t="s">
        <v>342</v>
      </c>
      <c r="F242" s="144" t="s">
        <v>29</v>
      </c>
      <c r="G242" s="80">
        <v>9920000190</v>
      </c>
      <c r="H242" s="81"/>
      <c r="I242" s="142">
        <f t="shared" si="157"/>
        <v>2989600</v>
      </c>
      <c r="J242" s="142">
        <f t="shared" ref="J242:S242" si="200">J243+J244</f>
        <v>2989600</v>
      </c>
      <c r="K242" s="75">
        <f t="shared" si="200"/>
        <v>0</v>
      </c>
      <c r="L242" s="75">
        <f t="shared" si="200"/>
        <v>0</v>
      </c>
      <c r="M242" s="75">
        <f t="shared" si="200"/>
        <v>0</v>
      </c>
      <c r="N242" s="75">
        <f t="shared" si="200"/>
        <v>0</v>
      </c>
      <c r="O242" s="75">
        <f t="shared" si="200"/>
        <v>0</v>
      </c>
      <c r="P242" s="75">
        <f t="shared" si="200"/>
        <v>0</v>
      </c>
      <c r="Q242" s="75">
        <f t="shared" si="200"/>
        <v>0</v>
      </c>
      <c r="R242" s="75">
        <f t="shared" si="200"/>
        <v>0</v>
      </c>
      <c r="S242" s="143">
        <f t="shared" si="200"/>
        <v>0</v>
      </c>
      <c r="T242" s="142">
        <f t="shared" si="159"/>
        <v>2875700</v>
      </c>
      <c r="U242" s="142">
        <f t="shared" ref="U242:AD242" si="201">U243+U244</f>
        <v>2875700</v>
      </c>
      <c r="V242" s="75">
        <f t="shared" si="201"/>
        <v>0</v>
      </c>
      <c r="W242" s="75">
        <f t="shared" si="201"/>
        <v>0</v>
      </c>
      <c r="X242" s="75">
        <f t="shared" si="201"/>
        <v>0</v>
      </c>
      <c r="Y242" s="75">
        <f t="shared" si="201"/>
        <v>0</v>
      </c>
      <c r="Z242" s="75">
        <f t="shared" si="201"/>
        <v>0</v>
      </c>
      <c r="AA242" s="75">
        <f t="shared" si="201"/>
        <v>0</v>
      </c>
      <c r="AB242" s="75">
        <f t="shared" si="201"/>
        <v>0</v>
      </c>
      <c r="AC242" s="75">
        <f t="shared" si="201"/>
        <v>0</v>
      </c>
      <c r="AD242" s="143">
        <f t="shared" si="201"/>
        <v>0</v>
      </c>
    </row>
    <row r="243" spans="1:1024" ht="75">
      <c r="B243" s="120"/>
      <c r="C243" s="39" t="s">
        <v>102</v>
      </c>
      <c r="D243" s="39">
        <v>910</v>
      </c>
      <c r="E243" s="144" t="s">
        <v>18</v>
      </c>
      <c r="F243" s="144" t="s">
        <v>29</v>
      </c>
      <c r="G243" s="80">
        <v>9920000190</v>
      </c>
      <c r="H243" s="81" t="s">
        <v>103</v>
      </c>
      <c r="I243" s="142">
        <f t="shared" si="157"/>
        <v>2988800</v>
      </c>
      <c r="J243" s="142">
        <v>2988800</v>
      </c>
      <c r="K243" s="75"/>
      <c r="L243" s="75"/>
      <c r="M243" s="75"/>
      <c r="N243" s="75"/>
      <c r="O243" s="75"/>
      <c r="P243" s="75"/>
      <c r="Q243" s="75"/>
      <c r="R243" s="75"/>
      <c r="S243" s="143"/>
      <c r="T243" s="142">
        <f t="shared" si="159"/>
        <v>2875000</v>
      </c>
      <c r="U243" s="142">
        <v>2875000</v>
      </c>
      <c r="V243" s="75"/>
      <c r="W243" s="75"/>
      <c r="X243" s="75"/>
      <c r="Y243" s="75"/>
      <c r="Z243" s="75"/>
      <c r="AA243" s="75"/>
      <c r="AB243" s="75"/>
      <c r="AC243" s="75"/>
      <c r="AD243" s="143"/>
    </row>
    <row r="244" spans="1:1024">
      <c r="B244" s="120"/>
      <c r="C244" s="39" t="s">
        <v>108</v>
      </c>
      <c r="D244" s="39">
        <v>910</v>
      </c>
      <c r="E244" s="144" t="s">
        <v>18</v>
      </c>
      <c r="F244" s="144" t="s">
        <v>29</v>
      </c>
      <c r="G244" s="80">
        <v>9920000190</v>
      </c>
      <c r="H244" s="81" t="s">
        <v>109</v>
      </c>
      <c r="I244" s="142">
        <f t="shared" si="157"/>
        <v>800</v>
      </c>
      <c r="J244" s="142">
        <v>800</v>
      </c>
      <c r="K244" s="75"/>
      <c r="L244" s="75"/>
      <c r="M244" s="75"/>
      <c r="N244" s="75"/>
      <c r="O244" s="75"/>
      <c r="P244" s="75"/>
      <c r="Q244" s="75"/>
      <c r="R244" s="75"/>
      <c r="S244" s="143"/>
      <c r="T244" s="142">
        <f t="shared" si="159"/>
        <v>700</v>
      </c>
      <c r="U244" s="142">
        <v>700</v>
      </c>
      <c r="V244" s="75"/>
      <c r="W244" s="75"/>
      <c r="X244" s="75"/>
      <c r="Y244" s="75"/>
      <c r="Z244" s="75"/>
      <c r="AA244" s="75"/>
      <c r="AB244" s="75"/>
      <c r="AC244" s="75"/>
      <c r="AD244" s="143"/>
    </row>
    <row r="245" spans="1:1024">
      <c r="B245" s="120"/>
      <c r="C245" s="39" t="s">
        <v>33</v>
      </c>
      <c r="D245" s="39">
        <v>910</v>
      </c>
      <c r="E245" s="144" t="s">
        <v>18</v>
      </c>
      <c r="F245" s="144" t="s">
        <v>34</v>
      </c>
      <c r="G245" s="80"/>
      <c r="H245" s="81"/>
      <c r="I245" s="142">
        <f t="shared" si="157"/>
        <v>300000</v>
      </c>
      <c r="J245" s="142">
        <f t="shared" ref="J245:S248" si="202">J246</f>
        <v>300000</v>
      </c>
      <c r="K245" s="75">
        <f t="shared" si="202"/>
        <v>0</v>
      </c>
      <c r="L245" s="75">
        <f t="shared" si="202"/>
        <v>0</v>
      </c>
      <c r="M245" s="75">
        <f t="shared" si="202"/>
        <v>0</v>
      </c>
      <c r="N245" s="75">
        <f t="shared" si="202"/>
        <v>0</v>
      </c>
      <c r="O245" s="75">
        <f t="shared" si="202"/>
        <v>0</v>
      </c>
      <c r="P245" s="75">
        <f t="shared" si="202"/>
        <v>0</v>
      </c>
      <c r="Q245" s="75">
        <f t="shared" si="202"/>
        <v>0</v>
      </c>
      <c r="R245" s="75">
        <f t="shared" si="202"/>
        <v>0</v>
      </c>
      <c r="S245" s="143">
        <f t="shared" si="202"/>
        <v>0</v>
      </c>
      <c r="T245" s="142">
        <f t="shared" si="159"/>
        <v>0</v>
      </c>
      <c r="U245" s="142">
        <f t="shared" ref="U245:AD248" si="203">U246</f>
        <v>0</v>
      </c>
      <c r="V245" s="75">
        <f t="shared" si="203"/>
        <v>0</v>
      </c>
      <c r="W245" s="75">
        <f t="shared" si="203"/>
        <v>0</v>
      </c>
      <c r="X245" s="75">
        <f t="shared" si="203"/>
        <v>0</v>
      </c>
      <c r="Y245" s="75">
        <f t="shared" si="203"/>
        <v>0</v>
      </c>
      <c r="Z245" s="75">
        <f t="shared" si="203"/>
        <v>0</v>
      </c>
      <c r="AA245" s="75">
        <f t="shared" si="203"/>
        <v>0</v>
      </c>
      <c r="AB245" s="75">
        <f t="shared" si="203"/>
        <v>0</v>
      </c>
      <c r="AC245" s="75">
        <f t="shared" si="203"/>
        <v>0</v>
      </c>
      <c r="AD245" s="143">
        <f t="shared" si="203"/>
        <v>0</v>
      </c>
    </row>
    <row r="246" spans="1:1024" ht="37.5">
      <c r="B246" s="120"/>
      <c r="C246" s="39" t="s">
        <v>99</v>
      </c>
      <c r="D246" s="39">
        <v>910</v>
      </c>
      <c r="E246" s="144" t="s">
        <v>18</v>
      </c>
      <c r="F246" s="144" t="s">
        <v>34</v>
      </c>
      <c r="G246" s="80">
        <v>500000000</v>
      </c>
      <c r="H246" s="81"/>
      <c r="I246" s="142">
        <f t="shared" si="157"/>
        <v>300000</v>
      </c>
      <c r="J246" s="142">
        <f t="shared" si="202"/>
        <v>300000</v>
      </c>
      <c r="K246" s="75">
        <f t="shared" si="202"/>
        <v>0</v>
      </c>
      <c r="L246" s="75">
        <f t="shared" si="202"/>
        <v>0</v>
      </c>
      <c r="M246" s="75">
        <f t="shared" si="202"/>
        <v>0</v>
      </c>
      <c r="N246" s="75">
        <f t="shared" si="202"/>
        <v>0</v>
      </c>
      <c r="O246" s="75">
        <f t="shared" si="202"/>
        <v>0</v>
      </c>
      <c r="P246" s="75">
        <f t="shared" si="202"/>
        <v>0</v>
      </c>
      <c r="Q246" s="75">
        <f t="shared" si="202"/>
        <v>0</v>
      </c>
      <c r="R246" s="75">
        <f t="shared" si="202"/>
        <v>0</v>
      </c>
      <c r="S246" s="143">
        <f t="shared" si="202"/>
        <v>0</v>
      </c>
      <c r="T246" s="142">
        <f t="shared" si="159"/>
        <v>0</v>
      </c>
      <c r="U246" s="142">
        <f t="shared" si="203"/>
        <v>0</v>
      </c>
      <c r="V246" s="75">
        <f t="shared" si="203"/>
        <v>0</v>
      </c>
      <c r="W246" s="75">
        <f t="shared" si="203"/>
        <v>0</v>
      </c>
      <c r="X246" s="75">
        <f t="shared" si="203"/>
        <v>0</v>
      </c>
      <c r="Y246" s="75">
        <f t="shared" si="203"/>
        <v>0</v>
      </c>
      <c r="Z246" s="75">
        <f t="shared" si="203"/>
        <v>0</v>
      </c>
      <c r="AA246" s="75">
        <f t="shared" si="203"/>
        <v>0</v>
      </c>
      <c r="AB246" s="75">
        <f t="shared" si="203"/>
        <v>0</v>
      </c>
      <c r="AC246" s="75">
        <f t="shared" si="203"/>
        <v>0</v>
      </c>
      <c r="AD246" s="143">
        <f t="shared" si="203"/>
        <v>0</v>
      </c>
    </row>
    <row r="247" spans="1:1024" ht="37.5">
      <c r="B247" s="120"/>
      <c r="C247" s="39" t="s">
        <v>118</v>
      </c>
      <c r="D247" s="39">
        <v>910</v>
      </c>
      <c r="E247" s="144" t="s">
        <v>18</v>
      </c>
      <c r="F247" s="144" t="s">
        <v>34</v>
      </c>
      <c r="G247" s="80">
        <v>5030000000</v>
      </c>
      <c r="H247" s="81"/>
      <c r="I247" s="142">
        <f t="shared" si="157"/>
        <v>300000</v>
      </c>
      <c r="J247" s="142">
        <f t="shared" si="202"/>
        <v>300000</v>
      </c>
      <c r="K247" s="75">
        <f t="shared" si="202"/>
        <v>0</v>
      </c>
      <c r="L247" s="75">
        <f t="shared" si="202"/>
        <v>0</v>
      </c>
      <c r="M247" s="75">
        <f t="shared" si="202"/>
        <v>0</v>
      </c>
      <c r="N247" s="75">
        <f t="shared" si="202"/>
        <v>0</v>
      </c>
      <c r="O247" s="75">
        <f t="shared" si="202"/>
        <v>0</v>
      </c>
      <c r="P247" s="75">
        <f t="shared" si="202"/>
        <v>0</v>
      </c>
      <c r="Q247" s="75">
        <f t="shared" si="202"/>
        <v>0</v>
      </c>
      <c r="R247" s="75">
        <f t="shared" si="202"/>
        <v>0</v>
      </c>
      <c r="S247" s="143">
        <f t="shared" si="202"/>
        <v>0</v>
      </c>
      <c r="T247" s="142">
        <f t="shared" si="159"/>
        <v>0</v>
      </c>
      <c r="U247" s="142">
        <f t="shared" si="203"/>
        <v>0</v>
      </c>
      <c r="V247" s="75">
        <f t="shared" si="203"/>
        <v>0</v>
      </c>
      <c r="W247" s="75">
        <f t="shared" si="203"/>
        <v>0</v>
      </c>
      <c r="X247" s="75">
        <f t="shared" si="203"/>
        <v>0</v>
      </c>
      <c r="Y247" s="75">
        <f t="shared" si="203"/>
        <v>0</v>
      </c>
      <c r="Z247" s="75">
        <f t="shared" si="203"/>
        <v>0</v>
      </c>
      <c r="AA247" s="75">
        <f t="shared" si="203"/>
        <v>0</v>
      </c>
      <c r="AB247" s="75">
        <f t="shared" si="203"/>
        <v>0</v>
      </c>
      <c r="AC247" s="75">
        <f t="shared" si="203"/>
        <v>0</v>
      </c>
      <c r="AD247" s="143">
        <f t="shared" si="203"/>
        <v>0</v>
      </c>
    </row>
    <row r="248" spans="1:1024" ht="37.5">
      <c r="B248" s="120"/>
      <c r="C248" s="39" t="s">
        <v>119</v>
      </c>
      <c r="D248" s="39">
        <v>910</v>
      </c>
      <c r="E248" s="144" t="s">
        <v>18</v>
      </c>
      <c r="F248" s="144" t="s">
        <v>34</v>
      </c>
      <c r="G248" s="80">
        <v>5030010030</v>
      </c>
      <c r="H248" s="81"/>
      <c r="I248" s="142">
        <f t="shared" si="157"/>
        <v>300000</v>
      </c>
      <c r="J248" s="142">
        <f t="shared" si="202"/>
        <v>300000</v>
      </c>
      <c r="K248" s="75">
        <f t="shared" si="202"/>
        <v>0</v>
      </c>
      <c r="L248" s="75">
        <f t="shared" si="202"/>
        <v>0</v>
      </c>
      <c r="M248" s="75">
        <f t="shared" si="202"/>
        <v>0</v>
      </c>
      <c r="N248" s="75">
        <f t="shared" si="202"/>
        <v>0</v>
      </c>
      <c r="O248" s="75">
        <f t="shared" si="202"/>
        <v>0</v>
      </c>
      <c r="P248" s="75">
        <f t="shared" si="202"/>
        <v>0</v>
      </c>
      <c r="Q248" s="75">
        <f t="shared" si="202"/>
        <v>0</v>
      </c>
      <c r="R248" s="75">
        <f t="shared" si="202"/>
        <v>0</v>
      </c>
      <c r="S248" s="143">
        <f t="shared" si="202"/>
        <v>0</v>
      </c>
      <c r="T248" s="142">
        <f t="shared" si="159"/>
        <v>0</v>
      </c>
      <c r="U248" s="142">
        <f t="shared" si="203"/>
        <v>0</v>
      </c>
      <c r="V248" s="75">
        <f t="shared" si="203"/>
        <v>0</v>
      </c>
      <c r="W248" s="75">
        <f t="shared" si="203"/>
        <v>0</v>
      </c>
      <c r="X248" s="75">
        <f t="shared" si="203"/>
        <v>0</v>
      </c>
      <c r="Y248" s="75">
        <f t="shared" si="203"/>
        <v>0</v>
      </c>
      <c r="Z248" s="75">
        <f t="shared" si="203"/>
        <v>0</v>
      </c>
      <c r="AA248" s="75">
        <f t="shared" si="203"/>
        <v>0</v>
      </c>
      <c r="AB248" s="75">
        <f t="shared" si="203"/>
        <v>0</v>
      </c>
      <c r="AC248" s="75">
        <f t="shared" si="203"/>
        <v>0</v>
      </c>
      <c r="AD248" s="143">
        <f t="shared" si="203"/>
        <v>0</v>
      </c>
    </row>
    <row r="249" spans="1:1024" ht="37.5">
      <c r="B249" s="120"/>
      <c r="C249" s="39" t="s">
        <v>105</v>
      </c>
      <c r="D249" s="39">
        <v>910</v>
      </c>
      <c r="E249" s="144" t="s">
        <v>18</v>
      </c>
      <c r="F249" s="144" t="s">
        <v>34</v>
      </c>
      <c r="G249" s="80">
        <v>5030010030</v>
      </c>
      <c r="H249" s="81" t="s">
        <v>106</v>
      </c>
      <c r="I249" s="142">
        <f t="shared" si="157"/>
        <v>300000</v>
      </c>
      <c r="J249" s="142">
        <v>300000</v>
      </c>
      <c r="K249" s="75"/>
      <c r="L249" s="75"/>
      <c r="M249" s="75"/>
      <c r="N249" s="75"/>
      <c r="O249" s="75"/>
      <c r="P249" s="75"/>
      <c r="Q249" s="75"/>
      <c r="R249" s="75"/>
      <c r="S249" s="143"/>
      <c r="T249" s="142">
        <f t="shared" si="159"/>
        <v>0</v>
      </c>
      <c r="U249" s="142"/>
      <c r="V249" s="75"/>
      <c r="W249" s="75"/>
      <c r="X249" s="75"/>
      <c r="Y249" s="75"/>
      <c r="Z249" s="75"/>
      <c r="AA249" s="75"/>
      <c r="AB249" s="75"/>
      <c r="AC249" s="75"/>
      <c r="AD249" s="143"/>
    </row>
    <row r="250" spans="1:1024" s="119" customFormat="1" ht="56.25">
      <c r="A250" s="114"/>
      <c r="B250" s="120" t="s">
        <v>55</v>
      </c>
      <c r="C250" s="30" t="s">
        <v>354</v>
      </c>
      <c r="D250" s="30">
        <v>919</v>
      </c>
      <c r="E250" s="148"/>
      <c r="F250" s="148"/>
      <c r="G250" s="86"/>
      <c r="H250" s="87"/>
      <c r="I250" s="137">
        <f t="shared" si="157"/>
        <v>30553300</v>
      </c>
      <c r="J250" s="137">
        <f t="shared" ref="J250:S250" si="204">J257+J251</f>
        <v>30553300</v>
      </c>
      <c r="K250" s="73">
        <f t="shared" si="204"/>
        <v>0</v>
      </c>
      <c r="L250" s="73">
        <f t="shared" si="204"/>
        <v>0</v>
      </c>
      <c r="M250" s="73">
        <f t="shared" si="204"/>
        <v>0</v>
      </c>
      <c r="N250" s="73">
        <f t="shared" si="204"/>
        <v>0</v>
      </c>
      <c r="O250" s="73">
        <f t="shared" si="204"/>
        <v>0</v>
      </c>
      <c r="P250" s="73">
        <f t="shared" si="204"/>
        <v>0</v>
      </c>
      <c r="Q250" s="73">
        <f t="shared" si="204"/>
        <v>0</v>
      </c>
      <c r="R250" s="73">
        <f t="shared" si="204"/>
        <v>0</v>
      </c>
      <c r="S250" s="138">
        <f t="shared" si="204"/>
        <v>0</v>
      </c>
      <c r="T250" s="137">
        <f t="shared" si="159"/>
        <v>30221000</v>
      </c>
      <c r="U250" s="137">
        <f t="shared" ref="U250:AD250" si="205">U257+U251</f>
        <v>30221000</v>
      </c>
      <c r="V250" s="73">
        <f t="shared" si="205"/>
        <v>0</v>
      </c>
      <c r="W250" s="73">
        <f t="shared" si="205"/>
        <v>0</v>
      </c>
      <c r="X250" s="73">
        <f t="shared" si="205"/>
        <v>0</v>
      </c>
      <c r="Y250" s="73">
        <f t="shared" si="205"/>
        <v>0</v>
      </c>
      <c r="Z250" s="73">
        <f t="shared" si="205"/>
        <v>0</v>
      </c>
      <c r="AA250" s="73">
        <f t="shared" si="205"/>
        <v>0</v>
      </c>
      <c r="AB250" s="73">
        <f t="shared" si="205"/>
        <v>0</v>
      </c>
      <c r="AC250" s="73">
        <f t="shared" si="205"/>
        <v>0</v>
      </c>
      <c r="AD250" s="138">
        <f t="shared" si="205"/>
        <v>0</v>
      </c>
      <c r="AMD250" s="42"/>
      <c r="AME250" s="42"/>
      <c r="AMF250" s="42"/>
      <c r="AMG250" s="42"/>
      <c r="AMH250" s="42"/>
      <c r="AMI250" s="42"/>
      <c r="AMJ250" s="42"/>
    </row>
    <row r="251" spans="1:1024" s="119" customFormat="1">
      <c r="A251" s="114"/>
      <c r="B251" s="120"/>
      <c r="C251" s="39" t="s">
        <v>17</v>
      </c>
      <c r="D251" s="39">
        <v>919</v>
      </c>
      <c r="E251" s="144" t="s">
        <v>18</v>
      </c>
      <c r="F251" s="144" t="s">
        <v>83</v>
      </c>
      <c r="G251" s="80"/>
      <c r="H251" s="81"/>
      <c r="I251" s="142">
        <f t="shared" si="157"/>
        <v>1500000</v>
      </c>
      <c r="J251" s="142">
        <f t="shared" ref="J251:S255" si="206">J252</f>
        <v>1500000</v>
      </c>
      <c r="K251" s="75">
        <f t="shared" si="206"/>
        <v>0</v>
      </c>
      <c r="L251" s="75">
        <f t="shared" si="206"/>
        <v>0</v>
      </c>
      <c r="M251" s="75">
        <f t="shared" si="206"/>
        <v>0</v>
      </c>
      <c r="N251" s="75">
        <f t="shared" si="206"/>
        <v>0</v>
      </c>
      <c r="O251" s="75">
        <f t="shared" si="206"/>
        <v>0</v>
      </c>
      <c r="P251" s="75">
        <f t="shared" si="206"/>
        <v>0</v>
      </c>
      <c r="Q251" s="75">
        <f t="shared" si="206"/>
        <v>0</v>
      </c>
      <c r="R251" s="75">
        <f t="shared" si="206"/>
        <v>0</v>
      </c>
      <c r="S251" s="143">
        <f t="shared" si="206"/>
        <v>0</v>
      </c>
      <c r="T251" s="142">
        <f t="shared" si="159"/>
        <v>1500000</v>
      </c>
      <c r="U251" s="142">
        <f t="shared" ref="U251:AD255" si="207">U252</f>
        <v>1500000</v>
      </c>
      <c r="V251" s="75">
        <f t="shared" si="207"/>
        <v>0</v>
      </c>
      <c r="W251" s="75">
        <f t="shared" si="207"/>
        <v>0</v>
      </c>
      <c r="X251" s="75">
        <f t="shared" si="207"/>
        <v>0</v>
      </c>
      <c r="Y251" s="75">
        <f t="shared" si="207"/>
        <v>0</v>
      </c>
      <c r="Z251" s="75">
        <f t="shared" si="207"/>
        <v>0</v>
      </c>
      <c r="AA251" s="75">
        <f t="shared" si="207"/>
        <v>0</v>
      </c>
      <c r="AB251" s="75">
        <f t="shared" si="207"/>
        <v>0</v>
      </c>
      <c r="AC251" s="75">
        <f t="shared" si="207"/>
        <v>0</v>
      </c>
      <c r="AD251" s="143">
        <f t="shared" si="207"/>
        <v>0</v>
      </c>
      <c r="AMD251"/>
      <c r="AME251"/>
      <c r="AMF251"/>
      <c r="AMG251"/>
      <c r="AMH251"/>
      <c r="AMI251"/>
      <c r="AMJ251"/>
    </row>
    <row r="252" spans="1:1024" s="119" customFormat="1">
      <c r="A252" s="114"/>
      <c r="B252" s="120"/>
      <c r="C252" s="39" t="s">
        <v>33</v>
      </c>
      <c r="D252" s="39">
        <v>919</v>
      </c>
      <c r="E252" s="144" t="s">
        <v>18</v>
      </c>
      <c r="F252" s="144" t="s">
        <v>34</v>
      </c>
      <c r="G252" s="80"/>
      <c r="H252" s="81"/>
      <c r="I252" s="142">
        <f t="shared" si="157"/>
        <v>1500000</v>
      </c>
      <c r="J252" s="142">
        <f t="shared" si="206"/>
        <v>1500000</v>
      </c>
      <c r="K252" s="75">
        <f t="shared" si="206"/>
        <v>0</v>
      </c>
      <c r="L252" s="75">
        <f t="shared" si="206"/>
        <v>0</v>
      </c>
      <c r="M252" s="75">
        <f t="shared" si="206"/>
        <v>0</v>
      </c>
      <c r="N252" s="75">
        <f t="shared" si="206"/>
        <v>0</v>
      </c>
      <c r="O252" s="75">
        <f t="shared" si="206"/>
        <v>0</v>
      </c>
      <c r="P252" s="75">
        <f t="shared" si="206"/>
        <v>0</v>
      </c>
      <c r="Q252" s="75">
        <f t="shared" si="206"/>
        <v>0</v>
      </c>
      <c r="R252" s="75">
        <f t="shared" si="206"/>
        <v>0</v>
      </c>
      <c r="S252" s="143">
        <f t="shared" si="206"/>
        <v>0</v>
      </c>
      <c r="T252" s="142">
        <f t="shared" si="159"/>
        <v>1500000</v>
      </c>
      <c r="U252" s="142">
        <f t="shared" si="207"/>
        <v>1500000</v>
      </c>
      <c r="V252" s="75">
        <f t="shared" si="207"/>
        <v>0</v>
      </c>
      <c r="W252" s="75">
        <f t="shared" si="207"/>
        <v>0</v>
      </c>
      <c r="X252" s="75">
        <f t="shared" si="207"/>
        <v>0</v>
      </c>
      <c r="Y252" s="75">
        <f t="shared" si="207"/>
        <v>0</v>
      </c>
      <c r="Z252" s="75">
        <f t="shared" si="207"/>
        <v>0</v>
      </c>
      <c r="AA252" s="75">
        <f t="shared" si="207"/>
        <v>0</v>
      </c>
      <c r="AB252" s="75">
        <f t="shared" si="207"/>
        <v>0</v>
      </c>
      <c r="AC252" s="75">
        <f t="shared" si="207"/>
        <v>0</v>
      </c>
      <c r="AD252" s="143">
        <f t="shared" si="207"/>
        <v>0</v>
      </c>
      <c r="AMD252"/>
      <c r="AME252"/>
      <c r="AMF252"/>
      <c r="AMG252"/>
      <c r="AMH252"/>
      <c r="AMI252"/>
      <c r="AMJ252"/>
    </row>
    <row r="253" spans="1:1024" s="119" customFormat="1" ht="37.5">
      <c r="A253" s="114"/>
      <c r="B253" s="120"/>
      <c r="C253" s="39" t="s">
        <v>99</v>
      </c>
      <c r="D253" s="39">
        <v>919</v>
      </c>
      <c r="E253" s="144" t="s">
        <v>18</v>
      </c>
      <c r="F253" s="144" t="s">
        <v>34</v>
      </c>
      <c r="G253" s="80">
        <v>500000000</v>
      </c>
      <c r="H253" s="81"/>
      <c r="I253" s="142">
        <f t="shared" si="157"/>
        <v>1500000</v>
      </c>
      <c r="J253" s="142">
        <f t="shared" si="206"/>
        <v>1500000</v>
      </c>
      <c r="K253" s="75">
        <f t="shared" si="206"/>
        <v>0</v>
      </c>
      <c r="L253" s="75">
        <f t="shared" si="206"/>
        <v>0</v>
      </c>
      <c r="M253" s="75">
        <f t="shared" si="206"/>
        <v>0</v>
      </c>
      <c r="N253" s="75">
        <f t="shared" si="206"/>
        <v>0</v>
      </c>
      <c r="O253" s="75">
        <f t="shared" si="206"/>
        <v>0</v>
      </c>
      <c r="P253" s="75">
        <f t="shared" si="206"/>
        <v>0</v>
      </c>
      <c r="Q253" s="75">
        <f t="shared" si="206"/>
        <v>0</v>
      </c>
      <c r="R253" s="75">
        <f t="shared" si="206"/>
        <v>0</v>
      </c>
      <c r="S253" s="143">
        <f t="shared" si="206"/>
        <v>0</v>
      </c>
      <c r="T253" s="142">
        <f t="shared" si="159"/>
        <v>1500000</v>
      </c>
      <c r="U253" s="142">
        <f t="shared" si="207"/>
        <v>1500000</v>
      </c>
      <c r="V253" s="75">
        <f t="shared" si="207"/>
        <v>0</v>
      </c>
      <c r="W253" s="75">
        <f t="shared" si="207"/>
        <v>0</v>
      </c>
      <c r="X253" s="75">
        <f t="shared" si="207"/>
        <v>0</v>
      </c>
      <c r="Y253" s="75">
        <f t="shared" si="207"/>
        <v>0</v>
      </c>
      <c r="Z253" s="75">
        <f t="shared" si="207"/>
        <v>0</v>
      </c>
      <c r="AA253" s="75">
        <f t="shared" si="207"/>
        <v>0</v>
      </c>
      <c r="AB253" s="75">
        <f t="shared" si="207"/>
        <v>0</v>
      </c>
      <c r="AC253" s="75">
        <f t="shared" si="207"/>
        <v>0</v>
      </c>
      <c r="AD253" s="143">
        <f t="shared" si="207"/>
        <v>0</v>
      </c>
      <c r="AMD253"/>
      <c r="AME253"/>
      <c r="AMF253"/>
      <c r="AMG253"/>
      <c r="AMH253"/>
      <c r="AMI253"/>
      <c r="AMJ253"/>
    </row>
    <row r="254" spans="1:1024" s="119" customFormat="1" ht="37.5">
      <c r="A254" s="114"/>
      <c r="B254" s="120"/>
      <c r="C254" s="39" t="s">
        <v>118</v>
      </c>
      <c r="D254" s="39">
        <v>919</v>
      </c>
      <c r="E254" s="144" t="s">
        <v>18</v>
      </c>
      <c r="F254" s="144" t="s">
        <v>34</v>
      </c>
      <c r="G254" s="80">
        <v>5030000000</v>
      </c>
      <c r="H254" s="81"/>
      <c r="I254" s="142">
        <f t="shared" si="157"/>
        <v>1500000</v>
      </c>
      <c r="J254" s="142">
        <f t="shared" si="206"/>
        <v>1500000</v>
      </c>
      <c r="K254" s="75">
        <f t="shared" si="206"/>
        <v>0</v>
      </c>
      <c r="L254" s="75">
        <f t="shared" si="206"/>
        <v>0</v>
      </c>
      <c r="M254" s="75">
        <f t="shared" si="206"/>
        <v>0</v>
      </c>
      <c r="N254" s="75">
        <f t="shared" si="206"/>
        <v>0</v>
      </c>
      <c r="O254" s="75">
        <f t="shared" si="206"/>
        <v>0</v>
      </c>
      <c r="P254" s="75">
        <f t="shared" si="206"/>
        <v>0</v>
      </c>
      <c r="Q254" s="75">
        <f t="shared" si="206"/>
        <v>0</v>
      </c>
      <c r="R254" s="75">
        <f t="shared" si="206"/>
        <v>0</v>
      </c>
      <c r="S254" s="143">
        <f t="shared" si="206"/>
        <v>0</v>
      </c>
      <c r="T254" s="142">
        <f t="shared" si="159"/>
        <v>1500000</v>
      </c>
      <c r="U254" s="142">
        <f t="shared" si="207"/>
        <v>1500000</v>
      </c>
      <c r="V254" s="75">
        <f t="shared" si="207"/>
        <v>0</v>
      </c>
      <c r="W254" s="75">
        <f t="shared" si="207"/>
        <v>0</v>
      </c>
      <c r="X254" s="75">
        <f t="shared" si="207"/>
        <v>0</v>
      </c>
      <c r="Y254" s="75">
        <f t="shared" si="207"/>
        <v>0</v>
      </c>
      <c r="Z254" s="75">
        <f t="shared" si="207"/>
        <v>0</v>
      </c>
      <c r="AA254" s="75">
        <f t="shared" si="207"/>
        <v>0</v>
      </c>
      <c r="AB254" s="75">
        <f t="shared" si="207"/>
        <v>0</v>
      </c>
      <c r="AC254" s="75">
        <f t="shared" si="207"/>
        <v>0</v>
      </c>
      <c r="AD254" s="143">
        <f t="shared" si="207"/>
        <v>0</v>
      </c>
      <c r="AMD254"/>
      <c r="AME254"/>
      <c r="AMF254"/>
      <c r="AMG254"/>
      <c r="AMH254"/>
      <c r="AMI254"/>
      <c r="AMJ254"/>
    </row>
    <row r="255" spans="1:1024" s="119" customFormat="1" ht="37.5">
      <c r="A255" s="114"/>
      <c r="B255" s="120"/>
      <c r="C255" s="39" t="s">
        <v>119</v>
      </c>
      <c r="D255" s="39">
        <v>919</v>
      </c>
      <c r="E255" s="144" t="s">
        <v>18</v>
      </c>
      <c r="F255" s="144" t="s">
        <v>34</v>
      </c>
      <c r="G255" s="80">
        <v>5030010030</v>
      </c>
      <c r="H255" s="81"/>
      <c r="I255" s="142">
        <f t="shared" si="157"/>
        <v>1500000</v>
      </c>
      <c r="J255" s="142">
        <f t="shared" si="206"/>
        <v>1500000</v>
      </c>
      <c r="K255" s="75">
        <f t="shared" si="206"/>
        <v>0</v>
      </c>
      <c r="L255" s="75">
        <f t="shared" si="206"/>
        <v>0</v>
      </c>
      <c r="M255" s="75">
        <f t="shared" si="206"/>
        <v>0</v>
      </c>
      <c r="N255" s="75">
        <f t="shared" si="206"/>
        <v>0</v>
      </c>
      <c r="O255" s="75">
        <f t="shared" si="206"/>
        <v>0</v>
      </c>
      <c r="P255" s="75">
        <f t="shared" si="206"/>
        <v>0</v>
      </c>
      <c r="Q255" s="75">
        <f t="shared" si="206"/>
        <v>0</v>
      </c>
      <c r="R255" s="75">
        <f t="shared" si="206"/>
        <v>0</v>
      </c>
      <c r="S255" s="143">
        <f t="shared" si="206"/>
        <v>0</v>
      </c>
      <c r="T255" s="142">
        <f t="shared" si="159"/>
        <v>1500000</v>
      </c>
      <c r="U255" s="142">
        <f t="shared" si="207"/>
        <v>1500000</v>
      </c>
      <c r="V255" s="75">
        <f t="shared" si="207"/>
        <v>0</v>
      </c>
      <c r="W255" s="75">
        <f t="shared" si="207"/>
        <v>0</v>
      </c>
      <c r="X255" s="75">
        <f t="shared" si="207"/>
        <v>0</v>
      </c>
      <c r="Y255" s="75">
        <f t="shared" si="207"/>
        <v>0</v>
      </c>
      <c r="Z255" s="75">
        <f t="shared" si="207"/>
        <v>0</v>
      </c>
      <c r="AA255" s="75">
        <f t="shared" si="207"/>
        <v>0</v>
      </c>
      <c r="AB255" s="75">
        <f t="shared" si="207"/>
        <v>0</v>
      </c>
      <c r="AC255" s="75">
        <f t="shared" si="207"/>
        <v>0</v>
      </c>
      <c r="AD255" s="143">
        <f t="shared" si="207"/>
        <v>0</v>
      </c>
      <c r="AMD255"/>
      <c r="AME255"/>
      <c r="AMF255"/>
      <c r="AMG255"/>
      <c r="AMH255"/>
      <c r="AMI255"/>
      <c r="AMJ255"/>
    </row>
    <row r="256" spans="1:1024" s="119" customFormat="1" ht="37.5">
      <c r="A256" s="114"/>
      <c r="B256" s="120"/>
      <c r="C256" s="39" t="s">
        <v>105</v>
      </c>
      <c r="D256" s="39">
        <v>919</v>
      </c>
      <c r="E256" s="144" t="s">
        <v>18</v>
      </c>
      <c r="F256" s="144" t="s">
        <v>34</v>
      </c>
      <c r="G256" s="80">
        <v>5030010030</v>
      </c>
      <c r="H256" s="81" t="s">
        <v>106</v>
      </c>
      <c r="I256" s="142">
        <f t="shared" si="157"/>
        <v>1500000</v>
      </c>
      <c r="J256" s="142">
        <v>1500000</v>
      </c>
      <c r="K256" s="75"/>
      <c r="L256" s="75"/>
      <c r="M256" s="75"/>
      <c r="N256" s="75"/>
      <c r="O256" s="75"/>
      <c r="P256" s="75"/>
      <c r="Q256" s="75"/>
      <c r="R256" s="75"/>
      <c r="S256" s="143"/>
      <c r="T256" s="142">
        <f t="shared" si="159"/>
        <v>1500000</v>
      </c>
      <c r="U256" s="142">
        <v>1500000</v>
      </c>
      <c r="V256" s="75"/>
      <c r="W256" s="75"/>
      <c r="X256" s="75"/>
      <c r="Y256" s="75"/>
      <c r="Z256" s="75"/>
      <c r="AA256" s="75"/>
      <c r="AB256" s="75"/>
      <c r="AC256" s="75"/>
      <c r="AD256" s="143"/>
      <c r="AMD256"/>
      <c r="AME256"/>
      <c r="AMF256"/>
      <c r="AMG256"/>
      <c r="AMH256"/>
      <c r="AMI256"/>
      <c r="AMJ256"/>
    </row>
    <row r="257" spans="2:30">
      <c r="B257" s="120"/>
      <c r="C257" s="39" t="s">
        <v>45</v>
      </c>
      <c r="D257" s="39">
        <v>919</v>
      </c>
      <c r="E257" s="144" t="s">
        <v>25</v>
      </c>
      <c r="F257" s="144" t="s">
        <v>83</v>
      </c>
      <c r="G257" s="80"/>
      <c r="H257" s="81"/>
      <c r="I257" s="142">
        <f t="shared" si="157"/>
        <v>29053300</v>
      </c>
      <c r="J257" s="142">
        <f t="shared" ref="J257:S257" si="208">J258</f>
        <v>29053300</v>
      </c>
      <c r="K257" s="75">
        <f t="shared" si="208"/>
        <v>0</v>
      </c>
      <c r="L257" s="75">
        <f t="shared" si="208"/>
        <v>0</v>
      </c>
      <c r="M257" s="75">
        <f t="shared" si="208"/>
        <v>0</v>
      </c>
      <c r="N257" s="75">
        <f t="shared" si="208"/>
        <v>0</v>
      </c>
      <c r="O257" s="75">
        <f t="shared" si="208"/>
        <v>0</v>
      </c>
      <c r="P257" s="75">
        <f t="shared" si="208"/>
        <v>0</v>
      </c>
      <c r="Q257" s="75">
        <f t="shared" si="208"/>
        <v>0</v>
      </c>
      <c r="R257" s="75">
        <f t="shared" si="208"/>
        <v>0</v>
      </c>
      <c r="S257" s="143">
        <f t="shared" si="208"/>
        <v>0</v>
      </c>
      <c r="T257" s="142">
        <f t="shared" si="159"/>
        <v>28721000</v>
      </c>
      <c r="U257" s="142">
        <f t="shared" ref="U257:AD257" si="209">U258</f>
        <v>28721000</v>
      </c>
      <c r="V257" s="75">
        <f t="shared" si="209"/>
        <v>0</v>
      </c>
      <c r="W257" s="75">
        <f t="shared" si="209"/>
        <v>0</v>
      </c>
      <c r="X257" s="75">
        <f t="shared" si="209"/>
        <v>0</v>
      </c>
      <c r="Y257" s="75">
        <f t="shared" si="209"/>
        <v>0</v>
      </c>
      <c r="Z257" s="75">
        <f t="shared" si="209"/>
        <v>0</v>
      </c>
      <c r="AA257" s="75">
        <f t="shared" si="209"/>
        <v>0</v>
      </c>
      <c r="AB257" s="75">
        <f t="shared" si="209"/>
        <v>0</v>
      </c>
      <c r="AC257" s="75">
        <f t="shared" si="209"/>
        <v>0</v>
      </c>
      <c r="AD257" s="143">
        <f t="shared" si="209"/>
        <v>0</v>
      </c>
    </row>
    <row r="258" spans="2:30">
      <c r="B258" s="120"/>
      <c r="C258" s="39" t="s">
        <v>46</v>
      </c>
      <c r="D258" s="39">
        <v>919</v>
      </c>
      <c r="E258" s="144" t="s">
        <v>25</v>
      </c>
      <c r="F258" s="144" t="s">
        <v>27</v>
      </c>
      <c r="G258" s="80"/>
      <c r="H258" s="81"/>
      <c r="I258" s="142">
        <f t="shared" si="157"/>
        <v>29053300</v>
      </c>
      <c r="J258" s="142">
        <f t="shared" ref="J258:S258" si="210">J259+J267</f>
        <v>29053300</v>
      </c>
      <c r="K258" s="75">
        <f t="shared" si="210"/>
        <v>0</v>
      </c>
      <c r="L258" s="75">
        <f t="shared" si="210"/>
        <v>0</v>
      </c>
      <c r="M258" s="75">
        <f t="shared" si="210"/>
        <v>0</v>
      </c>
      <c r="N258" s="75">
        <f t="shared" si="210"/>
        <v>0</v>
      </c>
      <c r="O258" s="75">
        <f t="shared" si="210"/>
        <v>0</v>
      </c>
      <c r="P258" s="75">
        <f t="shared" si="210"/>
        <v>0</v>
      </c>
      <c r="Q258" s="75">
        <f t="shared" si="210"/>
        <v>0</v>
      </c>
      <c r="R258" s="75">
        <f t="shared" si="210"/>
        <v>0</v>
      </c>
      <c r="S258" s="143">
        <f t="shared" si="210"/>
        <v>0</v>
      </c>
      <c r="T258" s="142">
        <f t="shared" si="159"/>
        <v>28721000</v>
      </c>
      <c r="U258" s="142">
        <f t="shared" ref="U258:AD258" si="211">U259+U267</f>
        <v>28721000</v>
      </c>
      <c r="V258" s="75">
        <f t="shared" si="211"/>
        <v>0</v>
      </c>
      <c r="W258" s="75">
        <f t="shared" si="211"/>
        <v>0</v>
      </c>
      <c r="X258" s="75">
        <f t="shared" si="211"/>
        <v>0</v>
      </c>
      <c r="Y258" s="75">
        <f t="shared" si="211"/>
        <v>0</v>
      </c>
      <c r="Z258" s="75">
        <f t="shared" si="211"/>
        <v>0</v>
      </c>
      <c r="AA258" s="75">
        <f t="shared" si="211"/>
        <v>0</v>
      </c>
      <c r="AB258" s="75">
        <f t="shared" si="211"/>
        <v>0</v>
      </c>
      <c r="AC258" s="75">
        <f t="shared" si="211"/>
        <v>0</v>
      </c>
      <c r="AD258" s="143">
        <f t="shared" si="211"/>
        <v>0</v>
      </c>
    </row>
    <row r="259" spans="2:30" ht="37.5">
      <c r="B259" s="120"/>
      <c r="C259" s="39" t="s">
        <v>99</v>
      </c>
      <c r="D259" s="39">
        <v>919</v>
      </c>
      <c r="E259" s="144" t="s">
        <v>25</v>
      </c>
      <c r="F259" s="144" t="s">
        <v>27</v>
      </c>
      <c r="G259" s="80">
        <v>5000000000</v>
      </c>
      <c r="H259" s="81"/>
      <c r="I259" s="142">
        <f t="shared" si="157"/>
        <v>10683400</v>
      </c>
      <c r="J259" s="142">
        <f t="shared" ref="J259:S259" si="212">J260</f>
        <v>10683400</v>
      </c>
      <c r="K259" s="75">
        <f t="shared" si="212"/>
        <v>0</v>
      </c>
      <c r="L259" s="75">
        <f t="shared" si="212"/>
        <v>0</v>
      </c>
      <c r="M259" s="75">
        <f t="shared" si="212"/>
        <v>0</v>
      </c>
      <c r="N259" s="75">
        <f t="shared" si="212"/>
        <v>0</v>
      </c>
      <c r="O259" s="75">
        <f t="shared" si="212"/>
        <v>0</v>
      </c>
      <c r="P259" s="75">
        <f t="shared" si="212"/>
        <v>0</v>
      </c>
      <c r="Q259" s="75">
        <f t="shared" si="212"/>
        <v>0</v>
      </c>
      <c r="R259" s="75">
        <f t="shared" si="212"/>
        <v>0</v>
      </c>
      <c r="S259" s="143">
        <f t="shared" si="212"/>
        <v>0</v>
      </c>
      <c r="T259" s="142">
        <f t="shared" si="159"/>
        <v>10351100</v>
      </c>
      <c r="U259" s="142">
        <f t="shared" ref="U259:AD259" si="213">U260</f>
        <v>10351100</v>
      </c>
      <c r="V259" s="75">
        <f t="shared" si="213"/>
        <v>0</v>
      </c>
      <c r="W259" s="75">
        <f t="shared" si="213"/>
        <v>0</v>
      </c>
      <c r="X259" s="75">
        <f t="shared" si="213"/>
        <v>0</v>
      </c>
      <c r="Y259" s="75">
        <f t="shared" si="213"/>
        <v>0</v>
      </c>
      <c r="Z259" s="75">
        <f t="shared" si="213"/>
        <v>0</v>
      </c>
      <c r="AA259" s="75">
        <f t="shared" si="213"/>
        <v>0</v>
      </c>
      <c r="AB259" s="75">
        <f t="shared" si="213"/>
        <v>0</v>
      </c>
      <c r="AC259" s="75">
        <f t="shared" si="213"/>
        <v>0</v>
      </c>
      <c r="AD259" s="143">
        <f t="shared" si="213"/>
        <v>0</v>
      </c>
    </row>
    <row r="260" spans="2:30" ht="37.5">
      <c r="B260" s="120"/>
      <c r="C260" s="39" t="s">
        <v>107</v>
      </c>
      <c r="D260" s="39">
        <v>919</v>
      </c>
      <c r="E260" s="144" t="s">
        <v>25</v>
      </c>
      <c r="F260" s="144" t="s">
        <v>27</v>
      </c>
      <c r="G260" s="80">
        <v>5020000000</v>
      </c>
      <c r="H260" s="81"/>
      <c r="I260" s="142">
        <f t="shared" si="157"/>
        <v>10683400</v>
      </c>
      <c r="J260" s="142">
        <f t="shared" ref="J260:S260" si="214">J261+J264</f>
        <v>10683400</v>
      </c>
      <c r="K260" s="75">
        <f t="shared" si="214"/>
        <v>0</v>
      </c>
      <c r="L260" s="75">
        <f t="shared" si="214"/>
        <v>0</v>
      </c>
      <c r="M260" s="75">
        <f t="shared" si="214"/>
        <v>0</v>
      </c>
      <c r="N260" s="75">
        <f t="shared" si="214"/>
        <v>0</v>
      </c>
      <c r="O260" s="75">
        <f t="shared" si="214"/>
        <v>0</v>
      </c>
      <c r="P260" s="75">
        <f t="shared" si="214"/>
        <v>0</v>
      </c>
      <c r="Q260" s="75">
        <f t="shared" si="214"/>
        <v>0</v>
      </c>
      <c r="R260" s="75">
        <f t="shared" si="214"/>
        <v>0</v>
      </c>
      <c r="S260" s="143">
        <f t="shared" si="214"/>
        <v>0</v>
      </c>
      <c r="T260" s="142">
        <f t="shared" si="159"/>
        <v>10351100</v>
      </c>
      <c r="U260" s="142">
        <f t="shared" ref="U260:AD260" si="215">U261+U264</f>
        <v>10351100</v>
      </c>
      <c r="V260" s="75">
        <f t="shared" si="215"/>
        <v>0</v>
      </c>
      <c r="W260" s="75">
        <f t="shared" si="215"/>
        <v>0</v>
      </c>
      <c r="X260" s="75">
        <f t="shared" si="215"/>
        <v>0</v>
      </c>
      <c r="Y260" s="75">
        <f t="shared" si="215"/>
        <v>0</v>
      </c>
      <c r="Z260" s="75">
        <f t="shared" si="215"/>
        <v>0</v>
      </c>
      <c r="AA260" s="75">
        <f t="shared" si="215"/>
        <v>0</v>
      </c>
      <c r="AB260" s="75">
        <f t="shared" si="215"/>
        <v>0</v>
      </c>
      <c r="AC260" s="75">
        <f t="shared" si="215"/>
        <v>0</v>
      </c>
      <c r="AD260" s="143">
        <f t="shared" si="215"/>
        <v>0</v>
      </c>
    </row>
    <row r="261" spans="2:30" ht="31.9" customHeight="1">
      <c r="B261" s="120"/>
      <c r="C261" s="39" t="s">
        <v>101</v>
      </c>
      <c r="D261" s="39">
        <v>919</v>
      </c>
      <c r="E261" s="144" t="s">
        <v>25</v>
      </c>
      <c r="F261" s="144" t="s">
        <v>27</v>
      </c>
      <c r="G261" s="80">
        <v>5020000190</v>
      </c>
      <c r="H261" s="81"/>
      <c r="I261" s="142">
        <f t="shared" si="157"/>
        <v>8730000</v>
      </c>
      <c r="J261" s="142">
        <f t="shared" ref="J261:S261" si="216">J262+J263</f>
        <v>8730000</v>
      </c>
      <c r="K261" s="75">
        <f t="shared" si="216"/>
        <v>0</v>
      </c>
      <c r="L261" s="75">
        <f t="shared" si="216"/>
        <v>0</v>
      </c>
      <c r="M261" s="75">
        <f t="shared" si="216"/>
        <v>0</v>
      </c>
      <c r="N261" s="75">
        <f t="shared" si="216"/>
        <v>0</v>
      </c>
      <c r="O261" s="75">
        <f t="shared" si="216"/>
        <v>0</v>
      </c>
      <c r="P261" s="75">
        <f t="shared" si="216"/>
        <v>0</v>
      </c>
      <c r="Q261" s="75">
        <f t="shared" si="216"/>
        <v>0</v>
      </c>
      <c r="R261" s="75">
        <f t="shared" si="216"/>
        <v>0</v>
      </c>
      <c r="S261" s="143">
        <f t="shared" si="216"/>
        <v>0</v>
      </c>
      <c r="T261" s="142">
        <f t="shared" si="159"/>
        <v>8397700</v>
      </c>
      <c r="U261" s="142">
        <f t="shared" ref="U261:AD261" si="217">U262+U263</f>
        <v>8397700</v>
      </c>
      <c r="V261" s="75">
        <f t="shared" si="217"/>
        <v>0</v>
      </c>
      <c r="W261" s="75">
        <f t="shared" si="217"/>
        <v>0</v>
      </c>
      <c r="X261" s="75">
        <f t="shared" si="217"/>
        <v>0</v>
      </c>
      <c r="Y261" s="75">
        <f t="shared" si="217"/>
        <v>0</v>
      </c>
      <c r="Z261" s="75">
        <f t="shared" si="217"/>
        <v>0</v>
      </c>
      <c r="AA261" s="75">
        <f t="shared" si="217"/>
        <v>0</v>
      </c>
      <c r="AB261" s="75">
        <f t="shared" si="217"/>
        <v>0</v>
      </c>
      <c r="AC261" s="75">
        <f t="shared" si="217"/>
        <v>0</v>
      </c>
      <c r="AD261" s="143">
        <f t="shared" si="217"/>
        <v>0</v>
      </c>
    </row>
    <row r="262" spans="2:30" ht="75">
      <c r="B262" s="120"/>
      <c r="C262" s="39" t="s">
        <v>102</v>
      </c>
      <c r="D262" s="39">
        <v>919</v>
      </c>
      <c r="E262" s="144" t="s">
        <v>25</v>
      </c>
      <c r="F262" s="144" t="s">
        <v>27</v>
      </c>
      <c r="G262" s="80">
        <v>5020000190</v>
      </c>
      <c r="H262" s="81" t="s">
        <v>103</v>
      </c>
      <c r="I262" s="142">
        <f t="shared" si="157"/>
        <v>8728500</v>
      </c>
      <c r="J262" s="142">
        <v>8728500</v>
      </c>
      <c r="K262" s="75"/>
      <c r="L262" s="75"/>
      <c r="M262" s="75"/>
      <c r="N262" s="75"/>
      <c r="O262" s="75"/>
      <c r="P262" s="75"/>
      <c r="Q262" s="75"/>
      <c r="R262" s="75"/>
      <c r="S262" s="143"/>
      <c r="T262" s="142">
        <f t="shared" si="159"/>
        <v>8396200</v>
      </c>
      <c r="U262" s="142">
        <v>8396200</v>
      </c>
      <c r="V262" s="75"/>
      <c r="W262" s="75"/>
      <c r="X262" s="75"/>
      <c r="Y262" s="75"/>
      <c r="Z262" s="75"/>
      <c r="AA262" s="75"/>
      <c r="AB262" s="75"/>
      <c r="AC262" s="75"/>
      <c r="AD262" s="143"/>
    </row>
    <row r="263" spans="2:30">
      <c r="B263" s="120"/>
      <c r="C263" s="39" t="s">
        <v>108</v>
      </c>
      <c r="D263" s="39">
        <v>919</v>
      </c>
      <c r="E263" s="144" t="s">
        <v>25</v>
      </c>
      <c r="F263" s="144" t="s">
        <v>27</v>
      </c>
      <c r="G263" s="80">
        <v>5020000190</v>
      </c>
      <c r="H263" s="81" t="s">
        <v>109</v>
      </c>
      <c r="I263" s="142">
        <f t="shared" si="157"/>
        <v>1500</v>
      </c>
      <c r="J263" s="142">
        <v>1500</v>
      </c>
      <c r="K263" s="75"/>
      <c r="L263" s="75"/>
      <c r="M263" s="75"/>
      <c r="N263" s="75"/>
      <c r="O263" s="75"/>
      <c r="P263" s="75"/>
      <c r="Q263" s="75"/>
      <c r="R263" s="75"/>
      <c r="S263" s="143"/>
      <c r="T263" s="142">
        <f t="shared" si="159"/>
        <v>1500</v>
      </c>
      <c r="U263" s="142">
        <v>1500</v>
      </c>
      <c r="V263" s="75"/>
      <c r="W263" s="75"/>
      <c r="X263" s="75"/>
      <c r="Y263" s="75"/>
      <c r="Z263" s="75"/>
      <c r="AA263" s="75"/>
      <c r="AB263" s="75"/>
      <c r="AC263" s="75"/>
      <c r="AD263" s="143"/>
    </row>
    <row r="264" spans="2:30" ht="56.25">
      <c r="B264" s="120"/>
      <c r="C264" s="139" t="s">
        <v>111</v>
      </c>
      <c r="D264" s="39">
        <v>919</v>
      </c>
      <c r="E264" s="144" t="s">
        <v>25</v>
      </c>
      <c r="F264" s="144" t="s">
        <v>27</v>
      </c>
      <c r="G264" s="80">
        <v>5020060910</v>
      </c>
      <c r="H264" s="81"/>
      <c r="I264" s="142">
        <f t="shared" ref="I264:I327" si="218">SUM(J264:S264)</f>
        <v>1953400</v>
      </c>
      <c r="J264" s="142">
        <f t="shared" ref="J264:S264" si="219">J265+J266</f>
        <v>1953400</v>
      </c>
      <c r="K264" s="75">
        <f t="shared" si="219"/>
        <v>0</v>
      </c>
      <c r="L264" s="75">
        <f t="shared" si="219"/>
        <v>0</v>
      </c>
      <c r="M264" s="75">
        <f t="shared" si="219"/>
        <v>0</v>
      </c>
      <c r="N264" s="75">
        <f t="shared" si="219"/>
        <v>0</v>
      </c>
      <c r="O264" s="75">
        <f t="shared" si="219"/>
        <v>0</v>
      </c>
      <c r="P264" s="75">
        <f t="shared" si="219"/>
        <v>0</v>
      </c>
      <c r="Q264" s="75">
        <f t="shared" si="219"/>
        <v>0</v>
      </c>
      <c r="R264" s="75">
        <f t="shared" si="219"/>
        <v>0</v>
      </c>
      <c r="S264" s="143">
        <f t="shared" si="219"/>
        <v>0</v>
      </c>
      <c r="T264" s="142">
        <f t="shared" ref="T264:T327" si="220">SUM(U264:AD264)</f>
        <v>1953400</v>
      </c>
      <c r="U264" s="142">
        <f t="shared" ref="U264:AD264" si="221">U265+U266</f>
        <v>1953400</v>
      </c>
      <c r="V264" s="75">
        <f t="shared" si="221"/>
        <v>0</v>
      </c>
      <c r="W264" s="75">
        <f t="shared" si="221"/>
        <v>0</v>
      </c>
      <c r="X264" s="75">
        <f t="shared" si="221"/>
        <v>0</v>
      </c>
      <c r="Y264" s="75">
        <f t="shared" si="221"/>
        <v>0</v>
      </c>
      <c r="Z264" s="75">
        <f t="shared" si="221"/>
        <v>0</v>
      </c>
      <c r="AA264" s="75">
        <f t="shared" si="221"/>
        <v>0</v>
      </c>
      <c r="AB264" s="75">
        <f t="shared" si="221"/>
        <v>0</v>
      </c>
      <c r="AC264" s="75">
        <f t="shared" si="221"/>
        <v>0</v>
      </c>
      <c r="AD264" s="143">
        <f t="shared" si="221"/>
        <v>0</v>
      </c>
    </row>
    <row r="265" spans="2:30" ht="75">
      <c r="B265" s="120"/>
      <c r="C265" s="39" t="s">
        <v>102</v>
      </c>
      <c r="D265" s="39">
        <v>919</v>
      </c>
      <c r="E265" s="144" t="s">
        <v>25</v>
      </c>
      <c r="F265" s="144" t="s">
        <v>27</v>
      </c>
      <c r="G265" s="80">
        <v>5020060910</v>
      </c>
      <c r="H265" s="81" t="s">
        <v>103</v>
      </c>
      <c r="I265" s="142">
        <f t="shared" si="218"/>
        <v>1953400</v>
      </c>
      <c r="J265" s="142">
        <v>1953400</v>
      </c>
      <c r="K265" s="75"/>
      <c r="L265" s="75"/>
      <c r="M265" s="75"/>
      <c r="N265" s="75"/>
      <c r="O265" s="75"/>
      <c r="P265" s="75"/>
      <c r="Q265" s="75"/>
      <c r="R265" s="75"/>
      <c r="S265" s="143"/>
      <c r="T265" s="142">
        <f t="shared" si="220"/>
        <v>1953400</v>
      </c>
      <c r="U265" s="142">
        <v>1953400</v>
      </c>
      <c r="V265" s="75"/>
      <c r="W265" s="75"/>
      <c r="X265" s="75"/>
      <c r="Y265" s="75"/>
      <c r="Z265" s="75"/>
      <c r="AA265" s="75"/>
      <c r="AB265" s="75"/>
      <c r="AC265" s="75"/>
      <c r="AD265" s="143"/>
    </row>
    <row r="266" spans="2:30" ht="37.5" hidden="1">
      <c r="B266" s="120"/>
      <c r="C266" s="39" t="s">
        <v>105</v>
      </c>
      <c r="D266" s="39">
        <v>919</v>
      </c>
      <c r="E266" s="144" t="s">
        <v>25</v>
      </c>
      <c r="F266" s="144" t="s">
        <v>27</v>
      </c>
      <c r="G266" s="80">
        <v>5020060910</v>
      </c>
      <c r="H266" s="81" t="s">
        <v>106</v>
      </c>
      <c r="I266" s="142">
        <f t="shared" si="218"/>
        <v>0</v>
      </c>
      <c r="J266" s="142"/>
      <c r="K266" s="75"/>
      <c r="L266" s="75"/>
      <c r="M266" s="75"/>
      <c r="N266" s="75"/>
      <c r="O266" s="75"/>
      <c r="P266" s="75"/>
      <c r="Q266" s="75"/>
      <c r="R266" s="75"/>
      <c r="S266" s="143"/>
      <c r="T266" s="142">
        <f t="shared" si="220"/>
        <v>0</v>
      </c>
      <c r="U266" s="142"/>
      <c r="V266" s="75"/>
      <c r="W266" s="75"/>
      <c r="X266" s="75"/>
      <c r="Y266" s="75"/>
      <c r="Z266" s="75"/>
      <c r="AA266" s="75"/>
      <c r="AB266" s="75"/>
      <c r="AC266" s="75"/>
      <c r="AD266" s="143"/>
    </row>
    <row r="267" spans="2:30" ht="56.25">
      <c r="B267" s="120"/>
      <c r="C267" s="39" t="s">
        <v>152</v>
      </c>
      <c r="D267" s="39">
        <v>919</v>
      </c>
      <c r="E267" s="144" t="s">
        <v>25</v>
      </c>
      <c r="F267" s="144" t="s">
        <v>27</v>
      </c>
      <c r="G267" s="80">
        <v>5500000000</v>
      </c>
      <c r="H267" s="81"/>
      <c r="I267" s="142">
        <f t="shared" si="218"/>
        <v>18369900</v>
      </c>
      <c r="J267" s="142">
        <f t="shared" ref="J267:S267" si="222">J268+J271</f>
        <v>18369900</v>
      </c>
      <c r="K267" s="75">
        <f t="shared" si="222"/>
        <v>0</v>
      </c>
      <c r="L267" s="75">
        <f t="shared" si="222"/>
        <v>0</v>
      </c>
      <c r="M267" s="75">
        <f t="shared" si="222"/>
        <v>0</v>
      </c>
      <c r="N267" s="75">
        <f t="shared" si="222"/>
        <v>0</v>
      </c>
      <c r="O267" s="75">
        <f t="shared" si="222"/>
        <v>0</v>
      </c>
      <c r="P267" s="75">
        <f t="shared" si="222"/>
        <v>0</v>
      </c>
      <c r="Q267" s="75">
        <f t="shared" si="222"/>
        <v>0</v>
      </c>
      <c r="R267" s="75">
        <f t="shared" si="222"/>
        <v>0</v>
      </c>
      <c r="S267" s="143">
        <f t="shared" si="222"/>
        <v>0</v>
      </c>
      <c r="T267" s="142">
        <f t="shared" si="220"/>
        <v>18369900</v>
      </c>
      <c r="U267" s="142">
        <f t="shared" ref="U267:AD267" si="223">U268+U271</f>
        <v>18369900</v>
      </c>
      <c r="V267" s="75">
        <f t="shared" si="223"/>
        <v>0</v>
      </c>
      <c r="W267" s="75">
        <f t="shared" si="223"/>
        <v>0</v>
      </c>
      <c r="X267" s="75">
        <f t="shared" si="223"/>
        <v>0</v>
      </c>
      <c r="Y267" s="75">
        <f t="shared" si="223"/>
        <v>0</v>
      </c>
      <c r="Z267" s="75">
        <f t="shared" si="223"/>
        <v>0</v>
      </c>
      <c r="AA267" s="75">
        <f t="shared" si="223"/>
        <v>0</v>
      </c>
      <c r="AB267" s="75">
        <f t="shared" si="223"/>
        <v>0</v>
      </c>
      <c r="AC267" s="75">
        <f t="shared" si="223"/>
        <v>0</v>
      </c>
      <c r="AD267" s="143">
        <f t="shared" si="223"/>
        <v>0</v>
      </c>
    </row>
    <row r="268" spans="2:30">
      <c r="B268" s="120"/>
      <c r="C268" s="39" t="s">
        <v>153</v>
      </c>
      <c r="D268" s="39">
        <v>919</v>
      </c>
      <c r="E268" s="144" t="s">
        <v>25</v>
      </c>
      <c r="F268" s="144" t="s">
        <v>27</v>
      </c>
      <c r="G268" s="80">
        <v>5510000000</v>
      </c>
      <c r="H268" s="81"/>
      <c r="I268" s="142">
        <f t="shared" si="218"/>
        <v>17683800</v>
      </c>
      <c r="J268" s="142">
        <f t="shared" ref="J268:S269" si="224">J269</f>
        <v>17683800</v>
      </c>
      <c r="K268" s="75">
        <f t="shared" si="224"/>
        <v>0</v>
      </c>
      <c r="L268" s="75">
        <f t="shared" si="224"/>
        <v>0</v>
      </c>
      <c r="M268" s="75">
        <f t="shared" si="224"/>
        <v>0</v>
      </c>
      <c r="N268" s="75">
        <f t="shared" si="224"/>
        <v>0</v>
      </c>
      <c r="O268" s="75">
        <f t="shared" si="224"/>
        <v>0</v>
      </c>
      <c r="P268" s="75">
        <f t="shared" si="224"/>
        <v>0</v>
      </c>
      <c r="Q268" s="75">
        <f t="shared" si="224"/>
        <v>0</v>
      </c>
      <c r="R268" s="75">
        <f t="shared" si="224"/>
        <v>0</v>
      </c>
      <c r="S268" s="143">
        <f t="shared" si="224"/>
        <v>0</v>
      </c>
      <c r="T268" s="142">
        <f t="shared" si="220"/>
        <v>17683800</v>
      </c>
      <c r="U268" s="142">
        <f t="shared" ref="U268:AD269" si="225">U269</f>
        <v>17683800</v>
      </c>
      <c r="V268" s="75">
        <f t="shared" si="225"/>
        <v>0</v>
      </c>
      <c r="W268" s="75">
        <f t="shared" si="225"/>
        <v>0</v>
      </c>
      <c r="X268" s="75">
        <f t="shared" si="225"/>
        <v>0</v>
      </c>
      <c r="Y268" s="75">
        <f t="shared" si="225"/>
        <v>0</v>
      </c>
      <c r="Z268" s="75">
        <f t="shared" si="225"/>
        <v>0</v>
      </c>
      <c r="AA268" s="75">
        <f t="shared" si="225"/>
        <v>0</v>
      </c>
      <c r="AB268" s="75">
        <f t="shared" si="225"/>
        <v>0</v>
      </c>
      <c r="AC268" s="75">
        <f t="shared" si="225"/>
        <v>0</v>
      </c>
      <c r="AD268" s="143">
        <f t="shared" si="225"/>
        <v>0</v>
      </c>
    </row>
    <row r="269" spans="2:30" ht="131.25">
      <c r="B269" s="120"/>
      <c r="C269" s="39" t="s">
        <v>154</v>
      </c>
      <c r="D269" s="39">
        <v>919</v>
      </c>
      <c r="E269" s="144" t="s">
        <v>25</v>
      </c>
      <c r="F269" s="144" t="s">
        <v>27</v>
      </c>
      <c r="G269" s="80">
        <v>5510060912</v>
      </c>
      <c r="H269" s="81"/>
      <c r="I269" s="142">
        <f t="shared" si="218"/>
        <v>17683800</v>
      </c>
      <c r="J269" s="142">
        <f t="shared" si="224"/>
        <v>17683800</v>
      </c>
      <c r="K269" s="75">
        <f t="shared" si="224"/>
        <v>0</v>
      </c>
      <c r="L269" s="75">
        <f t="shared" si="224"/>
        <v>0</v>
      </c>
      <c r="M269" s="75">
        <f t="shared" si="224"/>
        <v>0</v>
      </c>
      <c r="N269" s="75">
        <f t="shared" si="224"/>
        <v>0</v>
      </c>
      <c r="O269" s="75">
        <f t="shared" si="224"/>
        <v>0</v>
      </c>
      <c r="P269" s="75">
        <f t="shared" si="224"/>
        <v>0</v>
      </c>
      <c r="Q269" s="75">
        <f t="shared" si="224"/>
        <v>0</v>
      </c>
      <c r="R269" s="75">
        <f t="shared" si="224"/>
        <v>0</v>
      </c>
      <c r="S269" s="143">
        <f t="shared" si="224"/>
        <v>0</v>
      </c>
      <c r="T269" s="142">
        <f t="shared" si="220"/>
        <v>17683800</v>
      </c>
      <c r="U269" s="142">
        <f t="shared" si="225"/>
        <v>17683800</v>
      </c>
      <c r="V269" s="75">
        <f t="shared" si="225"/>
        <v>0</v>
      </c>
      <c r="W269" s="75">
        <f t="shared" si="225"/>
        <v>0</v>
      </c>
      <c r="X269" s="75">
        <f t="shared" si="225"/>
        <v>0</v>
      </c>
      <c r="Y269" s="75">
        <f t="shared" si="225"/>
        <v>0</v>
      </c>
      <c r="Z269" s="75">
        <f t="shared" si="225"/>
        <v>0</v>
      </c>
      <c r="AA269" s="75">
        <f t="shared" si="225"/>
        <v>0</v>
      </c>
      <c r="AB269" s="75">
        <f t="shared" si="225"/>
        <v>0</v>
      </c>
      <c r="AC269" s="75">
        <f t="shared" si="225"/>
        <v>0</v>
      </c>
      <c r="AD269" s="143">
        <f t="shared" si="225"/>
        <v>0</v>
      </c>
    </row>
    <row r="270" spans="2:30">
      <c r="B270" s="120"/>
      <c r="C270" s="39" t="s">
        <v>108</v>
      </c>
      <c r="D270" s="39">
        <v>919</v>
      </c>
      <c r="E270" s="144" t="s">
        <v>25</v>
      </c>
      <c r="F270" s="144" t="s">
        <v>27</v>
      </c>
      <c r="G270" s="80">
        <v>5510060912</v>
      </c>
      <c r="H270" s="81" t="s">
        <v>109</v>
      </c>
      <c r="I270" s="142">
        <f t="shared" si="218"/>
        <v>17683800</v>
      </c>
      <c r="J270" s="142">
        <v>17683800</v>
      </c>
      <c r="K270" s="75"/>
      <c r="L270" s="75"/>
      <c r="M270" s="75"/>
      <c r="N270" s="75"/>
      <c r="O270" s="75"/>
      <c r="P270" s="75"/>
      <c r="Q270" s="75"/>
      <c r="R270" s="75"/>
      <c r="S270" s="143"/>
      <c r="T270" s="142">
        <f t="shared" si="220"/>
        <v>17683800</v>
      </c>
      <c r="U270" s="142">
        <v>17683800</v>
      </c>
      <c r="V270" s="75"/>
      <c r="W270" s="75"/>
      <c r="X270" s="75"/>
      <c r="Y270" s="75"/>
      <c r="Z270" s="75"/>
      <c r="AA270" s="75"/>
      <c r="AB270" s="75"/>
      <c r="AC270" s="75"/>
      <c r="AD270" s="143"/>
    </row>
    <row r="271" spans="2:30" ht="37.5">
      <c r="B271" s="120"/>
      <c r="C271" s="39" t="s">
        <v>155</v>
      </c>
      <c r="D271" s="39">
        <v>919</v>
      </c>
      <c r="E271" s="144" t="s">
        <v>25</v>
      </c>
      <c r="F271" s="144" t="s">
        <v>27</v>
      </c>
      <c r="G271" s="80">
        <v>5520000000</v>
      </c>
      <c r="H271" s="81"/>
      <c r="I271" s="142">
        <f t="shared" si="218"/>
        <v>686100</v>
      </c>
      <c r="J271" s="142">
        <f t="shared" ref="J271:S272" si="226">J272</f>
        <v>686100</v>
      </c>
      <c r="K271" s="75">
        <f t="shared" si="226"/>
        <v>0</v>
      </c>
      <c r="L271" s="75">
        <f t="shared" si="226"/>
        <v>0</v>
      </c>
      <c r="M271" s="75">
        <f t="shared" si="226"/>
        <v>0</v>
      </c>
      <c r="N271" s="75">
        <f t="shared" si="226"/>
        <v>0</v>
      </c>
      <c r="O271" s="75">
        <f t="shared" si="226"/>
        <v>0</v>
      </c>
      <c r="P271" s="75">
        <f t="shared" si="226"/>
        <v>0</v>
      </c>
      <c r="Q271" s="75">
        <f t="shared" si="226"/>
        <v>0</v>
      </c>
      <c r="R271" s="75">
        <f t="shared" si="226"/>
        <v>0</v>
      </c>
      <c r="S271" s="143">
        <f t="shared" si="226"/>
        <v>0</v>
      </c>
      <c r="T271" s="142">
        <f t="shared" si="220"/>
        <v>686100</v>
      </c>
      <c r="U271" s="142">
        <f t="shared" ref="U271:AD272" si="227">U272</f>
        <v>686100</v>
      </c>
      <c r="V271" s="75">
        <f t="shared" si="227"/>
        <v>0</v>
      </c>
      <c r="W271" s="75">
        <f t="shared" si="227"/>
        <v>0</v>
      </c>
      <c r="X271" s="75">
        <f t="shared" si="227"/>
        <v>0</v>
      </c>
      <c r="Y271" s="75">
        <f t="shared" si="227"/>
        <v>0</v>
      </c>
      <c r="Z271" s="75">
        <f t="shared" si="227"/>
        <v>0</v>
      </c>
      <c r="AA271" s="75">
        <f t="shared" si="227"/>
        <v>0</v>
      </c>
      <c r="AB271" s="75">
        <f t="shared" si="227"/>
        <v>0</v>
      </c>
      <c r="AC271" s="75">
        <f t="shared" si="227"/>
        <v>0</v>
      </c>
      <c r="AD271" s="143">
        <f t="shared" si="227"/>
        <v>0</v>
      </c>
    </row>
    <row r="272" spans="2:30" ht="131.25">
      <c r="B272" s="120"/>
      <c r="C272" s="39" t="s">
        <v>156</v>
      </c>
      <c r="D272" s="39">
        <v>919</v>
      </c>
      <c r="E272" s="144" t="s">
        <v>25</v>
      </c>
      <c r="F272" s="144" t="s">
        <v>27</v>
      </c>
      <c r="G272" s="80">
        <v>5520061650</v>
      </c>
      <c r="H272" s="81"/>
      <c r="I272" s="142">
        <f t="shared" si="218"/>
        <v>686100</v>
      </c>
      <c r="J272" s="142">
        <f t="shared" si="226"/>
        <v>686100</v>
      </c>
      <c r="K272" s="75">
        <f t="shared" si="226"/>
        <v>0</v>
      </c>
      <c r="L272" s="75">
        <f t="shared" si="226"/>
        <v>0</v>
      </c>
      <c r="M272" s="75">
        <f t="shared" si="226"/>
        <v>0</v>
      </c>
      <c r="N272" s="75">
        <f t="shared" si="226"/>
        <v>0</v>
      </c>
      <c r="O272" s="75">
        <f t="shared" si="226"/>
        <v>0</v>
      </c>
      <c r="P272" s="75">
        <f t="shared" si="226"/>
        <v>0</v>
      </c>
      <c r="Q272" s="75">
        <f t="shared" si="226"/>
        <v>0</v>
      </c>
      <c r="R272" s="75">
        <f t="shared" si="226"/>
        <v>0</v>
      </c>
      <c r="S272" s="143">
        <f t="shared" si="226"/>
        <v>0</v>
      </c>
      <c r="T272" s="142">
        <f t="shared" si="220"/>
        <v>686100</v>
      </c>
      <c r="U272" s="142">
        <f t="shared" si="227"/>
        <v>686100</v>
      </c>
      <c r="V272" s="75">
        <f t="shared" si="227"/>
        <v>0</v>
      </c>
      <c r="W272" s="75">
        <f t="shared" si="227"/>
        <v>0</v>
      </c>
      <c r="X272" s="75">
        <f t="shared" si="227"/>
        <v>0</v>
      </c>
      <c r="Y272" s="75">
        <f t="shared" si="227"/>
        <v>0</v>
      </c>
      <c r="Z272" s="75">
        <f t="shared" si="227"/>
        <v>0</v>
      </c>
      <c r="AA272" s="75">
        <f t="shared" si="227"/>
        <v>0</v>
      </c>
      <c r="AB272" s="75">
        <f t="shared" si="227"/>
        <v>0</v>
      </c>
      <c r="AC272" s="75">
        <f t="shared" si="227"/>
        <v>0</v>
      </c>
      <c r="AD272" s="143">
        <f t="shared" si="227"/>
        <v>0</v>
      </c>
    </row>
    <row r="273" spans="1:1024" ht="37.5">
      <c r="B273" s="120"/>
      <c r="C273" s="39" t="s">
        <v>105</v>
      </c>
      <c r="D273" s="39">
        <v>919</v>
      </c>
      <c r="E273" s="144" t="s">
        <v>25</v>
      </c>
      <c r="F273" s="144" t="s">
        <v>27</v>
      </c>
      <c r="G273" s="80">
        <v>5520061650</v>
      </c>
      <c r="H273" s="81" t="s">
        <v>106</v>
      </c>
      <c r="I273" s="142">
        <f t="shared" si="218"/>
        <v>686100</v>
      </c>
      <c r="J273" s="142">
        <v>686100</v>
      </c>
      <c r="K273" s="75"/>
      <c r="L273" s="75"/>
      <c r="M273" s="75"/>
      <c r="N273" s="75"/>
      <c r="O273" s="75"/>
      <c r="P273" s="75"/>
      <c r="Q273" s="75"/>
      <c r="R273" s="75"/>
      <c r="S273" s="143"/>
      <c r="T273" s="142">
        <f t="shared" si="220"/>
        <v>686100</v>
      </c>
      <c r="U273" s="142">
        <v>686100</v>
      </c>
      <c r="V273" s="75"/>
      <c r="W273" s="75"/>
      <c r="X273" s="75"/>
      <c r="Y273" s="75"/>
      <c r="Z273" s="75"/>
      <c r="AA273" s="75"/>
      <c r="AB273" s="75"/>
      <c r="AC273" s="75"/>
      <c r="AD273" s="143"/>
    </row>
    <row r="274" spans="1:1024" s="119" customFormat="1" ht="75">
      <c r="A274" s="114"/>
      <c r="B274" s="120" t="s">
        <v>63</v>
      </c>
      <c r="C274" s="30" t="s">
        <v>355</v>
      </c>
      <c r="D274" s="30">
        <v>921</v>
      </c>
      <c r="E274" s="148"/>
      <c r="F274" s="148"/>
      <c r="G274" s="86"/>
      <c r="H274" s="87"/>
      <c r="I274" s="137">
        <f t="shared" si="218"/>
        <v>22992600</v>
      </c>
      <c r="J274" s="137">
        <f>J275</f>
        <v>17636900</v>
      </c>
      <c r="K274" s="73">
        <f t="shared" ref="K274:S274" si="228">K275+K289</f>
        <v>5355700</v>
      </c>
      <c r="L274" s="73">
        <f t="shared" si="228"/>
        <v>0</v>
      </c>
      <c r="M274" s="73">
        <f t="shared" si="228"/>
        <v>0</v>
      </c>
      <c r="N274" s="73">
        <f t="shared" si="228"/>
        <v>0</v>
      </c>
      <c r="O274" s="73">
        <f t="shared" si="228"/>
        <v>0</v>
      </c>
      <c r="P274" s="73">
        <f t="shared" si="228"/>
        <v>0</v>
      </c>
      <c r="Q274" s="73">
        <f t="shared" si="228"/>
        <v>0</v>
      </c>
      <c r="R274" s="73">
        <f t="shared" si="228"/>
        <v>0</v>
      </c>
      <c r="S274" s="138">
        <f t="shared" si="228"/>
        <v>0</v>
      </c>
      <c r="T274" s="137">
        <f t="shared" si="220"/>
        <v>17072200</v>
      </c>
      <c r="U274" s="137">
        <f>U275</f>
        <v>17072200</v>
      </c>
      <c r="V274" s="73">
        <f t="shared" ref="V274:AD274" si="229">V275+V289</f>
        <v>0</v>
      </c>
      <c r="W274" s="73">
        <f t="shared" si="229"/>
        <v>0</v>
      </c>
      <c r="X274" s="73">
        <f t="shared" si="229"/>
        <v>0</v>
      </c>
      <c r="Y274" s="73">
        <f t="shared" si="229"/>
        <v>0</v>
      </c>
      <c r="Z274" s="73">
        <f t="shared" si="229"/>
        <v>0</v>
      </c>
      <c r="AA274" s="73">
        <f t="shared" si="229"/>
        <v>0</v>
      </c>
      <c r="AB274" s="73">
        <f t="shared" si="229"/>
        <v>0</v>
      </c>
      <c r="AC274" s="73">
        <f t="shared" si="229"/>
        <v>0</v>
      </c>
      <c r="AD274" s="138">
        <f t="shared" si="229"/>
        <v>0</v>
      </c>
      <c r="AMD274" s="42"/>
      <c r="AME274" s="42"/>
      <c r="AMF274" s="42"/>
      <c r="AMG274" s="42"/>
      <c r="AMH274" s="42"/>
      <c r="AMI274" s="42"/>
      <c r="AMJ274" s="42"/>
    </row>
    <row r="275" spans="1:1024">
      <c r="B275" s="120"/>
      <c r="C275" s="39" t="s">
        <v>17</v>
      </c>
      <c r="D275" s="39">
        <v>921</v>
      </c>
      <c r="E275" s="144" t="s">
        <v>18</v>
      </c>
      <c r="F275" s="144" t="s">
        <v>83</v>
      </c>
      <c r="G275" s="80"/>
      <c r="H275" s="81"/>
      <c r="I275" s="142">
        <f t="shared" si="218"/>
        <v>17636900</v>
      </c>
      <c r="J275" s="142">
        <f>J276</f>
        <v>17636900</v>
      </c>
      <c r="K275" s="75">
        <f t="shared" ref="K275:S275" si="230">K276</f>
        <v>0</v>
      </c>
      <c r="L275" s="75">
        <f t="shared" si="230"/>
        <v>0</v>
      </c>
      <c r="M275" s="75">
        <f t="shared" si="230"/>
        <v>0</v>
      </c>
      <c r="N275" s="75">
        <f t="shared" si="230"/>
        <v>0</v>
      </c>
      <c r="O275" s="75">
        <f t="shared" si="230"/>
        <v>0</v>
      </c>
      <c r="P275" s="75">
        <f t="shared" si="230"/>
        <v>0</v>
      </c>
      <c r="Q275" s="75">
        <f t="shared" si="230"/>
        <v>0</v>
      </c>
      <c r="R275" s="75">
        <f t="shared" si="230"/>
        <v>0</v>
      </c>
      <c r="S275" s="143">
        <f t="shared" si="230"/>
        <v>0</v>
      </c>
      <c r="T275" s="142">
        <f t="shared" si="220"/>
        <v>17072200</v>
      </c>
      <c r="U275" s="142">
        <f>U276</f>
        <v>17072200</v>
      </c>
      <c r="V275" s="75">
        <f t="shared" ref="V275:AD275" si="231">V276</f>
        <v>0</v>
      </c>
      <c r="W275" s="75">
        <f t="shared" si="231"/>
        <v>0</v>
      </c>
      <c r="X275" s="75">
        <f t="shared" si="231"/>
        <v>0</v>
      </c>
      <c r="Y275" s="75">
        <f t="shared" si="231"/>
        <v>0</v>
      </c>
      <c r="Z275" s="75">
        <f t="shared" si="231"/>
        <v>0</v>
      </c>
      <c r="AA275" s="75">
        <f t="shared" si="231"/>
        <v>0</v>
      </c>
      <c r="AB275" s="75">
        <f t="shared" si="231"/>
        <v>0</v>
      </c>
      <c r="AC275" s="75">
        <f t="shared" si="231"/>
        <v>0</v>
      </c>
      <c r="AD275" s="143">
        <f t="shared" si="231"/>
        <v>0</v>
      </c>
    </row>
    <row r="276" spans="1:1024">
      <c r="B276" s="120"/>
      <c r="C276" s="39" t="s">
        <v>33</v>
      </c>
      <c r="D276" s="39">
        <v>921</v>
      </c>
      <c r="E276" s="144" t="s">
        <v>18</v>
      </c>
      <c r="F276" s="144" t="s">
        <v>34</v>
      </c>
      <c r="G276" s="80"/>
      <c r="H276" s="81"/>
      <c r="I276" s="142">
        <f t="shared" si="218"/>
        <v>17636900</v>
      </c>
      <c r="J276" s="142">
        <f t="shared" ref="J276:S276" si="232">J277+J286</f>
        <v>17636900</v>
      </c>
      <c r="K276" s="75">
        <f t="shared" si="232"/>
        <v>0</v>
      </c>
      <c r="L276" s="75">
        <f t="shared" si="232"/>
        <v>0</v>
      </c>
      <c r="M276" s="75">
        <f t="shared" si="232"/>
        <v>0</v>
      </c>
      <c r="N276" s="75">
        <f t="shared" si="232"/>
        <v>0</v>
      </c>
      <c r="O276" s="75">
        <f t="shared" si="232"/>
        <v>0</v>
      </c>
      <c r="P276" s="75">
        <f t="shared" si="232"/>
        <v>0</v>
      </c>
      <c r="Q276" s="75">
        <f t="shared" si="232"/>
        <v>0</v>
      </c>
      <c r="R276" s="75">
        <f t="shared" si="232"/>
        <v>0</v>
      </c>
      <c r="S276" s="143">
        <f t="shared" si="232"/>
        <v>0</v>
      </c>
      <c r="T276" s="142">
        <f t="shared" si="220"/>
        <v>17072200</v>
      </c>
      <c r="U276" s="142">
        <f t="shared" ref="U276:AD276" si="233">U277+U286</f>
        <v>17072200</v>
      </c>
      <c r="V276" s="75">
        <f t="shared" si="233"/>
        <v>0</v>
      </c>
      <c r="W276" s="75">
        <f t="shared" si="233"/>
        <v>0</v>
      </c>
      <c r="X276" s="75">
        <f t="shared" si="233"/>
        <v>0</v>
      </c>
      <c r="Y276" s="75">
        <f t="shared" si="233"/>
        <v>0</v>
      </c>
      <c r="Z276" s="75">
        <f t="shared" si="233"/>
        <v>0</v>
      </c>
      <c r="AA276" s="75">
        <f t="shared" si="233"/>
        <v>0</v>
      </c>
      <c r="AB276" s="75">
        <f t="shared" si="233"/>
        <v>0</v>
      </c>
      <c r="AC276" s="75">
        <f t="shared" si="233"/>
        <v>0</v>
      </c>
      <c r="AD276" s="143">
        <f t="shared" si="233"/>
        <v>0</v>
      </c>
    </row>
    <row r="277" spans="1:1024" ht="37.5">
      <c r="B277" s="120"/>
      <c r="C277" s="39" t="s">
        <v>99</v>
      </c>
      <c r="D277" s="39">
        <v>921</v>
      </c>
      <c r="E277" s="144" t="s">
        <v>18</v>
      </c>
      <c r="F277" s="144" t="s">
        <v>34</v>
      </c>
      <c r="G277" s="80">
        <v>5000000000</v>
      </c>
      <c r="H277" s="81"/>
      <c r="I277" s="142">
        <f t="shared" si="218"/>
        <v>16106000</v>
      </c>
      <c r="J277" s="142">
        <f t="shared" ref="J277:S277" si="234">J278+J283</f>
        <v>16106000</v>
      </c>
      <c r="K277" s="75">
        <f t="shared" si="234"/>
        <v>0</v>
      </c>
      <c r="L277" s="75">
        <f t="shared" si="234"/>
        <v>0</v>
      </c>
      <c r="M277" s="75">
        <f t="shared" si="234"/>
        <v>0</v>
      </c>
      <c r="N277" s="75">
        <f t="shared" si="234"/>
        <v>0</v>
      </c>
      <c r="O277" s="75">
        <f t="shared" si="234"/>
        <v>0</v>
      </c>
      <c r="P277" s="75">
        <f t="shared" si="234"/>
        <v>0</v>
      </c>
      <c r="Q277" s="75">
        <f t="shared" si="234"/>
        <v>0</v>
      </c>
      <c r="R277" s="75">
        <f t="shared" si="234"/>
        <v>0</v>
      </c>
      <c r="S277" s="143">
        <f t="shared" si="234"/>
        <v>0</v>
      </c>
      <c r="T277" s="142">
        <f t="shared" si="220"/>
        <v>15599500</v>
      </c>
      <c r="U277" s="142">
        <f t="shared" ref="U277:AD277" si="235">U278+U283</f>
        <v>15599500</v>
      </c>
      <c r="V277" s="75">
        <f t="shared" si="235"/>
        <v>0</v>
      </c>
      <c r="W277" s="75">
        <f t="shared" si="235"/>
        <v>0</v>
      </c>
      <c r="X277" s="75">
        <f t="shared" si="235"/>
        <v>0</v>
      </c>
      <c r="Y277" s="75">
        <f t="shared" si="235"/>
        <v>0</v>
      </c>
      <c r="Z277" s="75">
        <f t="shared" si="235"/>
        <v>0</v>
      </c>
      <c r="AA277" s="75">
        <f t="shared" si="235"/>
        <v>0</v>
      </c>
      <c r="AB277" s="75">
        <f t="shared" si="235"/>
        <v>0</v>
      </c>
      <c r="AC277" s="75">
        <f t="shared" si="235"/>
        <v>0</v>
      </c>
      <c r="AD277" s="143">
        <f t="shared" si="235"/>
        <v>0</v>
      </c>
    </row>
    <row r="278" spans="1:1024" ht="37.5">
      <c r="B278" s="120"/>
      <c r="C278" s="39" t="s">
        <v>107</v>
      </c>
      <c r="D278" s="39">
        <v>921</v>
      </c>
      <c r="E278" s="144" t="s">
        <v>18</v>
      </c>
      <c r="F278" s="144" t="s">
        <v>34</v>
      </c>
      <c r="G278" s="80">
        <v>5020000000</v>
      </c>
      <c r="H278" s="81"/>
      <c r="I278" s="142">
        <f t="shared" si="218"/>
        <v>13306000</v>
      </c>
      <c r="J278" s="142">
        <f t="shared" ref="J278:S278" si="236">J279</f>
        <v>13306000</v>
      </c>
      <c r="K278" s="75">
        <f t="shared" si="236"/>
        <v>0</v>
      </c>
      <c r="L278" s="75">
        <f t="shared" si="236"/>
        <v>0</v>
      </c>
      <c r="M278" s="75">
        <f t="shared" si="236"/>
        <v>0</v>
      </c>
      <c r="N278" s="75">
        <f t="shared" si="236"/>
        <v>0</v>
      </c>
      <c r="O278" s="75">
        <f t="shared" si="236"/>
        <v>0</v>
      </c>
      <c r="P278" s="75">
        <f t="shared" si="236"/>
        <v>0</v>
      </c>
      <c r="Q278" s="75">
        <f t="shared" si="236"/>
        <v>0</v>
      </c>
      <c r="R278" s="75">
        <f t="shared" si="236"/>
        <v>0</v>
      </c>
      <c r="S278" s="143">
        <f t="shared" si="236"/>
        <v>0</v>
      </c>
      <c r="T278" s="142">
        <f t="shared" si="220"/>
        <v>12799500</v>
      </c>
      <c r="U278" s="142">
        <f t="shared" ref="U278:AD278" si="237">U279</f>
        <v>12799500</v>
      </c>
      <c r="V278" s="75">
        <f t="shared" si="237"/>
        <v>0</v>
      </c>
      <c r="W278" s="75">
        <f t="shared" si="237"/>
        <v>0</v>
      </c>
      <c r="X278" s="75">
        <f t="shared" si="237"/>
        <v>0</v>
      </c>
      <c r="Y278" s="75">
        <f t="shared" si="237"/>
        <v>0</v>
      </c>
      <c r="Z278" s="75">
        <f t="shared" si="237"/>
        <v>0</v>
      </c>
      <c r="AA278" s="75">
        <f t="shared" si="237"/>
        <v>0</v>
      </c>
      <c r="AB278" s="75">
        <f t="shared" si="237"/>
        <v>0</v>
      </c>
      <c r="AC278" s="75">
        <f t="shared" si="237"/>
        <v>0</v>
      </c>
      <c r="AD278" s="143">
        <f t="shared" si="237"/>
        <v>0</v>
      </c>
    </row>
    <row r="279" spans="1:1024" ht="30.75" customHeight="1">
      <c r="B279" s="120"/>
      <c r="C279" s="39" t="s">
        <v>101</v>
      </c>
      <c r="D279" s="39">
        <v>921</v>
      </c>
      <c r="E279" s="144" t="s">
        <v>18</v>
      </c>
      <c r="F279" s="144" t="s">
        <v>34</v>
      </c>
      <c r="G279" s="80">
        <v>5020000190</v>
      </c>
      <c r="H279" s="81"/>
      <c r="I279" s="142">
        <f t="shared" si="218"/>
        <v>13306000</v>
      </c>
      <c r="J279" s="142">
        <f t="shared" ref="J279:S279" si="238">J280+J281+J282</f>
        <v>13306000</v>
      </c>
      <c r="K279" s="75">
        <f t="shared" si="238"/>
        <v>0</v>
      </c>
      <c r="L279" s="75">
        <f t="shared" si="238"/>
        <v>0</v>
      </c>
      <c r="M279" s="75">
        <f t="shared" si="238"/>
        <v>0</v>
      </c>
      <c r="N279" s="75">
        <f t="shared" si="238"/>
        <v>0</v>
      </c>
      <c r="O279" s="75">
        <f t="shared" si="238"/>
        <v>0</v>
      </c>
      <c r="P279" s="75">
        <f t="shared" si="238"/>
        <v>0</v>
      </c>
      <c r="Q279" s="75">
        <f t="shared" si="238"/>
        <v>0</v>
      </c>
      <c r="R279" s="75">
        <f t="shared" si="238"/>
        <v>0</v>
      </c>
      <c r="S279" s="143">
        <f t="shared" si="238"/>
        <v>0</v>
      </c>
      <c r="T279" s="142">
        <f t="shared" si="220"/>
        <v>12799500</v>
      </c>
      <c r="U279" s="142">
        <f t="shared" ref="U279:AD279" si="239">U280+U281+U282</f>
        <v>12799500</v>
      </c>
      <c r="V279" s="75">
        <f t="shared" si="239"/>
        <v>0</v>
      </c>
      <c r="W279" s="75">
        <f t="shared" si="239"/>
        <v>0</v>
      </c>
      <c r="X279" s="75">
        <f t="shared" si="239"/>
        <v>0</v>
      </c>
      <c r="Y279" s="75">
        <f t="shared" si="239"/>
        <v>0</v>
      </c>
      <c r="Z279" s="75">
        <f t="shared" si="239"/>
        <v>0</v>
      </c>
      <c r="AA279" s="75">
        <f t="shared" si="239"/>
        <v>0</v>
      </c>
      <c r="AB279" s="75">
        <f t="shared" si="239"/>
        <v>0</v>
      </c>
      <c r="AC279" s="75">
        <f t="shared" si="239"/>
        <v>0</v>
      </c>
      <c r="AD279" s="143">
        <f t="shared" si="239"/>
        <v>0</v>
      </c>
    </row>
    <row r="280" spans="1:1024" ht="75">
      <c r="B280" s="120"/>
      <c r="C280" s="39" t="s">
        <v>102</v>
      </c>
      <c r="D280" s="39">
        <v>921</v>
      </c>
      <c r="E280" s="144" t="s">
        <v>18</v>
      </c>
      <c r="F280" s="144" t="s">
        <v>34</v>
      </c>
      <c r="G280" s="80">
        <v>5020000190</v>
      </c>
      <c r="H280" s="81" t="s">
        <v>103</v>
      </c>
      <c r="I280" s="142">
        <f t="shared" si="218"/>
        <v>13299600</v>
      </c>
      <c r="J280" s="142">
        <v>13299600</v>
      </c>
      <c r="K280" s="75"/>
      <c r="L280" s="75"/>
      <c r="M280" s="75"/>
      <c r="N280" s="75"/>
      <c r="O280" s="75"/>
      <c r="P280" s="75"/>
      <c r="Q280" s="75"/>
      <c r="R280" s="75"/>
      <c r="S280" s="143"/>
      <c r="T280" s="142">
        <f t="shared" si="220"/>
        <v>12793300</v>
      </c>
      <c r="U280" s="142">
        <v>12793300</v>
      </c>
      <c r="V280" s="75"/>
      <c r="W280" s="75"/>
      <c r="X280" s="75"/>
      <c r="Y280" s="75"/>
      <c r="Z280" s="75"/>
      <c r="AA280" s="75"/>
      <c r="AB280" s="75"/>
      <c r="AC280" s="75"/>
      <c r="AD280" s="143"/>
    </row>
    <row r="281" spans="1:1024" ht="37.5" hidden="1">
      <c r="B281" s="120"/>
      <c r="C281" s="39" t="s">
        <v>105</v>
      </c>
      <c r="D281" s="39">
        <v>921</v>
      </c>
      <c r="E281" s="144" t="s">
        <v>18</v>
      </c>
      <c r="F281" s="144" t="s">
        <v>34</v>
      </c>
      <c r="G281" s="80">
        <v>5020000190</v>
      </c>
      <c r="H281" s="81" t="s">
        <v>106</v>
      </c>
      <c r="I281" s="142">
        <f t="shared" si="218"/>
        <v>0</v>
      </c>
      <c r="J281" s="142"/>
      <c r="K281" s="75"/>
      <c r="L281" s="75"/>
      <c r="M281" s="75"/>
      <c r="N281" s="75"/>
      <c r="O281" s="75"/>
      <c r="P281" s="75"/>
      <c r="Q281" s="75"/>
      <c r="R281" s="75"/>
      <c r="S281" s="143"/>
      <c r="T281" s="142">
        <f t="shared" si="220"/>
        <v>0</v>
      </c>
      <c r="U281" s="142"/>
      <c r="V281" s="75"/>
      <c r="W281" s="75"/>
      <c r="X281" s="75"/>
      <c r="Y281" s="75"/>
      <c r="Z281" s="75"/>
      <c r="AA281" s="75"/>
      <c r="AB281" s="75"/>
      <c r="AC281" s="75"/>
      <c r="AD281" s="143"/>
    </row>
    <row r="282" spans="1:1024">
      <c r="B282" s="120"/>
      <c r="C282" s="39" t="s">
        <v>108</v>
      </c>
      <c r="D282" s="39">
        <v>921</v>
      </c>
      <c r="E282" s="144" t="s">
        <v>18</v>
      </c>
      <c r="F282" s="144" t="s">
        <v>34</v>
      </c>
      <c r="G282" s="80">
        <v>5020000190</v>
      </c>
      <c r="H282" s="81" t="s">
        <v>109</v>
      </c>
      <c r="I282" s="142">
        <f t="shared" si="218"/>
        <v>6400</v>
      </c>
      <c r="J282" s="142">
        <v>6400</v>
      </c>
      <c r="K282" s="75"/>
      <c r="L282" s="75"/>
      <c r="M282" s="75"/>
      <c r="N282" s="75"/>
      <c r="O282" s="75"/>
      <c r="P282" s="75"/>
      <c r="Q282" s="75"/>
      <c r="R282" s="75"/>
      <c r="S282" s="143"/>
      <c r="T282" s="142">
        <f t="shared" si="220"/>
        <v>6200</v>
      </c>
      <c r="U282" s="142">
        <v>6200</v>
      </c>
      <c r="V282" s="75"/>
      <c r="W282" s="75"/>
      <c r="X282" s="75"/>
      <c r="Y282" s="75"/>
      <c r="Z282" s="75"/>
      <c r="AA282" s="75"/>
      <c r="AB282" s="75"/>
      <c r="AC282" s="75"/>
      <c r="AD282" s="143"/>
    </row>
    <row r="283" spans="1:1024" ht="37.5">
      <c r="B283" s="120"/>
      <c r="C283" s="39" t="s">
        <v>118</v>
      </c>
      <c r="D283" s="39">
        <v>921</v>
      </c>
      <c r="E283" s="144" t="s">
        <v>18</v>
      </c>
      <c r="F283" s="144" t="s">
        <v>34</v>
      </c>
      <c r="G283" s="80">
        <v>5030000000</v>
      </c>
      <c r="H283" s="81"/>
      <c r="I283" s="142">
        <f t="shared" si="218"/>
        <v>2800000</v>
      </c>
      <c r="J283" s="142">
        <f t="shared" ref="J283:S284" si="240">J284</f>
        <v>2800000</v>
      </c>
      <c r="K283" s="75">
        <f t="shared" si="240"/>
        <v>0</v>
      </c>
      <c r="L283" s="75">
        <f t="shared" si="240"/>
        <v>0</v>
      </c>
      <c r="M283" s="75">
        <f t="shared" si="240"/>
        <v>0</v>
      </c>
      <c r="N283" s="75">
        <f t="shared" si="240"/>
        <v>0</v>
      </c>
      <c r="O283" s="75">
        <f t="shared" si="240"/>
        <v>0</v>
      </c>
      <c r="P283" s="75">
        <f t="shared" si="240"/>
        <v>0</v>
      </c>
      <c r="Q283" s="75">
        <f t="shared" si="240"/>
        <v>0</v>
      </c>
      <c r="R283" s="75">
        <f t="shared" si="240"/>
        <v>0</v>
      </c>
      <c r="S283" s="143">
        <f t="shared" si="240"/>
        <v>0</v>
      </c>
      <c r="T283" s="142">
        <f t="shared" si="220"/>
        <v>2800000</v>
      </c>
      <c r="U283" s="142">
        <f t="shared" ref="U283:AD284" si="241">U284</f>
        <v>2800000</v>
      </c>
      <c r="V283" s="75">
        <f t="shared" si="241"/>
        <v>0</v>
      </c>
      <c r="W283" s="75">
        <f t="shared" si="241"/>
        <v>0</v>
      </c>
      <c r="X283" s="75">
        <f t="shared" si="241"/>
        <v>0</v>
      </c>
      <c r="Y283" s="75">
        <f t="shared" si="241"/>
        <v>0</v>
      </c>
      <c r="Z283" s="75">
        <f t="shared" si="241"/>
        <v>0</v>
      </c>
      <c r="AA283" s="75">
        <f t="shared" si="241"/>
        <v>0</v>
      </c>
      <c r="AB283" s="75">
        <f t="shared" si="241"/>
        <v>0</v>
      </c>
      <c r="AC283" s="75">
        <f t="shared" si="241"/>
        <v>0</v>
      </c>
      <c r="AD283" s="143">
        <f t="shared" si="241"/>
        <v>0</v>
      </c>
    </row>
    <row r="284" spans="1:1024" ht="37.5">
      <c r="B284" s="120"/>
      <c r="C284" s="39" t="s">
        <v>119</v>
      </c>
      <c r="D284" s="39">
        <v>921</v>
      </c>
      <c r="E284" s="144" t="s">
        <v>18</v>
      </c>
      <c r="F284" s="144" t="s">
        <v>34</v>
      </c>
      <c r="G284" s="80">
        <v>5030010030</v>
      </c>
      <c r="H284" s="81"/>
      <c r="I284" s="142">
        <f t="shared" si="218"/>
        <v>2800000</v>
      </c>
      <c r="J284" s="142">
        <f t="shared" si="240"/>
        <v>2800000</v>
      </c>
      <c r="K284" s="75">
        <f t="shared" si="240"/>
        <v>0</v>
      </c>
      <c r="L284" s="75">
        <f t="shared" si="240"/>
        <v>0</v>
      </c>
      <c r="M284" s="75">
        <f t="shared" si="240"/>
        <v>0</v>
      </c>
      <c r="N284" s="75">
        <f t="shared" si="240"/>
        <v>0</v>
      </c>
      <c r="O284" s="75">
        <f t="shared" si="240"/>
        <v>0</v>
      </c>
      <c r="P284" s="75">
        <f t="shared" si="240"/>
        <v>0</v>
      </c>
      <c r="Q284" s="75">
        <f t="shared" si="240"/>
        <v>0</v>
      </c>
      <c r="R284" s="75">
        <f t="shared" si="240"/>
        <v>0</v>
      </c>
      <c r="S284" s="143">
        <f t="shared" si="240"/>
        <v>0</v>
      </c>
      <c r="T284" s="142">
        <f t="shared" si="220"/>
        <v>2800000</v>
      </c>
      <c r="U284" s="142">
        <f t="shared" si="241"/>
        <v>2800000</v>
      </c>
      <c r="V284" s="75">
        <f t="shared" si="241"/>
        <v>0</v>
      </c>
      <c r="W284" s="75">
        <f t="shared" si="241"/>
        <v>0</v>
      </c>
      <c r="X284" s="75">
        <f t="shared" si="241"/>
        <v>0</v>
      </c>
      <c r="Y284" s="75">
        <f t="shared" si="241"/>
        <v>0</v>
      </c>
      <c r="Z284" s="75">
        <f t="shared" si="241"/>
        <v>0</v>
      </c>
      <c r="AA284" s="75">
        <f t="shared" si="241"/>
        <v>0</v>
      </c>
      <c r="AB284" s="75">
        <f t="shared" si="241"/>
        <v>0</v>
      </c>
      <c r="AC284" s="75">
        <f t="shared" si="241"/>
        <v>0</v>
      </c>
      <c r="AD284" s="143">
        <f t="shared" si="241"/>
        <v>0</v>
      </c>
    </row>
    <row r="285" spans="1:1024" ht="37.5">
      <c r="B285" s="120"/>
      <c r="C285" s="39" t="s">
        <v>105</v>
      </c>
      <c r="D285" s="39">
        <v>921</v>
      </c>
      <c r="E285" s="144" t="s">
        <v>18</v>
      </c>
      <c r="F285" s="144" t="s">
        <v>34</v>
      </c>
      <c r="G285" s="80">
        <v>5030010030</v>
      </c>
      <c r="H285" s="81" t="s">
        <v>106</v>
      </c>
      <c r="I285" s="142">
        <f t="shared" si="218"/>
        <v>2800000</v>
      </c>
      <c r="J285" s="142">
        <v>2800000</v>
      </c>
      <c r="K285" s="75"/>
      <c r="L285" s="75"/>
      <c r="M285" s="75"/>
      <c r="N285" s="75"/>
      <c r="O285" s="75"/>
      <c r="P285" s="75"/>
      <c r="Q285" s="75"/>
      <c r="R285" s="75"/>
      <c r="S285" s="143"/>
      <c r="T285" s="142">
        <f t="shared" si="220"/>
        <v>2800000</v>
      </c>
      <c r="U285" s="142">
        <v>2800000</v>
      </c>
      <c r="V285" s="75"/>
      <c r="W285" s="75"/>
      <c r="X285" s="75"/>
      <c r="Y285" s="75"/>
      <c r="Z285" s="75"/>
      <c r="AA285" s="75"/>
      <c r="AB285" s="75"/>
      <c r="AC285" s="75"/>
      <c r="AD285" s="143"/>
    </row>
    <row r="286" spans="1:1024" ht="37.5">
      <c r="B286" s="120"/>
      <c r="C286" s="39" t="s">
        <v>310</v>
      </c>
      <c r="D286" s="39">
        <v>921</v>
      </c>
      <c r="E286" s="144" t="s">
        <v>18</v>
      </c>
      <c r="F286" s="144" t="s">
        <v>356</v>
      </c>
      <c r="G286" s="80">
        <v>9900000000</v>
      </c>
      <c r="H286" s="81"/>
      <c r="I286" s="142">
        <f t="shared" si="218"/>
        <v>1530900</v>
      </c>
      <c r="J286" s="142">
        <f t="shared" ref="J286:S287" si="242">J287</f>
        <v>1530900</v>
      </c>
      <c r="K286" s="75">
        <f t="shared" si="242"/>
        <v>0</v>
      </c>
      <c r="L286" s="75">
        <f t="shared" si="242"/>
        <v>0</v>
      </c>
      <c r="M286" s="75">
        <f t="shared" si="242"/>
        <v>0</v>
      </c>
      <c r="N286" s="75">
        <f t="shared" si="242"/>
        <v>0</v>
      </c>
      <c r="O286" s="75">
        <f t="shared" si="242"/>
        <v>0</v>
      </c>
      <c r="P286" s="75">
        <f t="shared" si="242"/>
        <v>0</v>
      </c>
      <c r="Q286" s="75">
        <f t="shared" si="242"/>
        <v>0</v>
      </c>
      <c r="R286" s="75">
        <f t="shared" si="242"/>
        <v>0</v>
      </c>
      <c r="S286" s="143">
        <f t="shared" si="242"/>
        <v>0</v>
      </c>
      <c r="T286" s="142">
        <f t="shared" si="220"/>
        <v>1472700</v>
      </c>
      <c r="U286" s="142">
        <f t="shared" ref="U286:AD287" si="243">U287</f>
        <v>1472700</v>
      </c>
      <c r="V286" s="75">
        <f t="shared" si="243"/>
        <v>0</v>
      </c>
      <c r="W286" s="75">
        <f t="shared" si="243"/>
        <v>0</v>
      </c>
      <c r="X286" s="75">
        <f t="shared" si="243"/>
        <v>0</v>
      </c>
      <c r="Y286" s="75">
        <f t="shared" si="243"/>
        <v>0</v>
      </c>
      <c r="Z286" s="75">
        <f t="shared" si="243"/>
        <v>0</v>
      </c>
      <c r="AA286" s="75">
        <f t="shared" si="243"/>
        <v>0</v>
      </c>
      <c r="AB286" s="75">
        <f t="shared" si="243"/>
        <v>0</v>
      </c>
      <c r="AC286" s="75">
        <f t="shared" si="243"/>
        <v>0</v>
      </c>
      <c r="AD286" s="143">
        <f t="shared" si="243"/>
        <v>0</v>
      </c>
    </row>
    <row r="287" spans="1:1024" ht="56.25">
      <c r="B287" s="120"/>
      <c r="C287" s="39" t="s">
        <v>311</v>
      </c>
      <c r="D287" s="39">
        <v>921</v>
      </c>
      <c r="E287" s="144" t="s">
        <v>18</v>
      </c>
      <c r="F287" s="144" t="s">
        <v>34</v>
      </c>
      <c r="G287" s="80">
        <v>9900010110</v>
      </c>
      <c r="H287" s="81"/>
      <c r="I287" s="142">
        <f t="shared" si="218"/>
        <v>1530900</v>
      </c>
      <c r="J287" s="142">
        <f t="shared" si="242"/>
        <v>1530900</v>
      </c>
      <c r="K287" s="75">
        <f t="shared" si="242"/>
        <v>0</v>
      </c>
      <c r="L287" s="75">
        <f t="shared" si="242"/>
        <v>0</v>
      </c>
      <c r="M287" s="75">
        <f t="shared" si="242"/>
        <v>0</v>
      </c>
      <c r="N287" s="75">
        <f t="shared" si="242"/>
        <v>0</v>
      </c>
      <c r="O287" s="75">
        <f t="shared" si="242"/>
        <v>0</v>
      </c>
      <c r="P287" s="75">
        <f t="shared" si="242"/>
        <v>0</v>
      </c>
      <c r="Q287" s="75">
        <f t="shared" si="242"/>
        <v>0</v>
      </c>
      <c r="R287" s="75">
        <f t="shared" si="242"/>
        <v>0</v>
      </c>
      <c r="S287" s="143">
        <f t="shared" si="242"/>
        <v>0</v>
      </c>
      <c r="T287" s="142">
        <f t="shared" si="220"/>
        <v>1472700</v>
      </c>
      <c r="U287" s="142">
        <f t="shared" si="243"/>
        <v>1472700</v>
      </c>
      <c r="V287" s="75">
        <f t="shared" si="243"/>
        <v>0</v>
      </c>
      <c r="W287" s="75">
        <f t="shared" si="243"/>
        <v>0</v>
      </c>
      <c r="X287" s="75">
        <f t="shared" si="243"/>
        <v>0</v>
      </c>
      <c r="Y287" s="75">
        <f t="shared" si="243"/>
        <v>0</v>
      </c>
      <c r="Z287" s="75">
        <f t="shared" si="243"/>
        <v>0</v>
      </c>
      <c r="AA287" s="75">
        <f t="shared" si="243"/>
        <v>0</v>
      </c>
      <c r="AB287" s="75">
        <f t="shared" si="243"/>
        <v>0</v>
      </c>
      <c r="AC287" s="75">
        <f t="shared" si="243"/>
        <v>0</v>
      </c>
      <c r="AD287" s="143">
        <f t="shared" si="243"/>
        <v>0</v>
      </c>
    </row>
    <row r="288" spans="1:1024" ht="37.5">
      <c r="B288" s="120"/>
      <c r="C288" s="39" t="s">
        <v>105</v>
      </c>
      <c r="D288" s="39">
        <v>921</v>
      </c>
      <c r="E288" s="144" t="s">
        <v>18</v>
      </c>
      <c r="F288" s="144" t="s">
        <v>34</v>
      </c>
      <c r="G288" s="80">
        <v>9900010110</v>
      </c>
      <c r="H288" s="81" t="s">
        <v>106</v>
      </c>
      <c r="I288" s="142">
        <f t="shared" si="218"/>
        <v>1530900</v>
      </c>
      <c r="J288" s="142">
        <v>1530900</v>
      </c>
      <c r="K288" s="75"/>
      <c r="L288" s="75"/>
      <c r="M288" s="75"/>
      <c r="N288" s="75"/>
      <c r="O288" s="75"/>
      <c r="P288" s="75"/>
      <c r="Q288" s="75"/>
      <c r="R288" s="75"/>
      <c r="S288" s="143"/>
      <c r="T288" s="142">
        <f t="shared" si="220"/>
        <v>1472700</v>
      </c>
      <c r="U288" s="142">
        <v>1472700</v>
      </c>
      <c r="V288" s="75"/>
      <c r="W288" s="75"/>
      <c r="X288" s="75"/>
      <c r="Y288" s="75"/>
      <c r="Z288" s="75"/>
      <c r="AA288" s="75"/>
      <c r="AB288" s="75"/>
      <c r="AC288" s="75"/>
      <c r="AD288" s="143"/>
    </row>
    <row r="289" spans="1:1024">
      <c r="B289" s="120"/>
      <c r="C289" s="39" t="s">
        <v>45</v>
      </c>
      <c r="D289" s="39">
        <v>921</v>
      </c>
      <c r="E289" s="144" t="s">
        <v>25</v>
      </c>
      <c r="F289" s="144" t="s">
        <v>83</v>
      </c>
      <c r="G289" s="80"/>
      <c r="H289" s="81"/>
      <c r="I289" s="142">
        <f t="shared" si="218"/>
        <v>5355700</v>
      </c>
      <c r="J289" s="142"/>
      <c r="K289" s="75">
        <f t="shared" ref="K289:S293" si="244">K290</f>
        <v>5355700</v>
      </c>
      <c r="L289" s="75">
        <f t="shared" si="244"/>
        <v>0</v>
      </c>
      <c r="M289" s="75">
        <f t="shared" si="244"/>
        <v>0</v>
      </c>
      <c r="N289" s="75">
        <f t="shared" si="244"/>
        <v>0</v>
      </c>
      <c r="O289" s="75">
        <f t="shared" si="244"/>
        <v>0</v>
      </c>
      <c r="P289" s="75">
        <f t="shared" si="244"/>
        <v>0</v>
      </c>
      <c r="Q289" s="75">
        <f t="shared" si="244"/>
        <v>0</v>
      </c>
      <c r="R289" s="75">
        <f t="shared" si="244"/>
        <v>0</v>
      </c>
      <c r="S289" s="143">
        <f t="shared" si="244"/>
        <v>0</v>
      </c>
      <c r="T289" s="142">
        <f t="shared" si="220"/>
        <v>0</v>
      </c>
      <c r="U289" s="142"/>
      <c r="V289" s="75">
        <f t="shared" ref="V289:AD293" si="245">V290</f>
        <v>0</v>
      </c>
      <c r="W289" s="75">
        <f t="shared" si="245"/>
        <v>0</v>
      </c>
      <c r="X289" s="75">
        <f t="shared" si="245"/>
        <v>0</v>
      </c>
      <c r="Y289" s="75">
        <f t="shared" si="245"/>
        <v>0</v>
      </c>
      <c r="Z289" s="75">
        <f t="shared" si="245"/>
        <v>0</v>
      </c>
      <c r="AA289" s="75">
        <f t="shared" si="245"/>
        <v>0</v>
      </c>
      <c r="AB289" s="75">
        <f t="shared" si="245"/>
        <v>0</v>
      </c>
      <c r="AC289" s="75">
        <f t="shared" si="245"/>
        <v>0</v>
      </c>
      <c r="AD289" s="143">
        <f t="shared" si="245"/>
        <v>0</v>
      </c>
    </row>
    <row r="290" spans="1:1024">
      <c r="B290" s="120"/>
      <c r="C290" s="39" t="s">
        <v>50</v>
      </c>
      <c r="D290" s="39">
        <v>921</v>
      </c>
      <c r="E290" s="144" t="s">
        <v>25</v>
      </c>
      <c r="F290" s="144" t="s">
        <v>51</v>
      </c>
      <c r="G290" s="80"/>
      <c r="H290" s="81"/>
      <c r="I290" s="142">
        <f t="shared" si="218"/>
        <v>5355700</v>
      </c>
      <c r="J290" s="142"/>
      <c r="K290" s="75">
        <f t="shared" si="244"/>
        <v>5355700</v>
      </c>
      <c r="L290" s="75">
        <f t="shared" si="244"/>
        <v>0</v>
      </c>
      <c r="M290" s="75">
        <f t="shared" si="244"/>
        <v>0</v>
      </c>
      <c r="N290" s="75">
        <f t="shared" si="244"/>
        <v>0</v>
      </c>
      <c r="O290" s="75">
        <f t="shared" si="244"/>
        <v>0</v>
      </c>
      <c r="P290" s="75">
        <f t="shared" si="244"/>
        <v>0</v>
      </c>
      <c r="Q290" s="75">
        <f t="shared" si="244"/>
        <v>0</v>
      </c>
      <c r="R290" s="75">
        <f t="shared" si="244"/>
        <v>0</v>
      </c>
      <c r="S290" s="143">
        <f t="shared" si="244"/>
        <v>0</v>
      </c>
      <c r="T290" s="142">
        <f t="shared" si="220"/>
        <v>0</v>
      </c>
      <c r="U290" s="142"/>
      <c r="V290" s="75">
        <f t="shared" si="245"/>
        <v>0</v>
      </c>
      <c r="W290" s="75">
        <f t="shared" si="245"/>
        <v>0</v>
      </c>
      <c r="X290" s="75">
        <f t="shared" si="245"/>
        <v>0</v>
      </c>
      <c r="Y290" s="75">
        <f t="shared" si="245"/>
        <v>0</v>
      </c>
      <c r="Z290" s="75">
        <f t="shared" si="245"/>
        <v>0</v>
      </c>
      <c r="AA290" s="75">
        <f t="shared" si="245"/>
        <v>0</v>
      </c>
      <c r="AB290" s="75">
        <f t="shared" si="245"/>
        <v>0</v>
      </c>
      <c r="AC290" s="75">
        <f t="shared" si="245"/>
        <v>0</v>
      </c>
      <c r="AD290" s="143">
        <f t="shared" si="245"/>
        <v>0</v>
      </c>
    </row>
    <row r="291" spans="1:1024" ht="56.25">
      <c r="B291" s="120"/>
      <c r="C291" s="39" t="s">
        <v>357</v>
      </c>
      <c r="D291" s="39">
        <v>921</v>
      </c>
      <c r="E291" s="144" t="s">
        <v>25</v>
      </c>
      <c r="F291" s="144" t="s">
        <v>51</v>
      </c>
      <c r="G291" s="80">
        <v>7200000000</v>
      </c>
      <c r="H291" s="81"/>
      <c r="I291" s="142">
        <f t="shared" si="218"/>
        <v>5355700</v>
      </c>
      <c r="J291" s="142"/>
      <c r="K291" s="75">
        <f t="shared" si="244"/>
        <v>5355700</v>
      </c>
      <c r="L291" s="75">
        <f t="shared" si="244"/>
        <v>0</v>
      </c>
      <c r="M291" s="75">
        <f t="shared" si="244"/>
        <v>0</v>
      </c>
      <c r="N291" s="75">
        <f t="shared" si="244"/>
        <v>0</v>
      </c>
      <c r="O291" s="75">
        <f t="shared" si="244"/>
        <v>0</v>
      </c>
      <c r="P291" s="75">
        <f t="shared" si="244"/>
        <v>0</v>
      </c>
      <c r="Q291" s="75">
        <f t="shared" si="244"/>
        <v>0</v>
      </c>
      <c r="R291" s="75">
        <f t="shared" si="244"/>
        <v>0</v>
      </c>
      <c r="S291" s="143">
        <f t="shared" si="244"/>
        <v>0</v>
      </c>
      <c r="T291" s="142">
        <f t="shared" si="220"/>
        <v>0</v>
      </c>
      <c r="U291" s="142"/>
      <c r="V291" s="75">
        <f t="shared" si="245"/>
        <v>0</v>
      </c>
      <c r="W291" s="75">
        <f t="shared" si="245"/>
        <v>0</v>
      </c>
      <c r="X291" s="75">
        <f t="shared" si="245"/>
        <v>0</v>
      </c>
      <c r="Y291" s="75">
        <f t="shared" si="245"/>
        <v>0</v>
      </c>
      <c r="Z291" s="75">
        <f t="shared" si="245"/>
        <v>0</v>
      </c>
      <c r="AA291" s="75">
        <f t="shared" si="245"/>
        <v>0</v>
      </c>
      <c r="AB291" s="75">
        <f t="shared" si="245"/>
        <v>0</v>
      </c>
      <c r="AC291" s="75">
        <f t="shared" si="245"/>
        <v>0</v>
      </c>
      <c r="AD291" s="143">
        <f t="shared" si="245"/>
        <v>0</v>
      </c>
    </row>
    <row r="292" spans="1:1024" ht="37.5">
      <c r="B292" s="120"/>
      <c r="C292" s="39" t="s">
        <v>295</v>
      </c>
      <c r="D292" s="39">
        <v>921</v>
      </c>
      <c r="E292" s="144" t="s">
        <v>25</v>
      </c>
      <c r="F292" s="144" t="s">
        <v>51</v>
      </c>
      <c r="G292" s="80">
        <v>7210000000</v>
      </c>
      <c r="H292" s="81"/>
      <c r="I292" s="142">
        <f t="shared" si="218"/>
        <v>5355700</v>
      </c>
      <c r="J292" s="142"/>
      <c r="K292" s="75">
        <f t="shared" si="244"/>
        <v>5355700</v>
      </c>
      <c r="L292" s="75">
        <f t="shared" si="244"/>
        <v>0</v>
      </c>
      <c r="M292" s="75">
        <f t="shared" si="244"/>
        <v>0</v>
      </c>
      <c r="N292" s="75">
        <f t="shared" si="244"/>
        <v>0</v>
      </c>
      <c r="O292" s="75">
        <f t="shared" si="244"/>
        <v>0</v>
      </c>
      <c r="P292" s="75">
        <f t="shared" si="244"/>
        <v>0</v>
      </c>
      <c r="Q292" s="75">
        <f t="shared" si="244"/>
        <v>0</v>
      </c>
      <c r="R292" s="75">
        <f t="shared" si="244"/>
        <v>0</v>
      </c>
      <c r="S292" s="143">
        <f t="shared" si="244"/>
        <v>0</v>
      </c>
      <c r="T292" s="142">
        <f t="shared" si="220"/>
        <v>0</v>
      </c>
      <c r="U292" s="142"/>
      <c r="V292" s="75">
        <f t="shared" si="245"/>
        <v>0</v>
      </c>
      <c r="W292" s="75">
        <f t="shared" si="245"/>
        <v>0</v>
      </c>
      <c r="X292" s="75">
        <f t="shared" si="245"/>
        <v>0</v>
      </c>
      <c r="Y292" s="75">
        <f t="shared" si="245"/>
        <v>0</v>
      </c>
      <c r="Z292" s="75">
        <f t="shared" si="245"/>
        <v>0</v>
      </c>
      <c r="AA292" s="75">
        <f t="shared" si="245"/>
        <v>0</v>
      </c>
      <c r="AB292" s="75">
        <f t="shared" si="245"/>
        <v>0</v>
      </c>
      <c r="AC292" s="75">
        <f t="shared" si="245"/>
        <v>0</v>
      </c>
      <c r="AD292" s="143">
        <f t="shared" si="245"/>
        <v>0</v>
      </c>
    </row>
    <row r="293" spans="1:1024">
      <c r="B293" s="120"/>
      <c r="C293" s="39" t="s">
        <v>296</v>
      </c>
      <c r="D293" s="39">
        <v>921</v>
      </c>
      <c r="E293" s="144" t="s">
        <v>25</v>
      </c>
      <c r="F293" s="144" t="s">
        <v>51</v>
      </c>
      <c r="G293" s="80" t="s">
        <v>297</v>
      </c>
      <c r="H293" s="81"/>
      <c r="I293" s="142">
        <f t="shared" si="218"/>
        <v>5355700</v>
      </c>
      <c r="J293" s="142"/>
      <c r="K293" s="75">
        <f t="shared" si="244"/>
        <v>5355700</v>
      </c>
      <c r="L293" s="75">
        <f t="shared" si="244"/>
        <v>0</v>
      </c>
      <c r="M293" s="75">
        <f t="shared" si="244"/>
        <v>0</v>
      </c>
      <c r="N293" s="75">
        <f t="shared" si="244"/>
        <v>0</v>
      </c>
      <c r="O293" s="75">
        <f t="shared" si="244"/>
        <v>0</v>
      </c>
      <c r="P293" s="75">
        <f t="shared" si="244"/>
        <v>0</v>
      </c>
      <c r="Q293" s="75">
        <f t="shared" si="244"/>
        <v>0</v>
      </c>
      <c r="R293" s="75">
        <f t="shared" si="244"/>
        <v>0</v>
      </c>
      <c r="S293" s="143">
        <f t="shared" si="244"/>
        <v>0</v>
      </c>
      <c r="T293" s="142">
        <f t="shared" si="220"/>
        <v>0</v>
      </c>
      <c r="U293" s="142"/>
      <c r="V293" s="75">
        <f t="shared" si="245"/>
        <v>0</v>
      </c>
      <c r="W293" s="75">
        <f t="shared" si="245"/>
        <v>0</v>
      </c>
      <c r="X293" s="75">
        <f t="shared" si="245"/>
        <v>0</v>
      </c>
      <c r="Y293" s="75">
        <f t="shared" si="245"/>
        <v>0</v>
      </c>
      <c r="Z293" s="75">
        <f t="shared" si="245"/>
        <v>0</v>
      </c>
      <c r="AA293" s="75">
        <f t="shared" si="245"/>
        <v>0</v>
      </c>
      <c r="AB293" s="75">
        <f t="shared" si="245"/>
        <v>0</v>
      </c>
      <c r="AC293" s="75">
        <f t="shared" si="245"/>
        <v>0</v>
      </c>
      <c r="AD293" s="143">
        <f t="shared" si="245"/>
        <v>0</v>
      </c>
    </row>
    <row r="294" spans="1:1024" ht="37.5">
      <c r="B294" s="120"/>
      <c r="C294" s="39" t="s">
        <v>105</v>
      </c>
      <c r="D294" s="39">
        <v>921</v>
      </c>
      <c r="E294" s="144" t="s">
        <v>25</v>
      </c>
      <c r="F294" s="144" t="s">
        <v>51</v>
      </c>
      <c r="G294" s="80" t="s">
        <v>297</v>
      </c>
      <c r="H294" s="81" t="s">
        <v>106</v>
      </c>
      <c r="I294" s="142">
        <f t="shared" si="218"/>
        <v>5355700</v>
      </c>
      <c r="J294" s="142"/>
      <c r="K294" s="75">
        <v>5355700</v>
      </c>
      <c r="L294" s="75"/>
      <c r="M294" s="75"/>
      <c r="N294" s="75"/>
      <c r="O294" s="75"/>
      <c r="P294" s="75"/>
      <c r="Q294" s="75"/>
      <c r="R294" s="75"/>
      <c r="S294" s="143"/>
      <c r="T294" s="142"/>
      <c r="U294" s="142"/>
      <c r="V294" s="75"/>
      <c r="W294" s="75"/>
      <c r="X294" s="75"/>
      <c r="Y294" s="75"/>
      <c r="Z294" s="75"/>
      <c r="AA294" s="75"/>
      <c r="AB294" s="75"/>
      <c r="AC294" s="75"/>
      <c r="AD294" s="143"/>
    </row>
    <row r="295" spans="1:1024" s="119" customFormat="1" ht="56.25">
      <c r="A295" s="114"/>
      <c r="B295" s="120" t="s">
        <v>69</v>
      </c>
      <c r="C295" s="30" t="s">
        <v>358</v>
      </c>
      <c r="D295" s="30">
        <v>925</v>
      </c>
      <c r="E295" s="148"/>
      <c r="F295" s="148"/>
      <c r="G295" s="86"/>
      <c r="H295" s="87"/>
      <c r="I295" s="137">
        <f t="shared" si="218"/>
        <v>3179293200</v>
      </c>
      <c r="J295" s="137">
        <f t="shared" ref="J295:S295" si="246">J303+J428+J296</f>
        <v>2836481600</v>
      </c>
      <c r="K295" s="73">
        <f t="shared" si="246"/>
        <v>186109200</v>
      </c>
      <c r="L295" s="73">
        <f t="shared" si="246"/>
        <v>0</v>
      </c>
      <c r="M295" s="73">
        <f t="shared" si="246"/>
        <v>2499800</v>
      </c>
      <c r="N295" s="73">
        <f t="shared" si="246"/>
        <v>155215600</v>
      </c>
      <c r="O295" s="73">
        <f t="shared" si="246"/>
        <v>0</v>
      </c>
      <c r="P295" s="73">
        <f t="shared" si="246"/>
        <v>-13500</v>
      </c>
      <c r="Q295" s="73">
        <f t="shared" si="246"/>
        <v>-999500</v>
      </c>
      <c r="R295" s="73">
        <f t="shared" si="246"/>
        <v>0</v>
      </c>
      <c r="S295" s="138">
        <f t="shared" si="246"/>
        <v>0</v>
      </c>
      <c r="T295" s="137">
        <f t="shared" ref="T295:T358" si="247">SUM(U295:AD295)</f>
        <v>3168595500</v>
      </c>
      <c r="U295" s="137">
        <f t="shared" ref="U295:AD295" si="248">U303+U428+U296</f>
        <v>2735958300</v>
      </c>
      <c r="V295" s="73">
        <f t="shared" si="248"/>
        <v>313408000</v>
      </c>
      <c r="W295" s="73">
        <f t="shared" si="248"/>
        <v>0</v>
      </c>
      <c r="X295" s="73">
        <f t="shared" si="248"/>
        <v>2499800</v>
      </c>
      <c r="Y295" s="73">
        <f t="shared" si="248"/>
        <v>117746900</v>
      </c>
      <c r="Z295" s="73">
        <f t="shared" si="248"/>
        <v>0</v>
      </c>
      <c r="AA295" s="73">
        <f t="shared" si="248"/>
        <v>-13600</v>
      </c>
      <c r="AB295" s="73">
        <f t="shared" si="248"/>
        <v>-1003900</v>
      </c>
      <c r="AC295" s="73">
        <f t="shared" si="248"/>
        <v>0</v>
      </c>
      <c r="AD295" s="138">
        <f t="shared" si="248"/>
        <v>0</v>
      </c>
      <c r="AMD295" s="42"/>
      <c r="AME295" s="42"/>
      <c r="AMF295" s="42"/>
      <c r="AMG295" s="42"/>
      <c r="AMH295" s="42"/>
      <c r="AMI295" s="42"/>
      <c r="AMJ295" s="42"/>
    </row>
    <row r="296" spans="1:1024" s="119" customFormat="1">
      <c r="A296" s="114"/>
      <c r="B296" s="120"/>
      <c r="C296" s="39" t="s">
        <v>17</v>
      </c>
      <c r="D296" s="39">
        <v>925</v>
      </c>
      <c r="E296" s="144" t="s">
        <v>18</v>
      </c>
      <c r="F296" s="144" t="s">
        <v>83</v>
      </c>
      <c r="G296" s="80"/>
      <c r="H296" s="81"/>
      <c r="I296" s="142">
        <f t="shared" si="218"/>
        <v>2500000</v>
      </c>
      <c r="J296" s="142">
        <f t="shared" ref="J296:S299" si="249">J297</f>
        <v>2500000</v>
      </c>
      <c r="K296" s="75">
        <f t="shared" si="249"/>
        <v>0</v>
      </c>
      <c r="L296" s="75">
        <f t="shared" si="249"/>
        <v>0</v>
      </c>
      <c r="M296" s="75">
        <f t="shared" si="249"/>
        <v>0</v>
      </c>
      <c r="N296" s="75">
        <f t="shared" si="249"/>
        <v>0</v>
      </c>
      <c r="O296" s="75">
        <f t="shared" si="249"/>
        <v>0</v>
      </c>
      <c r="P296" s="75">
        <f t="shared" si="249"/>
        <v>0</v>
      </c>
      <c r="Q296" s="75">
        <f t="shared" si="249"/>
        <v>0</v>
      </c>
      <c r="R296" s="75">
        <f t="shared" si="249"/>
        <v>0</v>
      </c>
      <c r="S296" s="143">
        <f t="shared" si="249"/>
        <v>0</v>
      </c>
      <c r="T296" s="142">
        <f t="shared" si="247"/>
        <v>2500000</v>
      </c>
      <c r="U296" s="142">
        <f t="shared" ref="U296:AD299" si="250">U297</f>
        <v>2500000</v>
      </c>
      <c r="V296" s="75">
        <f t="shared" si="250"/>
        <v>0</v>
      </c>
      <c r="W296" s="75">
        <f t="shared" si="250"/>
        <v>0</v>
      </c>
      <c r="X296" s="75">
        <f t="shared" si="250"/>
        <v>0</v>
      </c>
      <c r="Y296" s="75">
        <f t="shared" si="250"/>
        <v>0</v>
      </c>
      <c r="Z296" s="75">
        <f t="shared" si="250"/>
        <v>0</v>
      </c>
      <c r="AA296" s="75">
        <f t="shared" si="250"/>
        <v>0</v>
      </c>
      <c r="AB296" s="75">
        <f t="shared" si="250"/>
        <v>0</v>
      </c>
      <c r="AC296" s="75">
        <f t="shared" si="250"/>
        <v>0</v>
      </c>
      <c r="AD296" s="143">
        <f t="shared" si="250"/>
        <v>0</v>
      </c>
      <c r="AMD296"/>
      <c r="AME296"/>
      <c r="AMF296"/>
      <c r="AMG296"/>
      <c r="AMH296"/>
      <c r="AMI296"/>
      <c r="AMJ296"/>
    </row>
    <row r="297" spans="1:1024" s="119" customFormat="1">
      <c r="A297" s="114"/>
      <c r="B297" s="120"/>
      <c r="C297" s="39" t="s">
        <v>33</v>
      </c>
      <c r="D297" s="39">
        <v>925</v>
      </c>
      <c r="E297" s="144" t="s">
        <v>18</v>
      </c>
      <c r="F297" s="144" t="s">
        <v>34</v>
      </c>
      <c r="G297" s="80"/>
      <c r="H297" s="81"/>
      <c r="I297" s="142">
        <f t="shared" si="218"/>
        <v>2500000</v>
      </c>
      <c r="J297" s="142">
        <f t="shared" si="249"/>
        <v>2500000</v>
      </c>
      <c r="K297" s="75">
        <f t="shared" si="249"/>
        <v>0</v>
      </c>
      <c r="L297" s="75">
        <f t="shared" si="249"/>
        <v>0</v>
      </c>
      <c r="M297" s="75">
        <f t="shared" si="249"/>
        <v>0</v>
      </c>
      <c r="N297" s="75">
        <f t="shared" si="249"/>
        <v>0</v>
      </c>
      <c r="O297" s="75">
        <f t="shared" si="249"/>
        <v>0</v>
      </c>
      <c r="P297" s="75">
        <f t="shared" si="249"/>
        <v>0</v>
      </c>
      <c r="Q297" s="75">
        <f t="shared" si="249"/>
        <v>0</v>
      </c>
      <c r="R297" s="75">
        <f t="shared" si="249"/>
        <v>0</v>
      </c>
      <c r="S297" s="143">
        <f t="shared" si="249"/>
        <v>0</v>
      </c>
      <c r="T297" s="142">
        <f t="shared" si="247"/>
        <v>2500000</v>
      </c>
      <c r="U297" s="142">
        <f t="shared" si="250"/>
        <v>2500000</v>
      </c>
      <c r="V297" s="75">
        <f t="shared" si="250"/>
        <v>0</v>
      </c>
      <c r="W297" s="75">
        <f t="shared" si="250"/>
        <v>0</v>
      </c>
      <c r="X297" s="75">
        <f t="shared" si="250"/>
        <v>0</v>
      </c>
      <c r="Y297" s="75">
        <f t="shared" si="250"/>
        <v>0</v>
      </c>
      <c r="Z297" s="75">
        <f t="shared" si="250"/>
        <v>0</v>
      </c>
      <c r="AA297" s="75">
        <f t="shared" si="250"/>
        <v>0</v>
      </c>
      <c r="AB297" s="75">
        <f t="shared" si="250"/>
        <v>0</v>
      </c>
      <c r="AC297" s="75">
        <f t="shared" si="250"/>
        <v>0</v>
      </c>
      <c r="AD297" s="143">
        <f t="shared" si="250"/>
        <v>0</v>
      </c>
      <c r="AMD297"/>
      <c r="AME297"/>
      <c r="AMF297"/>
      <c r="AMG297"/>
      <c r="AMH297"/>
      <c r="AMI297"/>
      <c r="AMJ297"/>
    </row>
    <row r="298" spans="1:1024" s="119" customFormat="1" ht="37.5">
      <c r="A298" s="114"/>
      <c r="B298" s="120"/>
      <c r="C298" s="39" t="s">
        <v>99</v>
      </c>
      <c r="D298" s="39">
        <v>925</v>
      </c>
      <c r="E298" s="144" t="s">
        <v>18</v>
      </c>
      <c r="F298" s="144" t="s">
        <v>34</v>
      </c>
      <c r="G298" s="80">
        <v>5000000000</v>
      </c>
      <c r="H298" s="81"/>
      <c r="I298" s="142">
        <f t="shared" si="218"/>
        <v>2500000</v>
      </c>
      <c r="J298" s="142">
        <f t="shared" si="249"/>
        <v>2500000</v>
      </c>
      <c r="K298" s="75">
        <f t="shared" si="249"/>
        <v>0</v>
      </c>
      <c r="L298" s="75">
        <f t="shared" si="249"/>
        <v>0</v>
      </c>
      <c r="M298" s="75">
        <f t="shared" si="249"/>
        <v>0</v>
      </c>
      <c r="N298" s="75">
        <f t="shared" si="249"/>
        <v>0</v>
      </c>
      <c r="O298" s="75">
        <f t="shared" si="249"/>
        <v>0</v>
      </c>
      <c r="P298" s="75">
        <f t="shared" si="249"/>
        <v>0</v>
      </c>
      <c r="Q298" s="75">
        <f t="shared" si="249"/>
        <v>0</v>
      </c>
      <c r="R298" s="75">
        <f t="shared" si="249"/>
        <v>0</v>
      </c>
      <c r="S298" s="143">
        <f t="shared" si="249"/>
        <v>0</v>
      </c>
      <c r="T298" s="142">
        <f t="shared" si="247"/>
        <v>2500000</v>
      </c>
      <c r="U298" s="142">
        <f t="shared" si="250"/>
        <v>2500000</v>
      </c>
      <c r="V298" s="75">
        <f t="shared" si="250"/>
        <v>0</v>
      </c>
      <c r="W298" s="75">
        <f t="shared" si="250"/>
        <v>0</v>
      </c>
      <c r="X298" s="75">
        <f t="shared" si="250"/>
        <v>0</v>
      </c>
      <c r="Y298" s="75">
        <f t="shared" si="250"/>
        <v>0</v>
      </c>
      <c r="Z298" s="75">
        <f t="shared" si="250"/>
        <v>0</v>
      </c>
      <c r="AA298" s="75">
        <f t="shared" si="250"/>
        <v>0</v>
      </c>
      <c r="AB298" s="75">
        <f t="shared" si="250"/>
        <v>0</v>
      </c>
      <c r="AC298" s="75">
        <f t="shared" si="250"/>
        <v>0</v>
      </c>
      <c r="AD298" s="143">
        <f t="shared" si="250"/>
        <v>0</v>
      </c>
      <c r="AMD298"/>
      <c r="AME298"/>
      <c r="AMF298"/>
      <c r="AMG298"/>
      <c r="AMH298"/>
      <c r="AMI298"/>
      <c r="AMJ298"/>
    </row>
    <row r="299" spans="1:1024" s="119" customFormat="1" ht="37.5">
      <c r="A299" s="114"/>
      <c r="B299" s="120"/>
      <c r="C299" s="39" t="s">
        <v>118</v>
      </c>
      <c r="D299" s="39">
        <v>925</v>
      </c>
      <c r="E299" s="144" t="s">
        <v>18</v>
      </c>
      <c r="F299" s="144" t="s">
        <v>34</v>
      </c>
      <c r="G299" s="80">
        <v>5030000000</v>
      </c>
      <c r="H299" s="81"/>
      <c r="I299" s="142">
        <f t="shared" si="218"/>
        <v>2500000</v>
      </c>
      <c r="J299" s="142">
        <f t="shared" si="249"/>
        <v>2500000</v>
      </c>
      <c r="K299" s="75">
        <f t="shared" si="249"/>
        <v>0</v>
      </c>
      <c r="L299" s="75">
        <f t="shared" si="249"/>
        <v>0</v>
      </c>
      <c r="M299" s="75">
        <f t="shared" si="249"/>
        <v>0</v>
      </c>
      <c r="N299" s="75">
        <f t="shared" si="249"/>
        <v>0</v>
      </c>
      <c r="O299" s="75">
        <f t="shared" si="249"/>
        <v>0</v>
      </c>
      <c r="P299" s="75">
        <f t="shared" si="249"/>
        <v>0</v>
      </c>
      <c r="Q299" s="75">
        <f t="shared" si="249"/>
        <v>0</v>
      </c>
      <c r="R299" s="75">
        <f t="shared" si="249"/>
        <v>0</v>
      </c>
      <c r="S299" s="143">
        <f t="shared" si="249"/>
        <v>0</v>
      </c>
      <c r="T299" s="142">
        <f t="shared" si="247"/>
        <v>2500000</v>
      </c>
      <c r="U299" s="142">
        <f t="shared" si="250"/>
        <v>2500000</v>
      </c>
      <c r="V299" s="75">
        <f t="shared" si="250"/>
        <v>0</v>
      </c>
      <c r="W299" s="75">
        <f t="shared" si="250"/>
        <v>0</v>
      </c>
      <c r="X299" s="75">
        <f t="shared" si="250"/>
        <v>0</v>
      </c>
      <c r="Y299" s="75">
        <f t="shared" si="250"/>
        <v>0</v>
      </c>
      <c r="Z299" s="75">
        <f t="shared" si="250"/>
        <v>0</v>
      </c>
      <c r="AA299" s="75">
        <f t="shared" si="250"/>
        <v>0</v>
      </c>
      <c r="AB299" s="75">
        <f t="shared" si="250"/>
        <v>0</v>
      </c>
      <c r="AC299" s="75">
        <f t="shared" si="250"/>
        <v>0</v>
      </c>
      <c r="AD299" s="143">
        <f t="shared" si="250"/>
        <v>0</v>
      </c>
      <c r="AMD299"/>
      <c r="AME299"/>
      <c r="AMF299"/>
      <c r="AMG299"/>
      <c r="AMH299"/>
      <c r="AMI299"/>
      <c r="AMJ299"/>
    </row>
    <row r="300" spans="1:1024" s="119" customFormat="1" ht="37.5">
      <c r="A300" s="114"/>
      <c r="B300" s="120"/>
      <c r="C300" s="39" t="s">
        <v>119</v>
      </c>
      <c r="D300" s="39">
        <v>925</v>
      </c>
      <c r="E300" s="144" t="s">
        <v>18</v>
      </c>
      <c r="F300" s="144" t="s">
        <v>34</v>
      </c>
      <c r="G300" s="80">
        <v>5030010030</v>
      </c>
      <c r="H300" s="81"/>
      <c r="I300" s="142">
        <f t="shared" si="218"/>
        <v>2500000</v>
      </c>
      <c r="J300" s="142">
        <f t="shared" ref="J300:S300" si="251">J301+J302</f>
        <v>2500000</v>
      </c>
      <c r="K300" s="75">
        <f t="shared" si="251"/>
        <v>0</v>
      </c>
      <c r="L300" s="75">
        <f t="shared" si="251"/>
        <v>0</v>
      </c>
      <c r="M300" s="75">
        <f t="shared" si="251"/>
        <v>0</v>
      </c>
      <c r="N300" s="75">
        <f t="shared" si="251"/>
        <v>0</v>
      </c>
      <c r="O300" s="75">
        <f t="shared" si="251"/>
        <v>0</v>
      </c>
      <c r="P300" s="75">
        <f t="shared" si="251"/>
        <v>0</v>
      </c>
      <c r="Q300" s="75">
        <f t="shared" si="251"/>
        <v>0</v>
      </c>
      <c r="R300" s="75">
        <f t="shared" si="251"/>
        <v>0</v>
      </c>
      <c r="S300" s="143">
        <f t="shared" si="251"/>
        <v>0</v>
      </c>
      <c r="T300" s="142">
        <f t="shared" si="247"/>
        <v>2500000</v>
      </c>
      <c r="U300" s="142">
        <f t="shared" ref="U300:AD300" si="252">U301+U302</f>
        <v>2500000</v>
      </c>
      <c r="V300" s="75">
        <f t="shared" si="252"/>
        <v>0</v>
      </c>
      <c r="W300" s="75">
        <f t="shared" si="252"/>
        <v>0</v>
      </c>
      <c r="X300" s="75">
        <f t="shared" si="252"/>
        <v>0</v>
      </c>
      <c r="Y300" s="75">
        <f t="shared" si="252"/>
        <v>0</v>
      </c>
      <c r="Z300" s="75">
        <f t="shared" si="252"/>
        <v>0</v>
      </c>
      <c r="AA300" s="75">
        <f t="shared" si="252"/>
        <v>0</v>
      </c>
      <c r="AB300" s="75">
        <f t="shared" si="252"/>
        <v>0</v>
      </c>
      <c r="AC300" s="75">
        <f t="shared" si="252"/>
        <v>0</v>
      </c>
      <c r="AD300" s="143">
        <f t="shared" si="252"/>
        <v>0</v>
      </c>
      <c r="AMD300"/>
      <c r="AME300"/>
      <c r="AMF300"/>
      <c r="AMG300"/>
      <c r="AMH300"/>
      <c r="AMI300"/>
      <c r="AMJ300"/>
    </row>
    <row r="301" spans="1:1024" s="119" customFormat="1" ht="37.5">
      <c r="A301" s="114"/>
      <c r="B301" s="120"/>
      <c r="C301" s="39" t="s">
        <v>105</v>
      </c>
      <c r="D301" s="39">
        <v>925</v>
      </c>
      <c r="E301" s="144" t="s">
        <v>18</v>
      </c>
      <c r="F301" s="144" t="s">
        <v>34</v>
      </c>
      <c r="G301" s="80">
        <v>5030010030</v>
      </c>
      <c r="H301" s="81" t="s">
        <v>106</v>
      </c>
      <c r="I301" s="142">
        <f t="shared" si="218"/>
        <v>2485000</v>
      </c>
      <c r="J301" s="142">
        <v>2485000</v>
      </c>
      <c r="K301" s="75"/>
      <c r="L301" s="75"/>
      <c r="M301" s="75"/>
      <c r="N301" s="75"/>
      <c r="O301" s="75"/>
      <c r="P301" s="75"/>
      <c r="Q301" s="75"/>
      <c r="R301" s="75"/>
      <c r="S301" s="143"/>
      <c r="T301" s="142">
        <f t="shared" si="247"/>
        <v>2485000</v>
      </c>
      <c r="U301" s="142">
        <v>2485000</v>
      </c>
      <c r="V301" s="75"/>
      <c r="W301" s="75"/>
      <c r="X301" s="75"/>
      <c r="Y301" s="75"/>
      <c r="Z301" s="75"/>
      <c r="AA301" s="75"/>
      <c r="AB301" s="75"/>
      <c r="AC301" s="75"/>
      <c r="AD301" s="143"/>
      <c r="AMD301"/>
      <c r="AME301"/>
      <c r="AMF301"/>
      <c r="AMG301"/>
      <c r="AMH301"/>
      <c r="AMI301"/>
      <c r="AMJ301"/>
    </row>
    <row r="302" spans="1:1024" s="119" customFormat="1">
      <c r="A302" s="114"/>
      <c r="B302" s="120"/>
      <c r="C302" s="39" t="s">
        <v>108</v>
      </c>
      <c r="D302" s="39">
        <v>925</v>
      </c>
      <c r="E302" s="144" t="s">
        <v>18</v>
      </c>
      <c r="F302" s="144" t="s">
        <v>34</v>
      </c>
      <c r="G302" s="80">
        <v>5030010030</v>
      </c>
      <c r="H302" s="81" t="s">
        <v>109</v>
      </c>
      <c r="I302" s="142">
        <f t="shared" si="218"/>
        <v>15000</v>
      </c>
      <c r="J302" s="142">
        <v>15000</v>
      </c>
      <c r="K302" s="75"/>
      <c r="L302" s="75"/>
      <c r="M302" s="75"/>
      <c r="N302" s="75"/>
      <c r="O302" s="75"/>
      <c r="P302" s="75"/>
      <c r="Q302" s="75"/>
      <c r="R302" s="75"/>
      <c r="S302" s="143"/>
      <c r="T302" s="142">
        <f t="shared" si="247"/>
        <v>15000</v>
      </c>
      <c r="U302" s="142">
        <v>15000</v>
      </c>
      <c r="V302" s="75"/>
      <c r="W302" s="75"/>
      <c r="X302" s="75"/>
      <c r="Y302" s="75"/>
      <c r="Z302" s="75"/>
      <c r="AA302" s="75"/>
      <c r="AB302" s="75"/>
      <c r="AC302" s="75"/>
      <c r="AD302" s="143"/>
      <c r="AMD302"/>
      <c r="AME302"/>
      <c r="AMF302"/>
      <c r="AMG302"/>
      <c r="AMH302"/>
      <c r="AMI302"/>
      <c r="AMJ302"/>
    </row>
    <row r="303" spans="1:1024">
      <c r="B303" s="120"/>
      <c r="C303" s="39" t="s">
        <v>56</v>
      </c>
      <c r="D303" s="39">
        <v>925</v>
      </c>
      <c r="E303" s="144" t="s">
        <v>57</v>
      </c>
      <c r="F303" s="144" t="s">
        <v>83</v>
      </c>
      <c r="G303" s="80"/>
      <c r="H303" s="85"/>
      <c r="I303" s="142">
        <f t="shared" si="218"/>
        <v>3163707300</v>
      </c>
      <c r="J303" s="142">
        <f t="shared" ref="J303:S303" si="253">J304+J325+J372+J390</f>
        <v>2820002500</v>
      </c>
      <c r="K303" s="75">
        <f t="shared" si="253"/>
        <v>186109200</v>
      </c>
      <c r="L303" s="75">
        <f t="shared" si="253"/>
        <v>0</v>
      </c>
      <c r="M303" s="75">
        <f t="shared" si="253"/>
        <v>2499800</v>
      </c>
      <c r="N303" s="75">
        <f t="shared" si="253"/>
        <v>155215600</v>
      </c>
      <c r="O303" s="75">
        <f t="shared" si="253"/>
        <v>0</v>
      </c>
      <c r="P303" s="75">
        <f t="shared" si="253"/>
        <v>-13500</v>
      </c>
      <c r="Q303" s="75">
        <f t="shared" si="253"/>
        <v>-106300</v>
      </c>
      <c r="R303" s="75">
        <f t="shared" si="253"/>
        <v>0</v>
      </c>
      <c r="S303" s="143">
        <f t="shared" si="253"/>
        <v>0</v>
      </c>
      <c r="T303" s="142">
        <f t="shared" si="247"/>
        <v>3153009600</v>
      </c>
      <c r="U303" s="142">
        <f t="shared" ref="U303:AD303" si="254">U304+U325+U372+U390</f>
        <v>2719479200</v>
      </c>
      <c r="V303" s="75">
        <f t="shared" si="254"/>
        <v>313408000</v>
      </c>
      <c r="W303" s="75">
        <f t="shared" si="254"/>
        <v>0</v>
      </c>
      <c r="X303" s="75">
        <f t="shared" si="254"/>
        <v>2499800</v>
      </c>
      <c r="Y303" s="75">
        <f t="shared" si="254"/>
        <v>117746900</v>
      </c>
      <c r="Z303" s="75">
        <f t="shared" si="254"/>
        <v>0</v>
      </c>
      <c r="AA303" s="75">
        <f t="shared" si="254"/>
        <v>-13600</v>
      </c>
      <c r="AB303" s="75">
        <f t="shared" si="254"/>
        <v>-110700</v>
      </c>
      <c r="AC303" s="75">
        <f t="shared" si="254"/>
        <v>0</v>
      </c>
      <c r="AD303" s="143">
        <f t="shared" si="254"/>
        <v>0</v>
      </c>
    </row>
    <row r="304" spans="1:1024">
      <c r="B304" s="120"/>
      <c r="C304" s="39" t="s">
        <v>58</v>
      </c>
      <c r="D304" s="39">
        <v>925</v>
      </c>
      <c r="E304" s="144" t="s">
        <v>57</v>
      </c>
      <c r="F304" s="144" t="s">
        <v>18</v>
      </c>
      <c r="G304" s="80"/>
      <c r="H304" s="85"/>
      <c r="I304" s="142">
        <f t="shared" si="218"/>
        <v>991502300</v>
      </c>
      <c r="J304" s="142">
        <f>J305+J322</f>
        <v>946043300</v>
      </c>
      <c r="K304" s="75">
        <f>K305+K322</f>
        <v>27464700</v>
      </c>
      <c r="L304" s="75">
        <f>L305+L322</f>
        <v>0</v>
      </c>
      <c r="M304" s="75">
        <f>M305+M322</f>
        <v>0</v>
      </c>
      <c r="N304" s="75">
        <f>N305+N322</f>
        <v>18030300</v>
      </c>
      <c r="O304" s="75">
        <f>O305+O322+O318</f>
        <v>0</v>
      </c>
      <c r="P304" s="75">
        <f>P305+P322</f>
        <v>-13500</v>
      </c>
      <c r="Q304" s="75">
        <f>Q305+Q322</f>
        <v>-22500</v>
      </c>
      <c r="R304" s="75">
        <f>R305+R322</f>
        <v>0</v>
      </c>
      <c r="S304" s="143">
        <f>S305+S322</f>
        <v>0</v>
      </c>
      <c r="T304" s="142">
        <f t="shared" si="247"/>
        <v>1018397900</v>
      </c>
      <c r="U304" s="142">
        <f t="shared" ref="U304:AD304" si="255">U305+U322</f>
        <v>966778100</v>
      </c>
      <c r="V304" s="75">
        <f t="shared" si="255"/>
        <v>33626600</v>
      </c>
      <c r="W304" s="75">
        <f t="shared" si="255"/>
        <v>0</v>
      </c>
      <c r="X304" s="75">
        <f t="shared" si="255"/>
        <v>0</v>
      </c>
      <c r="Y304" s="75">
        <f t="shared" si="255"/>
        <v>18030300</v>
      </c>
      <c r="Z304" s="75">
        <f t="shared" si="255"/>
        <v>0</v>
      </c>
      <c r="AA304" s="75">
        <f t="shared" si="255"/>
        <v>-13600</v>
      </c>
      <c r="AB304" s="75">
        <f t="shared" si="255"/>
        <v>-23500</v>
      </c>
      <c r="AC304" s="75">
        <f t="shared" si="255"/>
        <v>0</v>
      </c>
      <c r="AD304" s="143">
        <f t="shared" si="255"/>
        <v>0</v>
      </c>
    </row>
    <row r="305" spans="2:30">
      <c r="B305" s="120"/>
      <c r="C305" s="39" t="s">
        <v>163</v>
      </c>
      <c r="D305" s="39">
        <v>925</v>
      </c>
      <c r="E305" s="144" t="s">
        <v>57</v>
      </c>
      <c r="F305" s="144" t="s">
        <v>18</v>
      </c>
      <c r="G305" s="80">
        <v>5800000000</v>
      </c>
      <c r="H305" s="85"/>
      <c r="I305" s="142">
        <f t="shared" si="218"/>
        <v>983249904.72000003</v>
      </c>
      <c r="J305" s="142">
        <f t="shared" ref="J305:S305" si="256">J306</f>
        <v>945543300</v>
      </c>
      <c r="K305" s="142">
        <f t="shared" si="256"/>
        <v>27464700</v>
      </c>
      <c r="L305" s="75">
        <f t="shared" si="256"/>
        <v>0</v>
      </c>
      <c r="M305" s="75">
        <f t="shared" si="256"/>
        <v>0</v>
      </c>
      <c r="N305" s="75">
        <f t="shared" si="256"/>
        <v>18030300</v>
      </c>
      <c r="O305" s="75">
        <f t="shared" si="256"/>
        <v>-7752395.2800000003</v>
      </c>
      <c r="P305" s="75">
        <f t="shared" si="256"/>
        <v>-13500</v>
      </c>
      <c r="Q305" s="75">
        <f t="shared" si="256"/>
        <v>-22500</v>
      </c>
      <c r="R305" s="75">
        <f t="shared" si="256"/>
        <v>0</v>
      </c>
      <c r="S305" s="143">
        <f t="shared" si="256"/>
        <v>0</v>
      </c>
      <c r="T305" s="142">
        <f t="shared" si="247"/>
        <v>1017897900</v>
      </c>
      <c r="U305" s="142">
        <f t="shared" ref="U305:AD305" si="257">U306</f>
        <v>966278100</v>
      </c>
      <c r="V305" s="75">
        <f t="shared" si="257"/>
        <v>33626600</v>
      </c>
      <c r="W305" s="75">
        <f t="shared" si="257"/>
        <v>0</v>
      </c>
      <c r="X305" s="75">
        <f t="shared" si="257"/>
        <v>0</v>
      </c>
      <c r="Y305" s="75">
        <f t="shared" si="257"/>
        <v>18030300</v>
      </c>
      <c r="Z305" s="75">
        <f t="shared" si="257"/>
        <v>0</v>
      </c>
      <c r="AA305" s="75">
        <f t="shared" si="257"/>
        <v>-13600</v>
      </c>
      <c r="AB305" s="75">
        <f t="shared" si="257"/>
        <v>-23500</v>
      </c>
      <c r="AC305" s="75">
        <f t="shared" si="257"/>
        <v>0</v>
      </c>
      <c r="AD305" s="143">
        <f t="shared" si="257"/>
        <v>0</v>
      </c>
    </row>
    <row r="306" spans="2:30">
      <c r="B306" s="120"/>
      <c r="C306" s="39" t="s">
        <v>164</v>
      </c>
      <c r="D306" s="39">
        <v>925</v>
      </c>
      <c r="E306" s="144" t="s">
        <v>57</v>
      </c>
      <c r="F306" s="144" t="s">
        <v>18</v>
      </c>
      <c r="G306" s="80">
        <v>5810000000</v>
      </c>
      <c r="H306" s="85"/>
      <c r="I306" s="142">
        <f t="shared" si="218"/>
        <v>983249904.72000003</v>
      </c>
      <c r="J306" s="142">
        <f t="shared" ref="J306:S306" si="258">J311+J313+J307+J309+J315</f>
        <v>945543300</v>
      </c>
      <c r="K306" s="75">
        <f t="shared" si="258"/>
        <v>27464700</v>
      </c>
      <c r="L306" s="75">
        <f t="shared" si="258"/>
        <v>0</v>
      </c>
      <c r="M306" s="75">
        <f t="shared" si="258"/>
        <v>0</v>
      </c>
      <c r="N306" s="75">
        <f t="shared" si="258"/>
        <v>18030300</v>
      </c>
      <c r="O306" s="75">
        <f t="shared" si="258"/>
        <v>-7752395.2800000003</v>
      </c>
      <c r="P306" s="75">
        <f t="shared" si="258"/>
        <v>-13500</v>
      </c>
      <c r="Q306" s="75">
        <f t="shared" si="258"/>
        <v>-22500</v>
      </c>
      <c r="R306" s="75">
        <f t="shared" si="258"/>
        <v>0</v>
      </c>
      <c r="S306" s="143">
        <f t="shared" si="258"/>
        <v>0</v>
      </c>
      <c r="T306" s="142">
        <f t="shared" si="247"/>
        <v>1017897900</v>
      </c>
      <c r="U306" s="142">
        <f t="shared" ref="U306:AD306" si="259">U311+U313+U307+U309+U315</f>
        <v>966278100</v>
      </c>
      <c r="V306" s="75">
        <f t="shared" si="259"/>
        <v>33626600</v>
      </c>
      <c r="W306" s="75">
        <f t="shared" si="259"/>
        <v>0</v>
      </c>
      <c r="X306" s="75">
        <f t="shared" si="259"/>
        <v>0</v>
      </c>
      <c r="Y306" s="75">
        <f t="shared" si="259"/>
        <v>18030300</v>
      </c>
      <c r="Z306" s="75">
        <f t="shared" si="259"/>
        <v>0</v>
      </c>
      <c r="AA306" s="75">
        <f t="shared" si="259"/>
        <v>-13600</v>
      </c>
      <c r="AB306" s="75">
        <f t="shared" si="259"/>
        <v>-23500</v>
      </c>
      <c r="AC306" s="75">
        <f t="shared" si="259"/>
        <v>0</v>
      </c>
      <c r="AD306" s="143">
        <f t="shared" si="259"/>
        <v>0</v>
      </c>
    </row>
    <row r="307" spans="2:30" ht="37.5">
      <c r="B307" s="120"/>
      <c r="C307" s="39" t="s">
        <v>132</v>
      </c>
      <c r="D307" s="39">
        <v>925</v>
      </c>
      <c r="E307" s="144" t="s">
        <v>57</v>
      </c>
      <c r="F307" s="144" t="s">
        <v>18</v>
      </c>
      <c r="G307" s="80">
        <v>5810000590</v>
      </c>
      <c r="H307" s="85"/>
      <c r="I307" s="142">
        <f t="shared" si="218"/>
        <v>256946804.72</v>
      </c>
      <c r="J307" s="142">
        <f t="shared" ref="J307:S307" si="260">J308</f>
        <v>264699200</v>
      </c>
      <c r="K307" s="75">
        <f t="shared" si="260"/>
        <v>0</v>
      </c>
      <c r="L307" s="75">
        <f t="shared" si="260"/>
        <v>0</v>
      </c>
      <c r="M307" s="75">
        <f t="shared" si="260"/>
        <v>0</v>
      </c>
      <c r="N307" s="75">
        <f t="shared" si="260"/>
        <v>0</v>
      </c>
      <c r="O307" s="75">
        <f t="shared" si="260"/>
        <v>-7752395.2800000003</v>
      </c>
      <c r="P307" s="75">
        <f t="shared" si="260"/>
        <v>0</v>
      </c>
      <c r="Q307" s="75">
        <f t="shared" si="260"/>
        <v>0</v>
      </c>
      <c r="R307" s="75">
        <f t="shared" si="260"/>
        <v>0</v>
      </c>
      <c r="S307" s="143">
        <f t="shared" si="260"/>
        <v>0</v>
      </c>
      <c r="T307" s="142">
        <f t="shared" si="247"/>
        <v>248836300</v>
      </c>
      <c r="U307" s="142">
        <f t="shared" ref="U307:AD307" si="261">U308</f>
        <v>248836300</v>
      </c>
      <c r="V307" s="75">
        <f t="shared" si="261"/>
        <v>0</v>
      </c>
      <c r="W307" s="75">
        <f t="shared" si="261"/>
        <v>0</v>
      </c>
      <c r="X307" s="75">
        <f t="shared" si="261"/>
        <v>0</v>
      </c>
      <c r="Y307" s="75">
        <f t="shared" si="261"/>
        <v>0</v>
      </c>
      <c r="Z307" s="75">
        <f t="shared" si="261"/>
        <v>0</v>
      </c>
      <c r="AA307" s="75">
        <f t="shared" si="261"/>
        <v>0</v>
      </c>
      <c r="AB307" s="75">
        <f t="shared" si="261"/>
        <v>0</v>
      </c>
      <c r="AC307" s="75">
        <f t="shared" si="261"/>
        <v>0</v>
      </c>
      <c r="AD307" s="143">
        <f t="shared" si="261"/>
        <v>0</v>
      </c>
    </row>
    <row r="308" spans="2:30" ht="37.5">
      <c r="B308" s="120"/>
      <c r="C308" s="39" t="s">
        <v>167</v>
      </c>
      <c r="D308" s="39">
        <v>925</v>
      </c>
      <c r="E308" s="144" t="s">
        <v>57</v>
      </c>
      <c r="F308" s="144" t="s">
        <v>18</v>
      </c>
      <c r="G308" s="80">
        <v>5810000590</v>
      </c>
      <c r="H308" s="85">
        <v>600</v>
      </c>
      <c r="I308" s="142">
        <f t="shared" si="218"/>
        <v>256946804.72</v>
      </c>
      <c r="J308" s="142">
        <v>264699200</v>
      </c>
      <c r="K308" s="75"/>
      <c r="L308" s="75"/>
      <c r="M308" s="75"/>
      <c r="N308" s="75"/>
      <c r="O308" s="75">
        <v>-7752395.2800000003</v>
      </c>
      <c r="P308" s="75"/>
      <c r="Q308" s="75"/>
      <c r="R308" s="75"/>
      <c r="S308" s="143"/>
      <c r="T308" s="142">
        <f t="shared" si="247"/>
        <v>248836300</v>
      </c>
      <c r="U308" s="142">
        <v>248836300</v>
      </c>
      <c r="V308" s="75"/>
      <c r="W308" s="75"/>
      <c r="X308" s="75"/>
      <c r="Y308" s="75"/>
      <c r="Z308" s="75"/>
      <c r="AA308" s="75"/>
      <c r="AB308" s="75"/>
      <c r="AC308" s="75"/>
      <c r="AD308" s="143"/>
    </row>
    <row r="309" spans="2:30" hidden="1">
      <c r="B309" s="120"/>
      <c r="C309" s="39" t="s">
        <v>166</v>
      </c>
      <c r="D309" s="39">
        <v>925</v>
      </c>
      <c r="E309" s="144" t="s">
        <v>57</v>
      </c>
      <c r="F309" s="144" t="s">
        <v>18</v>
      </c>
      <c r="G309" s="80">
        <v>5810009020</v>
      </c>
      <c r="H309" s="85"/>
      <c r="I309" s="142">
        <f t="shared" si="218"/>
        <v>0</v>
      </c>
      <c r="J309" s="142">
        <f t="shared" ref="J309:S309" si="262">J310</f>
        <v>0</v>
      </c>
      <c r="K309" s="75">
        <f t="shared" si="262"/>
        <v>0</v>
      </c>
      <c r="L309" s="75">
        <f t="shared" si="262"/>
        <v>0</v>
      </c>
      <c r="M309" s="75">
        <f t="shared" si="262"/>
        <v>0</v>
      </c>
      <c r="N309" s="75">
        <f t="shared" si="262"/>
        <v>0</v>
      </c>
      <c r="O309" s="75">
        <f t="shared" si="262"/>
        <v>0</v>
      </c>
      <c r="P309" s="75">
        <f t="shared" si="262"/>
        <v>0</v>
      </c>
      <c r="Q309" s="75">
        <f t="shared" si="262"/>
        <v>0</v>
      </c>
      <c r="R309" s="75">
        <f t="shared" si="262"/>
        <v>0</v>
      </c>
      <c r="S309" s="143">
        <f t="shared" si="262"/>
        <v>0</v>
      </c>
      <c r="T309" s="142">
        <f t="shared" si="247"/>
        <v>0</v>
      </c>
      <c r="U309" s="142">
        <f t="shared" ref="U309:AD309" si="263">U310</f>
        <v>0</v>
      </c>
      <c r="V309" s="75">
        <f t="shared" si="263"/>
        <v>0</v>
      </c>
      <c r="W309" s="75">
        <f t="shared" si="263"/>
        <v>0</v>
      </c>
      <c r="X309" s="75">
        <f t="shared" si="263"/>
        <v>0</v>
      </c>
      <c r="Y309" s="75">
        <f t="shared" si="263"/>
        <v>0</v>
      </c>
      <c r="Z309" s="75">
        <f t="shared" si="263"/>
        <v>0</v>
      </c>
      <c r="AA309" s="75">
        <f t="shared" si="263"/>
        <v>0</v>
      </c>
      <c r="AB309" s="75">
        <f t="shared" si="263"/>
        <v>0</v>
      </c>
      <c r="AC309" s="75">
        <f t="shared" si="263"/>
        <v>0</v>
      </c>
      <c r="AD309" s="143">
        <f t="shared" si="263"/>
        <v>0</v>
      </c>
    </row>
    <row r="310" spans="2:30" ht="37.5" hidden="1">
      <c r="B310" s="120"/>
      <c r="C310" s="39" t="s">
        <v>167</v>
      </c>
      <c r="D310" s="39">
        <v>925</v>
      </c>
      <c r="E310" s="144" t="s">
        <v>57</v>
      </c>
      <c r="F310" s="144" t="s">
        <v>18</v>
      </c>
      <c r="G310" s="80">
        <v>5810009020</v>
      </c>
      <c r="H310" s="85">
        <v>600</v>
      </c>
      <c r="I310" s="142">
        <f t="shared" si="218"/>
        <v>0</v>
      </c>
      <c r="J310" s="142"/>
      <c r="K310" s="75"/>
      <c r="L310" s="75"/>
      <c r="M310" s="75"/>
      <c r="N310" s="75"/>
      <c r="O310" s="75"/>
      <c r="P310" s="75"/>
      <c r="Q310" s="75"/>
      <c r="R310" s="75"/>
      <c r="S310" s="143"/>
      <c r="T310" s="142">
        <f t="shared" si="247"/>
        <v>0</v>
      </c>
      <c r="U310" s="142"/>
      <c r="V310" s="75"/>
      <c r="W310" s="75"/>
      <c r="X310" s="75"/>
      <c r="Y310" s="75"/>
      <c r="Z310" s="75"/>
      <c r="AA310" s="75"/>
      <c r="AB310" s="75"/>
      <c r="AC310" s="75"/>
      <c r="AD310" s="143"/>
    </row>
    <row r="311" spans="2:30" ht="124.7" customHeight="1">
      <c r="B311" s="120"/>
      <c r="C311" s="39" t="s">
        <v>168</v>
      </c>
      <c r="D311" s="39">
        <v>925</v>
      </c>
      <c r="E311" s="144" t="s">
        <v>57</v>
      </c>
      <c r="F311" s="144" t="s">
        <v>18</v>
      </c>
      <c r="G311" s="80">
        <v>5810060820</v>
      </c>
      <c r="H311" s="85"/>
      <c r="I311" s="142">
        <f t="shared" si="218"/>
        <v>561000</v>
      </c>
      <c r="J311" s="142">
        <f t="shared" ref="J311:S311" si="264">J312</f>
        <v>583500</v>
      </c>
      <c r="K311" s="75">
        <f t="shared" si="264"/>
        <v>0</v>
      </c>
      <c r="L311" s="75">
        <f t="shared" si="264"/>
        <v>0</v>
      </c>
      <c r="M311" s="75">
        <f t="shared" si="264"/>
        <v>0</v>
      </c>
      <c r="N311" s="75">
        <f t="shared" si="264"/>
        <v>0</v>
      </c>
      <c r="O311" s="75">
        <f t="shared" si="264"/>
        <v>0</v>
      </c>
      <c r="P311" s="75">
        <f t="shared" si="264"/>
        <v>0</v>
      </c>
      <c r="Q311" s="75">
        <f t="shared" si="264"/>
        <v>-22500</v>
      </c>
      <c r="R311" s="75">
        <f t="shared" si="264"/>
        <v>0</v>
      </c>
      <c r="S311" s="143">
        <f t="shared" si="264"/>
        <v>0</v>
      </c>
      <c r="T311" s="142">
        <f t="shared" si="247"/>
        <v>581800</v>
      </c>
      <c r="U311" s="142">
        <f t="shared" ref="U311:AD311" si="265">U312</f>
        <v>605300</v>
      </c>
      <c r="V311" s="75">
        <f t="shared" si="265"/>
        <v>0</v>
      </c>
      <c r="W311" s="75">
        <f t="shared" si="265"/>
        <v>0</v>
      </c>
      <c r="X311" s="75">
        <f t="shared" si="265"/>
        <v>0</v>
      </c>
      <c r="Y311" s="75">
        <f t="shared" si="265"/>
        <v>0</v>
      </c>
      <c r="Z311" s="75">
        <f t="shared" si="265"/>
        <v>0</v>
      </c>
      <c r="AA311" s="75">
        <f t="shared" si="265"/>
        <v>0</v>
      </c>
      <c r="AB311" s="75">
        <f t="shared" si="265"/>
        <v>-23500</v>
      </c>
      <c r="AC311" s="75">
        <f t="shared" si="265"/>
        <v>0</v>
      </c>
      <c r="AD311" s="143">
        <f t="shared" si="265"/>
        <v>0</v>
      </c>
    </row>
    <row r="312" spans="2:30" ht="37.5">
      <c r="B312" s="120"/>
      <c r="C312" s="39" t="s">
        <v>167</v>
      </c>
      <c r="D312" s="39">
        <v>925</v>
      </c>
      <c r="E312" s="144" t="s">
        <v>57</v>
      </c>
      <c r="F312" s="144" t="s">
        <v>18</v>
      </c>
      <c r="G312" s="80">
        <v>5810060820</v>
      </c>
      <c r="H312" s="85">
        <v>600</v>
      </c>
      <c r="I312" s="142">
        <f t="shared" si="218"/>
        <v>561000</v>
      </c>
      <c r="J312" s="142">
        <v>583500</v>
      </c>
      <c r="K312" s="75"/>
      <c r="L312" s="75"/>
      <c r="M312" s="75"/>
      <c r="N312" s="75"/>
      <c r="O312" s="75"/>
      <c r="P312" s="75"/>
      <c r="Q312" s="75">
        <v>-22500</v>
      </c>
      <c r="R312" s="75"/>
      <c r="S312" s="143"/>
      <c r="T312" s="142">
        <f t="shared" si="247"/>
        <v>581800</v>
      </c>
      <c r="U312" s="142">
        <v>605300</v>
      </c>
      <c r="V312" s="75"/>
      <c r="W312" s="75"/>
      <c r="X312" s="75"/>
      <c r="Y312" s="75"/>
      <c r="Z312" s="75"/>
      <c r="AA312" s="75"/>
      <c r="AB312" s="75">
        <v>-23500</v>
      </c>
      <c r="AC312" s="75"/>
      <c r="AD312" s="143"/>
    </row>
    <row r="313" spans="2:30" ht="93.75">
      <c r="B313" s="120"/>
      <c r="C313" s="39" t="s">
        <v>169</v>
      </c>
      <c r="D313" s="39">
        <v>925</v>
      </c>
      <c r="E313" s="144" t="s">
        <v>57</v>
      </c>
      <c r="F313" s="144" t="s">
        <v>18</v>
      </c>
      <c r="G313" s="80">
        <v>5810060860</v>
      </c>
      <c r="H313" s="85"/>
      <c r="I313" s="142">
        <f t="shared" si="218"/>
        <v>713092400</v>
      </c>
      <c r="J313" s="142">
        <f t="shared" ref="J313:S313" si="266">J314</f>
        <v>667610900</v>
      </c>
      <c r="K313" s="75">
        <f t="shared" si="266"/>
        <v>27464700</v>
      </c>
      <c r="L313" s="75">
        <f t="shared" si="266"/>
        <v>0</v>
      </c>
      <c r="M313" s="75">
        <f t="shared" si="266"/>
        <v>0</v>
      </c>
      <c r="N313" s="75">
        <f t="shared" si="266"/>
        <v>18030300</v>
      </c>
      <c r="O313" s="75">
        <f t="shared" si="266"/>
        <v>0</v>
      </c>
      <c r="P313" s="75">
        <f t="shared" si="266"/>
        <v>-13500</v>
      </c>
      <c r="Q313" s="75">
        <f t="shared" si="266"/>
        <v>0</v>
      </c>
      <c r="R313" s="75">
        <f t="shared" si="266"/>
        <v>0</v>
      </c>
      <c r="S313" s="143">
        <f t="shared" si="266"/>
        <v>0</v>
      </c>
      <c r="T313" s="142">
        <f t="shared" si="247"/>
        <v>755830100</v>
      </c>
      <c r="U313" s="142">
        <f t="shared" ref="U313:AD313" si="267">U314</f>
        <v>704186800</v>
      </c>
      <c r="V313" s="75">
        <f t="shared" si="267"/>
        <v>33626600</v>
      </c>
      <c r="W313" s="75">
        <f t="shared" si="267"/>
        <v>0</v>
      </c>
      <c r="X313" s="75">
        <f t="shared" si="267"/>
        <v>0</v>
      </c>
      <c r="Y313" s="75">
        <f t="shared" si="267"/>
        <v>18030300</v>
      </c>
      <c r="Z313" s="75">
        <f t="shared" si="267"/>
        <v>0</v>
      </c>
      <c r="AA313" s="75">
        <f t="shared" si="267"/>
        <v>-13600</v>
      </c>
      <c r="AB313" s="75">
        <f t="shared" si="267"/>
        <v>0</v>
      </c>
      <c r="AC313" s="75">
        <f t="shared" si="267"/>
        <v>0</v>
      </c>
      <c r="AD313" s="143">
        <f t="shared" si="267"/>
        <v>0</v>
      </c>
    </row>
    <row r="314" spans="2:30" ht="37.5">
      <c r="B314" s="120"/>
      <c r="C314" s="39" t="s">
        <v>167</v>
      </c>
      <c r="D314" s="39">
        <v>925</v>
      </c>
      <c r="E314" s="144" t="s">
        <v>57</v>
      </c>
      <c r="F314" s="144" t="s">
        <v>18</v>
      </c>
      <c r="G314" s="80">
        <v>5810060860</v>
      </c>
      <c r="H314" s="85">
        <v>600</v>
      </c>
      <c r="I314" s="142">
        <f t="shared" si="218"/>
        <v>713092400</v>
      </c>
      <c r="J314" s="142">
        <v>667610900</v>
      </c>
      <c r="K314" s="75">
        <v>27464700</v>
      </c>
      <c r="L314" s="75"/>
      <c r="M314" s="75"/>
      <c r="N314" s="75">
        <v>18030300</v>
      </c>
      <c r="O314" s="75"/>
      <c r="P314" s="75">
        <v>-13500</v>
      </c>
      <c r="Q314" s="75"/>
      <c r="R314" s="75"/>
      <c r="S314" s="143"/>
      <c r="T314" s="142">
        <f t="shared" si="247"/>
        <v>755830100</v>
      </c>
      <c r="U314" s="142">
        <v>704186800</v>
      </c>
      <c r="V314" s="75">
        <v>33626600</v>
      </c>
      <c r="W314" s="75"/>
      <c r="X314" s="75"/>
      <c r="Y314" s="75">
        <v>18030300</v>
      </c>
      <c r="Z314" s="75"/>
      <c r="AA314" s="75">
        <v>-13600</v>
      </c>
      <c r="AB314" s="75"/>
      <c r="AC314" s="75"/>
      <c r="AD314" s="143"/>
    </row>
    <row r="315" spans="2:30" ht="37.5">
      <c r="B315" s="120"/>
      <c r="C315" s="39" t="s">
        <v>175</v>
      </c>
      <c r="D315" s="39">
        <v>925</v>
      </c>
      <c r="E315" s="144" t="s">
        <v>57</v>
      </c>
      <c r="F315" s="144" t="s">
        <v>18</v>
      </c>
      <c r="G315" s="80">
        <v>5810100000</v>
      </c>
      <c r="H315" s="85"/>
      <c r="I315" s="142">
        <f t="shared" si="218"/>
        <v>12649700</v>
      </c>
      <c r="J315" s="142">
        <f t="shared" ref="J315:S316" si="268">J316</f>
        <v>12649700</v>
      </c>
      <c r="K315" s="75">
        <f t="shared" si="268"/>
        <v>0</v>
      </c>
      <c r="L315" s="75">
        <f t="shared" si="268"/>
        <v>0</v>
      </c>
      <c r="M315" s="75">
        <f t="shared" si="268"/>
        <v>0</v>
      </c>
      <c r="N315" s="75">
        <f t="shared" si="268"/>
        <v>0</v>
      </c>
      <c r="O315" s="75">
        <f t="shared" si="268"/>
        <v>0</v>
      </c>
      <c r="P315" s="75">
        <f t="shared" si="268"/>
        <v>0</v>
      </c>
      <c r="Q315" s="75">
        <f t="shared" si="268"/>
        <v>0</v>
      </c>
      <c r="R315" s="75">
        <f t="shared" si="268"/>
        <v>0</v>
      </c>
      <c r="S315" s="143">
        <f t="shared" si="268"/>
        <v>0</v>
      </c>
      <c r="T315" s="142">
        <f t="shared" si="247"/>
        <v>12649700</v>
      </c>
      <c r="U315" s="142">
        <f t="shared" ref="U315:AD316" si="269">U316</f>
        <v>12649700</v>
      </c>
      <c r="V315" s="75">
        <f t="shared" si="269"/>
        <v>0</v>
      </c>
      <c r="W315" s="75">
        <f t="shared" si="269"/>
        <v>0</v>
      </c>
      <c r="X315" s="75">
        <f t="shared" si="269"/>
        <v>0</v>
      </c>
      <c r="Y315" s="75">
        <f t="shared" si="269"/>
        <v>0</v>
      </c>
      <c r="Z315" s="75">
        <f t="shared" si="269"/>
        <v>0</v>
      </c>
      <c r="AA315" s="75">
        <f t="shared" si="269"/>
        <v>0</v>
      </c>
      <c r="AB315" s="75">
        <f t="shared" si="269"/>
        <v>0</v>
      </c>
      <c r="AC315" s="75">
        <f t="shared" si="269"/>
        <v>0</v>
      </c>
      <c r="AD315" s="143">
        <f t="shared" si="269"/>
        <v>0</v>
      </c>
    </row>
    <row r="316" spans="2:30" ht="37.5">
      <c r="B316" s="120"/>
      <c r="C316" s="39" t="s">
        <v>175</v>
      </c>
      <c r="D316" s="39">
        <v>925</v>
      </c>
      <c r="E316" s="144" t="s">
        <v>57</v>
      </c>
      <c r="F316" s="144" t="s">
        <v>18</v>
      </c>
      <c r="G316" s="80">
        <v>5810100590</v>
      </c>
      <c r="H316" s="85"/>
      <c r="I316" s="142">
        <f t="shared" si="218"/>
        <v>12649700</v>
      </c>
      <c r="J316" s="142">
        <f t="shared" si="268"/>
        <v>12649700</v>
      </c>
      <c r="K316" s="75">
        <f t="shared" si="268"/>
        <v>0</v>
      </c>
      <c r="L316" s="75">
        <f t="shared" si="268"/>
        <v>0</v>
      </c>
      <c r="M316" s="75">
        <f t="shared" si="268"/>
        <v>0</v>
      </c>
      <c r="N316" s="75">
        <f t="shared" si="268"/>
        <v>0</v>
      </c>
      <c r="O316" s="75">
        <f t="shared" si="268"/>
        <v>0</v>
      </c>
      <c r="P316" s="75">
        <f t="shared" si="268"/>
        <v>0</v>
      </c>
      <c r="Q316" s="75">
        <f t="shared" si="268"/>
        <v>0</v>
      </c>
      <c r="R316" s="75">
        <f t="shared" si="268"/>
        <v>0</v>
      </c>
      <c r="S316" s="143">
        <f t="shared" si="268"/>
        <v>0</v>
      </c>
      <c r="T316" s="142">
        <f t="shared" si="247"/>
        <v>12649700</v>
      </c>
      <c r="U316" s="142">
        <f t="shared" si="269"/>
        <v>12649700</v>
      </c>
      <c r="V316" s="75">
        <f t="shared" si="269"/>
        <v>0</v>
      </c>
      <c r="W316" s="75">
        <f t="shared" si="269"/>
        <v>0</v>
      </c>
      <c r="X316" s="75">
        <f t="shared" si="269"/>
        <v>0</v>
      </c>
      <c r="Y316" s="75">
        <f t="shared" si="269"/>
        <v>0</v>
      </c>
      <c r="Z316" s="75">
        <f t="shared" si="269"/>
        <v>0</v>
      </c>
      <c r="AA316" s="75">
        <f t="shared" si="269"/>
        <v>0</v>
      </c>
      <c r="AB316" s="75">
        <f t="shared" si="269"/>
        <v>0</v>
      </c>
      <c r="AC316" s="75">
        <f t="shared" si="269"/>
        <v>0</v>
      </c>
      <c r="AD316" s="143">
        <f t="shared" si="269"/>
        <v>0</v>
      </c>
    </row>
    <row r="317" spans="2:30" ht="37.5">
      <c r="B317" s="120"/>
      <c r="C317" s="39" t="s">
        <v>167</v>
      </c>
      <c r="D317" s="39">
        <v>925</v>
      </c>
      <c r="E317" s="144" t="s">
        <v>57</v>
      </c>
      <c r="F317" s="144" t="s">
        <v>18</v>
      </c>
      <c r="G317" s="80">
        <v>5810100590</v>
      </c>
      <c r="H317" s="85">
        <v>600</v>
      </c>
      <c r="I317" s="142">
        <f t="shared" si="218"/>
        <v>12649700</v>
      </c>
      <c r="J317" s="142">
        <v>12649700</v>
      </c>
      <c r="K317" s="75"/>
      <c r="L317" s="75"/>
      <c r="M317" s="75"/>
      <c r="N317" s="75"/>
      <c r="O317" s="75"/>
      <c r="P317" s="75"/>
      <c r="Q317" s="75"/>
      <c r="R317" s="75"/>
      <c r="S317" s="143"/>
      <c r="T317" s="142">
        <f t="shared" si="247"/>
        <v>12649700</v>
      </c>
      <c r="U317" s="142">
        <v>12649700</v>
      </c>
      <c r="V317" s="75"/>
      <c r="W317" s="75"/>
      <c r="X317" s="75"/>
      <c r="Y317" s="75"/>
      <c r="Z317" s="75"/>
      <c r="AA317" s="75"/>
      <c r="AB317" s="75"/>
      <c r="AC317" s="75"/>
      <c r="AD317" s="143"/>
    </row>
    <row r="318" spans="2:30" ht="56.25">
      <c r="B318" s="120"/>
      <c r="C318" s="39" t="s">
        <v>243</v>
      </c>
      <c r="D318" s="39">
        <v>925</v>
      </c>
      <c r="E318" s="144" t="s">
        <v>57</v>
      </c>
      <c r="F318" s="144" t="s">
        <v>18</v>
      </c>
      <c r="G318" s="80">
        <v>6500000000</v>
      </c>
      <c r="H318" s="85"/>
      <c r="I318" s="142">
        <f t="shared" si="218"/>
        <v>7752395.2800000003</v>
      </c>
      <c r="J318" s="142"/>
      <c r="K318" s="75"/>
      <c r="L318" s="75"/>
      <c r="M318" s="75"/>
      <c r="N318" s="75"/>
      <c r="O318" s="75">
        <f t="shared" ref="O318:S320" si="270">O319</f>
        <v>7752395.2800000003</v>
      </c>
      <c r="P318" s="75">
        <f t="shared" si="270"/>
        <v>0</v>
      </c>
      <c r="Q318" s="75">
        <f t="shared" si="270"/>
        <v>0</v>
      </c>
      <c r="R318" s="75">
        <f t="shared" si="270"/>
        <v>0</v>
      </c>
      <c r="S318" s="75">
        <f t="shared" si="270"/>
        <v>0</v>
      </c>
      <c r="T318" s="142">
        <f t="shared" si="247"/>
        <v>0</v>
      </c>
      <c r="U318" s="142"/>
      <c r="V318" s="75"/>
      <c r="W318" s="75"/>
      <c r="X318" s="75"/>
      <c r="Y318" s="75"/>
      <c r="Z318" s="75">
        <f t="shared" ref="Z318:AD320" si="271">Z319</f>
        <v>0</v>
      </c>
      <c r="AA318" s="75">
        <f t="shared" si="271"/>
        <v>0</v>
      </c>
      <c r="AB318" s="75">
        <f t="shared" si="271"/>
        <v>0</v>
      </c>
      <c r="AC318" s="75">
        <f t="shared" si="271"/>
        <v>0</v>
      </c>
      <c r="AD318" s="75">
        <f t="shared" si="271"/>
        <v>0</v>
      </c>
    </row>
    <row r="319" spans="2:30">
      <c r="B319" s="120"/>
      <c r="C319" s="39" t="s">
        <v>258</v>
      </c>
      <c r="D319" s="39">
        <v>925</v>
      </c>
      <c r="E319" s="144" t="s">
        <v>57</v>
      </c>
      <c r="F319" s="144" t="s">
        <v>18</v>
      </c>
      <c r="G319" s="80">
        <v>6570000000</v>
      </c>
      <c r="H319" s="85"/>
      <c r="I319" s="142">
        <f t="shared" si="218"/>
        <v>7752395.2800000003</v>
      </c>
      <c r="J319" s="142"/>
      <c r="K319" s="75"/>
      <c r="L319" s="75"/>
      <c r="M319" s="75"/>
      <c r="N319" s="75"/>
      <c r="O319" s="75">
        <f t="shared" si="270"/>
        <v>7752395.2800000003</v>
      </c>
      <c r="P319" s="75">
        <f t="shared" si="270"/>
        <v>0</v>
      </c>
      <c r="Q319" s="75">
        <f t="shared" si="270"/>
        <v>0</v>
      </c>
      <c r="R319" s="75">
        <f t="shared" si="270"/>
        <v>0</v>
      </c>
      <c r="S319" s="75">
        <f t="shared" si="270"/>
        <v>0</v>
      </c>
      <c r="T319" s="142">
        <f t="shared" si="247"/>
        <v>0</v>
      </c>
      <c r="U319" s="142"/>
      <c r="V319" s="75"/>
      <c r="W319" s="75"/>
      <c r="X319" s="75"/>
      <c r="Y319" s="75"/>
      <c r="Z319" s="75">
        <f t="shared" si="271"/>
        <v>0</v>
      </c>
      <c r="AA319" s="75">
        <f t="shared" si="271"/>
        <v>0</v>
      </c>
      <c r="AB319" s="75">
        <f t="shared" si="271"/>
        <v>0</v>
      </c>
      <c r="AC319" s="75">
        <f t="shared" si="271"/>
        <v>0</v>
      </c>
      <c r="AD319" s="75">
        <f t="shared" si="271"/>
        <v>0</v>
      </c>
    </row>
    <row r="320" spans="2:30" ht="75">
      <c r="B320" s="120"/>
      <c r="C320" s="39" t="s">
        <v>261</v>
      </c>
      <c r="D320" s="39">
        <v>925</v>
      </c>
      <c r="E320" s="144" t="s">
        <v>57</v>
      </c>
      <c r="F320" s="144" t="s">
        <v>18</v>
      </c>
      <c r="G320" s="80" t="s">
        <v>262</v>
      </c>
      <c r="H320" s="85"/>
      <c r="I320" s="142">
        <f t="shared" si="218"/>
        <v>7752395.2800000003</v>
      </c>
      <c r="J320" s="142"/>
      <c r="K320" s="75"/>
      <c r="L320" s="75"/>
      <c r="M320" s="75"/>
      <c r="N320" s="75"/>
      <c r="O320" s="75">
        <f t="shared" si="270"/>
        <v>7752395.2800000003</v>
      </c>
      <c r="P320" s="75">
        <f t="shared" si="270"/>
        <v>0</v>
      </c>
      <c r="Q320" s="75">
        <f t="shared" si="270"/>
        <v>0</v>
      </c>
      <c r="R320" s="75">
        <f t="shared" si="270"/>
        <v>0</v>
      </c>
      <c r="S320" s="75">
        <f t="shared" si="270"/>
        <v>0</v>
      </c>
      <c r="T320" s="142">
        <f t="shared" si="247"/>
        <v>0</v>
      </c>
      <c r="U320" s="142"/>
      <c r="V320" s="75"/>
      <c r="W320" s="75"/>
      <c r="X320" s="75"/>
      <c r="Y320" s="75"/>
      <c r="Z320" s="75">
        <f t="shared" si="271"/>
        <v>0</v>
      </c>
      <c r="AA320" s="75">
        <f t="shared" si="271"/>
        <v>0</v>
      </c>
      <c r="AB320" s="75">
        <f t="shared" si="271"/>
        <v>0</v>
      </c>
      <c r="AC320" s="75">
        <f t="shared" si="271"/>
        <v>0</v>
      </c>
      <c r="AD320" s="75">
        <f t="shared" si="271"/>
        <v>0</v>
      </c>
    </row>
    <row r="321" spans="2:30" ht="37.5">
      <c r="B321" s="120"/>
      <c r="C321" s="39" t="s">
        <v>247</v>
      </c>
      <c r="D321" s="39">
        <v>925</v>
      </c>
      <c r="E321" s="144" t="s">
        <v>57</v>
      </c>
      <c r="F321" s="144" t="s">
        <v>18</v>
      </c>
      <c r="G321" s="80" t="s">
        <v>262</v>
      </c>
      <c r="H321" s="85">
        <v>400</v>
      </c>
      <c r="I321" s="142">
        <f t="shared" si="218"/>
        <v>7752395.2800000003</v>
      </c>
      <c r="J321" s="142"/>
      <c r="K321" s="75"/>
      <c r="L321" s="75"/>
      <c r="M321" s="75"/>
      <c r="N321" s="75"/>
      <c r="O321" s="75">
        <v>7752395.2800000003</v>
      </c>
      <c r="P321" s="75"/>
      <c r="Q321" s="75"/>
      <c r="R321" s="75"/>
      <c r="S321" s="143"/>
      <c r="T321" s="142">
        <f t="shared" si="247"/>
        <v>0</v>
      </c>
      <c r="U321" s="142"/>
      <c r="V321" s="75"/>
      <c r="W321" s="75"/>
      <c r="X321" s="75"/>
      <c r="Y321" s="75"/>
      <c r="Z321" s="75"/>
      <c r="AA321" s="75"/>
      <c r="AB321" s="75"/>
      <c r="AC321" s="75"/>
      <c r="AD321" s="143"/>
    </row>
    <row r="322" spans="2:30" ht="37.5">
      <c r="B322" s="120"/>
      <c r="C322" s="39" t="s">
        <v>310</v>
      </c>
      <c r="D322" s="39">
        <v>925</v>
      </c>
      <c r="E322" s="144" t="s">
        <v>57</v>
      </c>
      <c r="F322" s="144" t="s">
        <v>18</v>
      </c>
      <c r="G322" s="80">
        <v>9900000000</v>
      </c>
      <c r="H322" s="85"/>
      <c r="I322" s="142">
        <f t="shared" si="218"/>
        <v>500000</v>
      </c>
      <c r="J322" s="142">
        <f t="shared" ref="J322:S323" si="272">J323</f>
        <v>500000</v>
      </c>
      <c r="K322" s="75">
        <f t="shared" si="272"/>
        <v>0</v>
      </c>
      <c r="L322" s="75">
        <f t="shared" si="272"/>
        <v>0</v>
      </c>
      <c r="M322" s="75">
        <f t="shared" si="272"/>
        <v>0</v>
      </c>
      <c r="N322" s="75">
        <f t="shared" si="272"/>
        <v>0</v>
      </c>
      <c r="O322" s="75">
        <f t="shared" si="272"/>
        <v>0</v>
      </c>
      <c r="P322" s="75">
        <f t="shared" si="272"/>
        <v>0</v>
      </c>
      <c r="Q322" s="75">
        <f t="shared" si="272"/>
        <v>0</v>
      </c>
      <c r="R322" s="75">
        <f t="shared" si="272"/>
        <v>0</v>
      </c>
      <c r="S322" s="143">
        <f t="shared" si="272"/>
        <v>0</v>
      </c>
      <c r="T322" s="142">
        <f t="shared" si="247"/>
        <v>500000</v>
      </c>
      <c r="U322" s="142">
        <f t="shared" ref="U322:AD323" si="273">U323</f>
        <v>500000</v>
      </c>
      <c r="V322" s="75">
        <f t="shared" si="273"/>
        <v>0</v>
      </c>
      <c r="W322" s="75">
        <f t="shared" si="273"/>
        <v>0</v>
      </c>
      <c r="X322" s="75">
        <f t="shared" si="273"/>
        <v>0</v>
      </c>
      <c r="Y322" s="75">
        <f t="shared" si="273"/>
        <v>0</v>
      </c>
      <c r="Z322" s="75">
        <f t="shared" si="273"/>
        <v>0</v>
      </c>
      <c r="AA322" s="75">
        <f t="shared" si="273"/>
        <v>0</v>
      </c>
      <c r="AB322" s="75">
        <f t="shared" si="273"/>
        <v>0</v>
      </c>
      <c r="AC322" s="75">
        <f t="shared" si="273"/>
        <v>0</v>
      </c>
      <c r="AD322" s="143">
        <f t="shared" si="273"/>
        <v>0</v>
      </c>
    </row>
    <row r="323" spans="2:30">
      <c r="B323" s="120"/>
      <c r="C323" s="39" t="s">
        <v>314</v>
      </c>
      <c r="D323" s="39">
        <v>925</v>
      </c>
      <c r="E323" s="144" t="s">
        <v>57</v>
      </c>
      <c r="F323" s="144" t="s">
        <v>18</v>
      </c>
      <c r="G323" s="80">
        <v>9900010910</v>
      </c>
      <c r="H323" s="85"/>
      <c r="I323" s="142">
        <f t="shared" si="218"/>
        <v>500000</v>
      </c>
      <c r="J323" s="142">
        <f t="shared" si="272"/>
        <v>500000</v>
      </c>
      <c r="K323" s="75">
        <f t="shared" si="272"/>
        <v>0</v>
      </c>
      <c r="L323" s="75">
        <f t="shared" si="272"/>
        <v>0</v>
      </c>
      <c r="M323" s="75">
        <f t="shared" si="272"/>
        <v>0</v>
      </c>
      <c r="N323" s="75">
        <f t="shared" si="272"/>
        <v>0</v>
      </c>
      <c r="O323" s="75">
        <f t="shared" si="272"/>
        <v>0</v>
      </c>
      <c r="P323" s="75">
        <f t="shared" si="272"/>
        <v>0</v>
      </c>
      <c r="Q323" s="75">
        <f t="shared" si="272"/>
        <v>0</v>
      </c>
      <c r="R323" s="75">
        <f t="shared" si="272"/>
        <v>0</v>
      </c>
      <c r="S323" s="143">
        <f t="shared" si="272"/>
        <v>0</v>
      </c>
      <c r="T323" s="142">
        <f t="shared" si="247"/>
        <v>500000</v>
      </c>
      <c r="U323" s="142">
        <f t="shared" si="273"/>
        <v>500000</v>
      </c>
      <c r="V323" s="75">
        <f t="shared" si="273"/>
        <v>0</v>
      </c>
      <c r="W323" s="75">
        <f t="shared" si="273"/>
        <v>0</v>
      </c>
      <c r="X323" s="75">
        <f t="shared" si="273"/>
        <v>0</v>
      </c>
      <c r="Y323" s="75">
        <f t="shared" si="273"/>
        <v>0</v>
      </c>
      <c r="Z323" s="75">
        <f t="shared" si="273"/>
        <v>0</v>
      </c>
      <c r="AA323" s="75">
        <f t="shared" si="273"/>
        <v>0</v>
      </c>
      <c r="AB323" s="75">
        <f t="shared" si="273"/>
        <v>0</v>
      </c>
      <c r="AC323" s="75">
        <f t="shared" si="273"/>
        <v>0</v>
      </c>
      <c r="AD323" s="143">
        <f t="shared" si="273"/>
        <v>0</v>
      </c>
    </row>
    <row r="324" spans="2:30">
      <c r="B324" s="120"/>
      <c r="C324" s="39" t="s">
        <v>108</v>
      </c>
      <c r="D324" s="39">
        <v>925</v>
      </c>
      <c r="E324" s="144" t="s">
        <v>57</v>
      </c>
      <c r="F324" s="144" t="s">
        <v>18</v>
      </c>
      <c r="G324" s="80">
        <v>9900010910</v>
      </c>
      <c r="H324" s="85">
        <v>800</v>
      </c>
      <c r="I324" s="142">
        <f t="shared" si="218"/>
        <v>500000</v>
      </c>
      <c r="J324" s="142">
        <v>500000</v>
      </c>
      <c r="K324" s="75"/>
      <c r="L324" s="75"/>
      <c r="M324" s="75"/>
      <c r="N324" s="75"/>
      <c r="O324" s="75"/>
      <c r="P324" s="75"/>
      <c r="Q324" s="75"/>
      <c r="R324" s="75"/>
      <c r="S324" s="143"/>
      <c r="T324" s="142">
        <f t="shared" si="247"/>
        <v>500000</v>
      </c>
      <c r="U324" s="142">
        <v>500000</v>
      </c>
      <c r="V324" s="75"/>
      <c r="W324" s="75"/>
      <c r="X324" s="75"/>
      <c r="Y324" s="75"/>
      <c r="Z324" s="75"/>
      <c r="AA324" s="75"/>
      <c r="AB324" s="75"/>
      <c r="AC324" s="75"/>
      <c r="AD324" s="143"/>
    </row>
    <row r="325" spans="2:30">
      <c r="B325" s="120"/>
      <c r="C325" s="39" t="s">
        <v>59</v>
      </c>
      <c r="D325" s="39">
        <v>925</v>
      </c>
      <c r="E325" s="144" t="s">
        <v>57</v>
      </c>
      <c r="F325" s="144" t="s">
        <v>20</v>
      </c>
      <c r="G325" s="80"/>
      <c r="H325" s="85"/>
      <c r="I325" s="142">
        <f t="shared" si="218"/>
        <v>1892410300</v>
      </c>
      <c r="J325" s="142">
        <f>J326+J369</f>
        <v>1596664300</v>
      </c>
      <c r="K325" s="142">
        <f>K326+K369</f>
        <v>158644500</v>
      </c>
      <c r="L325" s="75">
        <f>L326+L369</f>
        <v>0</v>
      </c>
      <c r="M325" s="75">
        <f>M326+M369</f>
        <v>0</v>
      </c>
      <c r="N325" s="75">
        <f>N326+N369</f>
        <v>137185300</v>
      </c>
      <c r="O325" s="75">
        <f>O326+O369+O363</f>
        <v>0</v>
      </c>
      <c r="P325" s="75">
        <f>P326+P369+P363</f>
        <v>0</v>
      </c>
      <c r="Q325" s="75">
        <f>Q326+Q369+Q363</f>
        <v>-83800</v>
      </c>
      <c r="R325" s="75">
        <f>R326+R369+R363</f>
        <v>0</v>
      </c>
      <c r="S325" s="75">
        <f>S326+S369+S363</f>
        <v>0</v>
      </c>
      <c r="T325" s="142">
        <f t="shared" si="247"/>
        <v>1875628100</v>
      </c>
      <c r="U325" s="142">
        <f>U326+U369</f>
        <v>1499517800</v>
      </c>
      <c r="V325" s="75">
        <f>V326+V369</f>
        <v>276480900</v>
      </c>
      <c r="W325" s="75">
        <f>W326+W369</f>
        <v>0</v>
      </c>
      <c r="X325" s="75">
        <f>X326+X369</f>
        <v>0</v>
      </c>
      <c r="Y325" s="75">
        <f>Y326+Y369</f>
        <v>99716600</v>
      </c>
      <c r="Z325" s="75">
        <f>Z326+Z369+Z363</f>
        <v>0</v>
      </c>
      <c r="AA325" s="75">
        <f>AA326+AA369+AA363</f>
        <v>0</v>
      </c>
      <c r="AB325" s="75">
        <f>AB326+AB369+AB363</f>
        <v>-87200</v>
      </c>
      <c r="AC325" s="75">
        <f>AC326+AC369+AC363</f>
        <v>0</v>
      </c>
      <c r="AD325" s="75">
        <f>AD326+AD369+AD363</f>
        <v>0</v>
      </c>
    </row>
    <row r="326" spans="2:30">
      <c r="B326" s="120"/>
      <c r="C326" s="39" t="s">
        <v>163</v>
      </c>
      <c r="D326" s="39">
        <v>925</v>
      </c>
      <c r="E326" s="144" t="s">
        <v>57</v>
      </c>
      <c r="F326" s="144" t="s">
        <v>20</v>
      </c>
      <c r="G326" s="80">
        <v>5800000000</v>
      </c>
      <c r="H326" s="85"/>
      <c r="I326" s="142">
        <f t="shared" si="218"/>
        <v>1877736390.3199999</v>
      </c>
      <c r="J326" s="142">
        <f t="shared" ref="J326:S326" si="274">J327</f>
        <v>1596164300</v>
      </c>
      <c r="K326" s="75">
        <f t="shared" si="274"/>
        <v>158644500</v>
      </c>
      <c r="L326" s="75">
        <f t="shared" si="274"/>
        <v>0</v>
      </c>
      <c r="M326" s="75">
        <f t="shared" si="274"/>
        <v>0</v>
      </c>
      <c r="N326" s="75">
        <f t="shared" si="274"/>
        <v>137185300</v>
      </c>
      <c r="O326" s="75">
        <f t="shared" si="274"/>
        <v>-14173909.68</v>
      </c>
      <c r="P326" s="75">
        <f t="shared" si="274"/>
        <v>0</v>
      </c>
      <c r="Q326" s="75">
        <f t="shared" si="274"/>
        <v>-83800</v>
      </c>
      <c r="R326" s="75">
        <f t="shared" si="274"/>
        <v>0</v>
      </c>
      <c r="S326" s="143">
        <f t="shared" si="274"/>
        <v>0</v>
      </c>
      <c r="T326" s="142">
        <f t="shared" si="247"/>
        <v>1875128100</v>
      </c>
      <c r="U326" s="142">
        <f t="shared" ref="U326:AD326" si="275">U327</f>
        <v>1499017800</v>
      </c>
      <c r="V326" s="75">
        <f t="shared" si="275"/>
        <v>276480900</v>
      </c>
      <c r="W326" s="75">
        <f t="shared" si="275"/>
        <v>0</v>
      </c>
      <c r="X326" s="75">
        <f t="shared" si="275"/>
        <v>0</v>
      </c>
      <c r="Y326" s="75">
        <f t="shared" si="275"/>
        <v>99716600</v>
      </c>
      <c r="Z326" s="75">
        <f t="shared" si="275"/>
        <v>0</v>
      </c>
      <c r="AA326" s="75">
        <f t="shared" si="275"/>
        <v>0</v>
      </c>
      <c r="AB326" s="75">
        <f t="shared" si="275"/>
        <v>-87200</v>
      </c>
      <c r="AC326" s="75">
        <f t="shared" si="275"/>
        <v>0</v>
      </c>
      <c r="AD326" s="143">
        <f t="shared" si="275"/>
        <v>0</v>
      </c>
    </row>
    <row r="327" spans="2:30">
      <c r="B327" s="120"/>
      <c r="C327" s="39" t="s">
        <v>164</v>
      </c>
      <c r="D327" s="39">
        <v>925</v>
      </c>
      <c r="E327" s="144" t="s">
        <v>57</v>
      </c>
      <c r="F327" s="144" t="s">
        <v>20</v>
      </c>
      <c r="G327" s="80">
        <v>5810000000</v>
      </c>
      <c r="H327" s="85"/>
      <c r="I327" s="142">
        <f t="shared" si="218"/>
        <v>1877736390.3199999</v>
      </c>
      <c r="J327" s="142">
        <f>J332+J334+J336+J338+J328+J344+J340+J330+J355</f>
        <v>1596164300</v>
      </c>
      <c r="K327" s="75">
        <f>K332+K334+K336+K338+K328+K344+K340+K330+K355</f>
        <v>158644500</v>
      </c>
      <c r="L327" s="75">
        <f>L332+L334+L336+L338+L328+L344+L340+L330+L355+L358</f>
        <v>0</v>
      </c>
      <c r="M327" s="75">
        <f>M332+M334+M336+M338+M328+M344+M340+M330+M355+M358</f>
        <v>0</v>
      </c>
      <c r="N327" s="75">
        <f>N332+N334+N336+N338+N328+N344+N340+N330+N355+N358+N342</f>
        <v>137185300</v>
      </c>
      <c r="O327" s="75">
        <f>O332+O334+O336+O338+O328+O344+O340+O330+O355+O358</f>
        <v>-14173909.68</v>
      </c>
      <c r="P327" s="75">
        <f>P332+P334+P336+P338+P328+P344+P340+P330+P355+P358</f>
        <v>0</v>
      </c>
      <c r="Q327" s="75">
        <f>Q332+Q334+Q336+Q338+Q328+Q344+Q340+Q330+Q355+Q358</f>
        <v>-83800</v>
      </c>
      <c r="R327" s="75">
        <f>R332+R334+R336+R338+R328+R344+R340+R330+R355+R358</f>
        <v>0</v>
      </c>
      <c r="S327" s="143">
        <f>S332+S334+S336+S338+S328+S344+S340+S330+S355+S358</f>
        <v>0</v>
      </c>
      <c r="T327" s="142">
        <f t="shared" si="247"/>
        <v>1875128100</v>
      </c>
      <c r="U327" s="142">
        <f>U332+U334+U336+U338+U328+U344+U340+U330+U355</f>
        <v>1499017800</v>
      </c>
      <c r="V327" s="75">
        <f>V332+V334+V336+V338+V328+V344+V340+V330+V355</f>
        <v>276480900</v>
      </c>
      <c r="W327" s="75">
        <f>W332+W334+W336+W338+W328+W344+W340+W330+W355+W358</f>
        <v>0</v>
      </c>
      <c r="X327" s="75">
        <f>X332+X334+X336+X338+X328+X344+X340+X330+X355+X358</f>
        <v>0</v>
      </c>
      <c r="Y327" s="75">
        <f t="shared" ref="Y327:AD327" si="276">Y332+Y334+Y336+Y338+Y328+Y344+Y340+Y330+Y355</f>
        <v>99716600</v>
      </c>
      <c r="Z327" s="75">
        <f t="shared" si="276"/>
        <v>0</v>
      </c>
      <c r="AA327" s="75">
        <f t="shared" si="276"/>
        <v>0</v>
      </c>
      <c r="AB327" s="75">
        <f t="shared" si="276"/>
        <v>-87200</v>
      </c>
      <c r="AC327" s="75">
        <f t="shared" si="276"/>
        <v>0</v>
      </c>
      <c r="AD327" s="143">
        <f t="shared" si="276"/>
        <v>0</v>
      </c>
    </row>
    <row r="328" spans="2:30" ht="37.5">
      <c r="B328" s="120"/>
      <c r="C328" s="39" t="s">
        <v>132</v>
      </c>
      <c r="D328" s="39">
        <v>925</v>
      </c>
      <c r="E328" s="144" t="s">
        <v>57</v>
      </c>
      <c r="F328" s="144" t="s">
        <v>20</v>
      </c>
      <c r="G328" s="80">
        <v>5810000590</v>
      </c>
      <c r="H328" s="85"/>
      <c r="I328" s="142">
        <f t="shared" ref="I328:I391" si="277">SUM(J328:S328)</f>
        <v>183550100</v>
      </c>
      <c r="J328" s="142">
        <f t="shared" ref="J328:S328" si="278">J329</f>
        <v>183550100</v>
      </c>
      <c r="K328" s="75">
        <f t="shared" si="278"/>
        <v>0</v>
      </c>
      <c r="L328" s="75">
        <f t="shared" si="278"/>
        <v>0</v>
      </c>
      <c r="M328" s="75">
        <f t="shared" si="278"/>
        <v>0</v>
      </c>
      <c r="N328" s="75">
        <f t="shared" si="278"/>
        <v>0</v>
      </c>
      <c r="O328" s="75">
        <f t="shared" si="278"/>
        <v>0</v>
      </c>
      <c r="P328" s="75">
        <f t="shared" si="278"/>
        <v>0</v>
      </c>
      <c r="Q328" s="75">
        <f t="shared" si="278"/>
        <v>0</v>
      </c>
      <c r="R328" s="75">
        <f t="shared" si="278"/>
        <v>0</v>
      </c>
      <c r="S328" s="143">
        <f t="shared" si="278"/>
        <v>0</v>
      </c>
      <c r="T328" s="142">
        <f t="shared" si="247"/>
        <v>188308000</v>
      </c>
      <c r="U328" s="142">
        <f t="shared" ref="U328:AD328" si="279">U329</f>
        <v>188308000</v>
      </c>
      <c r="V328" s="75">
        <f t="shared" si="279"/>
        <v>0</v>
      </c>
      <c r="W328" s="75">
        <f t="shared" si="279"/>
        <v>0</v>
      </c>
      <c r="X328" s="75">
        <f t="shared" si="279"/>
        <v>0</v>
      </c>
      <c r="Y328" s="75">
        <f t="shared" si="279"/>
        <v>0</v>
      </c>
      <c r="Z328" s="75">
        <f t="shared" si="279"/>
        <v>0</v>
      </c>
      <c r="AA328" s="75">
        <f t="shared" si="279"/>
        <v>0</v>
      </c>
      <c r="AB328" s="75">
        <f t="shared" si="279"/>
        <v>0</v>
      </c>
      <c r="AC328" s="75">
        <f t="shared" si="279"/>
        <v>0</v>
      </c>
      <c r="AD328" s="143">
        <f t="shared" si="279"/>
        <v>0</v>
      </c>
    </row>
    <row r="329" spans="2:30" ht="37.5">
      <c r="B329" s="120"/>
      <c r="C329" s="39" t="s">
        <v>167</v>
      </c>
      <c r="D329" s="39">
        <v>925</v>
      </c>
      <c r="E329" s="144" t="s">
        <v>57</v>
      </c>
      <c r="F329" s="144" t="s">
        <v>20</v>
      </c>
      <c r="G329" s="80">
        <v>5810000590</v>
      </c>
      <c r="H329" s="85">
        <v>600</v>
      </c>
      <c r="I329" s="142">
        <f t="shared" si="277"/>
        <v>183550100</v>
      </c>
      <c r="J329" s="142">
        <v>183550100</v>
      </c>
      <c r="K329" s="75"/>
      <c r="L329" s="75"/>
      <c r="M329" s="75"/>
      <c r="N329" s="75"/>
      <c r="O329" s="75"/>
      <c r="P329" s="75"/>
      <c r="Q329" s="75"/>
      <c r="R329" s="75"/>
      <c r="S329" s="143"/>
      <c r="T329" s="142">
        <f t="shared" si="247"/>
        <v>188308000</v>
      </c>
      <c r="U329" s="142">
        <v>188308000</v>
      </c>
      <c r="V329" s="75"/>
      <c r="W329" s="75"/>
      <c r="X329" s="75"/>
      <c r="Y329" s="75"/>
      <c r="Z329" s="75"/>
      <c r="AA329" s="75"/>
      <c r="AB329" s="75"/>
      <c r="AC329" s="75"/>
      <c r="AD329" s="143"/>
    </row>
    <row r="330" spans="2:30" hidden="1">
      <c r="B330" s="120"/>
      <c r="C330" s="39" t="s">
        <v>166</v>
      </c>
      <c r="D330" s="39">
        <v>925</v>
      </c>
      <c r="E330" s="144" t="s">
        <v>57</v>
      </c>
      <c r="F330" s="144" t="s">
        <v>20</v>
      </c>
      <c r="G330" s="80">
        <v>5810009020</v>
      </c>
      <c r="H330" s="85"/>
      <c r="I330" s="142">
        <f t="shared" si="277"/>
        <v>0</v>
      </c>
      <c r="J330" s="142">
        <f t="shared" ref="J330:S330" si="280">J331</f>
        <v>0</v>
      </c>
      <c r="K330" s="75">
        <f t="shared" si="280"/>
        <v>0</v>
      </c>
      <c r="L330" s="75">
        <f t="shared" si="280"/>
        <v>0</v>
      </c>
      <c r="M330" s="75">
        <f t="shared" si="280"/>
        <v>0</v>
      </c>
      <c r="N330" s="75">
        <f t="shared" si="280"/>
        <v>0</v>
      </c>
      <c r="O330" s="75">
        <f t="shared" si="280"/>
        <v>0</v>
      </c>
      <c r="P330" s="75">
        <f t="shared" si="280"/>
        <v>0</v>
      </c>
      <c r="Q330" s="75">
        <f t="shared" si="280"/>
        <v>0</v>
      </c>
      <c r="R330" s="75">
        <f t="shared" si="280"/>
        <v>0</v>
      </c>
      <c r="S330" s="143">
        <f t="shared" si="280"/>
        <v>0</v>
      </c>
      <c r="T330" s="142">
        <f t="shared" si="247"/>
        <v>0</v>
      </c>
      <c r="U330" s="142">
        <f t="shared" ref="U330:AD330" si="281">U331</f>
        <v>0</v>
      </c>
      <c r="V330" s="75">
        <f t="shared" si="281"/>
        <v>0</v>
      </c>
      <c r="W330" s="75">
        <f t="shared" si="281"/>
        <v>0</v>
      </c>
      <c r="X330" s="75">
        <f t="shared" si="281"/>
        <v>0</v>
      </c>
      <c r="Y330" s="75">
        <f t="shared" si="281"/>
        <v>0</v>
      </c>
      <c r="Z330" s="75">
        <f t="shared" si="281"/>
        <v>0</v>
      </c>
      <c r="AA330" s="75">
        <f t="shared" si="281"/>
        <v>0</v>
      </c>
      <c r="AB330" s="75">
        <f t="shared" si="281"/>
        <v>0</v>
      </c>
      <c r="AC330" s="75">
        <f t="shared" si="281"/>
        <v>0</v>
      </c>
      <c r="AD330" s="143">
        <f t="shared" si="281"/>
        <v>0</v>
      </c>
    </row>
    <row r="331" spans="2:30" ht="37.5" hidden="1">
      <c r="B331" s="120"/>
      <c r="C331" s="39" t="s">
        <v>167</v>
      </c>
      <c r="D331" s="39">
        <v>925</v>
      </c>
      <c r="E331" s="144" t="s">
        <v>57</v>
      </c>
      <c r="F331" s="144" t="s">
        <v>20</v>
      </c>
      <c r="G331" s="80">
        <v>5810009020</v>
      </c>
      <c r="H331" s="85">
        <v>600</v>
      </c>
      <c r="I331" s="142">
        <f t="shared" si="277"/>
        <v>0</v>
      </c>
      <c r="J331" s="142"/>
      <c r="K331" s="75"/>
      <c r="L331" s="75"/>
      <c r="M331" s="75"/>
      <c r="N331" s="75"/>
      <c r="O331" s="75"/>
      <c r="P331" s="75"/>
      <c r="Q331" s="75"/>
      <c r="R331" s="75"/>
      <c r="S331" s="143"/>
      <c r="T331" s="142">
        <f t="shared" si="247"/>
        <v>0</v>
      </c>
      <c r="U331" s="142"/>
      <c r="V331" s="75"/>
      <c r="W331" s="75"/>
      <c r="X331" s="75"/>
      <c r="Y331" s="75"/>
      <c r="Z331" s="75"/>
      <c r="AA331" s="75"/>
      <c r="AB331" s="75"/>
      <c r="AC331" s="75"/>
      <c r="AD331" s="143"/>
    </row>
    <row r="332" spans="2:30" ht="150">
      <c r="B332" s="120"/>
      <c r="C332" s="39" t="s">
        <v>168</v>
      </c>
      <c r="D332" s="39">
        <v>925</v>
      </c>
      <c r="E332" s="144" t="s">
        <v>57</v>
      </c>
      <c r="F332" s="144" t="s">
        <v>20</v>
      </c>
      <c r="G332" s="80">
        <v>5810060820</v>
      </c>
      <c r="H332" s="85"/>
      <c r="I332" s="142">
        <f t="shared" si="277"/>
        <v>2028600</v>
      </c>
      <c r="J332" s="142">
        <f t="shared" ref="J332:S332" si="282">J333</f>
        <v>2112400</v>
      </c>
      <c r="K332" s="75">
        <f t="shared" si="282"/>
        <v>0</v>
      </c>
      <c r="L332" s="75">
        <f t="shared" si="282"/>
        <v>0</v>
      </c>
      <c r="M332" s="75">
        <f t="shared" si="282"/>
        <v>0</v>
      </c>
      <c r="N332" s="75">
        <f t="shared" si="282"/>
        <v>0</v>
      </c>
      <c r="O332" s="75">
        <f t="shared" si="282"/>
        <v>0</v>
      </c>
      <c r="P332" s="75">
        <f t="shared" si="282"/>
        <v>0</v>
      </c>
      <c r="Q332" s="75">
        <f t="shared" si="282"/>
        <v>-83800</v>
      </c>
      <c r="R332" s="75">
        <f t="shared" si="282"/>
        <v>0</v>
      </c>
      <c r="S332" s="143">
        <f t="shared" si="282"/>
        <v>0</v>
      </c>
      <c r="T332" s="142">
        <f t="shared" si="247"/>
        <v>2108400</v>
      </c>
      <c r="U332" s="142">
        <f t="shared" ref="U332:AD332" si="283">U333</f>
        <v>2195600</v>
      </c>
      <c r="V332" s="75">
        <f t="shared" si="283"/>
        <v>0</v>
      </c>
      <c r="W332" s="75">
        <f t="shared" si="283"/>
        <v>0</v>
      </c>
      <c r="X332" s="75">
        <f t="shared" si="283"/>
        <v>0</v>
      </c>
      <c r="Y332" s="75">
        <f t="shared" si="283"/>
        <v>0</v>
      </c>
      <c r="Z332" s="75">
        <f t="shared" si="283"/>
        <v>0</v>
      </c>
      <c r="AA332" s="75">
        <f t="shared" si="283"/>
        <v>0</v>
      </c>
      <c r="AB332" s="75">
        <f t="shared" si="283"/>
        <v>-87200</v>
      </c>
      <c r="AC332" s="75">
        <f t="shared" si="283"/>
        <v>0</v>
      </c>
      <c r="AD332" s="143">
        <f t="shared" si="283"/>
        <v>0</v>
      </c>
    </row>
    <row r="333" spans="2:30" ht="37.5">
      <c r="B333" s="120"/>
      <c r="C333" s="39" t="s">
        <v>167</v>
      </c>
      <c r="D333" s="39">
        <v>925</v>
      </c>
      <c r="E333" s="144" t="s">
        <v>57</v>
      </c>
      <c r="F333" s="144" t="s">
        <v>20</v>
      </c>
      <c r="G333" s="80">
        <v>5810060820</v>
      </c>
      <c r="H333" s="85">
        <v>600</v>
      </c>
      <c r="I333" s="142">
        <f t="shared" si="277"/>
        <v>2028600</v>
      </c>
      <c r="J333" s="142">
        <v>2112400</v>
      </c>
      <c r="K333" s="75"/>
      <c r="L333" s="75"/>
      <c r="M333" s="75"/>
      <c r="N333" s="75"/>
      <c r="O333" s="75"/>
      <c r="P333" s="75"/>
      <c r="Q333" s="75">
        <v>-83800</v>
      </c>
      <c r="R333" s="75"/>
      <c r="S333" s="143"/>
      <c r="T333" s="142">
        <f t="shared" si="247"/>
        <v>2108400</v>
      </c>
      <c r="U333" s="142">
        <v>2195600</v>
      </c>
      <c r="V333" s="75"/>
      <c r="W333" s="75"/>
      <c r="X333" s="75"/>
      <c r="Y333" s="75"/>
      <c r="Z333" s="75"/>
      <c r="AA333" s="75"/>
      <c r="AB333" s="75">
        <v>-87200</v>
      </c>
      <c r="AC333" s="75"/>
      <c r="AD333" s="143"/>
    </row>
    <row r="334" spans="2:30" ht="93.75">
      <c r="B334" s="120"/>
      <c r="C334" s="39" t="s">
        <v>169</v>
      </c>
      <c r="D334" s="39">
        <v>925</v>
      </c>
      <c r="E334" s="144" t="s">
        <v>57</v>
      </c>
      <c r="F334" s="144" t="s">
        <v>20</v>
      </c>
      <c r="G334" s="80">
        <v>5810060860</v>
      </c>
      <c r="H334" s="85"/>
      <c r="I334" s="142">
        <f t="shared" si="277"/>
        <v>1297665500</v>
      </c>
      <c r="J334" s="142">
        <f t="shared" ref="J334:S334" si="284">J335</f>
        <v>1123805200</v>
      </c>
      <c r="K334" s="75">
        <f t="shared" si="284"/>
        <v>76575800</v>
      </c>
      <c r="L334" s="75">
        <f t="shared" si="284"/>
        <v>0</v>
      </c>
      <c r="M334" s="75">
        <f t="shared" si="284"/>
        <v>0</v>
      </c>
      <c r="N334" s="75">
        <f t="shared" si="284"/>
        <v>97284500</v>
      </c>
      <c r="O334" s="75">
        <f t="shared" si="284"/>
        <v>0</v>
      </c>
      <c r="P334" s="75">
        <f t="shared" si="284"/>
        <v>0</v>
      </c>
      <c r="Q334" s="75">
        <f t="shared" si="284"/>
        <v>0</v>
      </c>
      <c r="R334" s="75">
        <f t="shared" si="284"/>
        <v>0</v>
      </c>
      <c r="S334" s="143">
        <f t="shared" si="284"/>
        <v>0</v>
      </c>
      <c r="T334" s="142">
        <f t="shared" si="247"/>
        <v>1330917300</v>
      </c>
      <c r="U334" s="142">
        <f t="shared" ref="U334:AD334" si="285">U335</f>
        <v>1167550200</v>
      </c>
      <c r="V334" s="75">
        <f t="shared" si="285"/>
        <v>66082600</v>
      </c>
      <c r="W334" s="75">
        <f t="shared" si="285"/>
        <v>0</v>
      </c>
      <c r="X334" s="75">
        <f t="shared" si="285"/>
        <v>0</v>
      </c>
      <c r="Y334" s="75">
        <f t="shared" si="285"/>
        <v>97284500</v>
      </c>
      <c r="Z334" s="75">
        <f t="shared" si="285"/>
        <v>0</v>
      </c>
      <c r="AA334" s="75">
        <f t="shared" si="285"/>
        <v>0</v>
      </c>
      <c r="AB334" s="75">
        <f t="shared" si="285"/>
        <v>0</v>
      </c>
      <c r="AC334" s="75">
        <f t="shared" si="285"/>
        <v>0</v>
      </c>
      <c r="AD334" s="143">
        <f t="shared" si="285"/>
        <v>0</v>
      </c>
    </row>
    <row r="335" spans="2:30" ht="37.5">
      <c r="B335" s="120"/>
      <c r="C335" s="39" t="s">
        <v>167</v>
      </c>
      <c r="D335" s="39">
        <v>925</v>
      </c>
      <c r="E335" s="144" t="s">
        <v>57</v>
      </c>
      <c r="F335" s="144" t="s">
        <v>20</v>
      </c>
      <c r="G335" s="80">
        <v>5810060860</v>
      </c>
      <c r="H335" s="85">
        <v>600</v>
      </c>
      <c r="I335" s="142">
        <f t="shared" si="277"/>
        <v>1297665500</v>
      </c>
      <c r="J335" s="142">
        <v>1123805200</v>
      </c>
      <c r="K335" s="75">
        <v>76575800</v>
      </c>
      <c r="L335" s="75"/>
      <c r="M335" s="75"/>
      <c r="N335" s="75">
        <v>97284500</v>
      </c>
      <c r="O335" s="75"/>
      <c r="P335" s="75"/>
      <c r="Q335" s="75"/>
      <c r="R335" s="75"/>
      <c r="S335" s="143"/>
      <c r="T335" s="142">
        <f t="shared" si="247"/>
        <v>1330917300</v>
      </c>
      <c r="U335" s="142">
        <v>1167550200</v>
      </c>
      <c r="V335" s="75">
        <v>66082600</v>
      </c>
      <c r="W335" s="75"/>
      <c r="X335" s="75"/>
      <c r="Y335" s="75">
        <v>97284500</v>
      </c>
      <c r="Z335" s="75"/>
      <c r="AA335" s="75"/>
      <c r="AB335" s="75"/>
      <c r="AC335" s="75"/>
      <c r="AD335" s="143"/>
    </row>
    <row r="336" spans="2:30" ht="150.4" customHeight="1">
      <c r="B336" s="120"/>
      <c r="C336" s="39" t="s">
        <v>170</v>
      </c>
      <c r="D336" s="39">
        <v>925</v>
      </c>
      <c r="E336" s="144" t="s">
        <v>57</v>
      </c>
      <c r="F336" s="144" t="s">
        <v>20</v>
      </c>
      <c r="G336" s="80">
        <v>5810062370</v>
      </c>
      <c r="H336" s="85"/>
      <c r="I336" s="142">
        <f t="shared" si="277"/>
        <v>54474500</v>
      </c>
      <c r="J336" s="142">
        <f t="shared" ref="J336:S336" si="286">J337</f>
        <v>49681300</v>
      </c>
      <c r="K336" s="75">
        <f t="shared" si="286"/>
        <v>4793200</v>
      </c>
      <c r="L336" s="75">
        <f t="shared" si="286"/>
        <v>0</v>
      </c>
      <c r="M336" s="75">
        <f t="shared" si="286"/>
        <v>0</v>
      </c>
      <c r="N336" s="75">
        <f t="shared" si="286"/>
        <v>0</v>
      </c>
      <c r="O336" s="75">
        <f t="shared" si="286"/>
        <v>0</v>
      </c>
      <c r="P336" s="75">
        <f t="shared" si="286"/>
        <v>0</v>
      </c>
      <c r="Q336" s="75">
        <f t="shared" si="286"/>
        <v>0</v>
      </c>
      <c r="R336" s="75">
        <f t="shared" si="286"/>
        <v>0</v>
      </c>
      <c r="S336" s="143">
        <f t="shared" si="286"/>
        <v>0</v>
      </c>
      <c r="T336" s="142">
        <f t="shared" si="247"/>
        <v>56643300</v>
      </c>
      <c r="U336" s="142">
        <f t="shared" ref="U336:AD336" si="287">U337</f>
        <v>51663600</v>
      </c>
      <c r="V336" s="75">
        <f t="shared" si="287"/>
        <v>4979700</v>
      </c>
      <c r="W336" s="75">
        <f t="shared" si="287"/>
        <v>0</v>
      </c>
      <c r="X336" s="75">
        <f t="shared" si="287"/>
        <v>0</v>
      </c>
      <c r="Y336" s="75">
        <f t="shared" si="287"/>
        <v>0</v>
      </c>
      <c r="Z336" s="75">
        <f t="shared" si="287"/>
        <v>0</v>
      </c>
      <c r="AA336" s="75">
        <f t="shared" si="287"/>
        <v>0</v>
      </c>
      <c r="AB336" s="75">
        <f t="shared" si="287"/>
        <v>0</v>
      </c>
      <c r="AC336" s="75">
        <f t="shared" si="287"/>
        <v>0</v>
      </c>
      <c r="AD336" s="143">
        <f t="shared" si="287"/>
        <v>0</v>
      </c>
    </row>
    <row r="337" spans="2:30" ht="37.5">
      <c r="B337" s="120"/>
      <c r="C337" s="39" t="s">
        <v>167</v>
      </c>
      <c r="D337" s="39">
        <v>925</v>
      </c>
      <c r="E337" s="144" t="s">
        <v>57</v>
      </c>
      <c r="F337" s="144" t="s">
        <v>20</v>
      </c>
      <c r="G337" s="80">
        <v>5810062370</v>
      </c>
      <c r="H337" s="85">
        <v>600</v>
      </c>
      <c r="I337" s="142">
        <f t="shared" si="277"/>
        <v>54474500</v>
      </c>
      <c r="J337" s="142">
        <v>49681300</v>
      </c>
      <c r="K337" s="75">
        <v>4793200</v>
      </c>
      <c r="L337" s="75"/>
      <c r="M337" s="75"/>
      <c r="N337" s="75"/>
      <c r="O337" s="75"/>
      <c r="P337" s="75"/>
      <c r="Q337" s="75"/>
      <c r="R337" s="75"/>
      <c r="S337" s="143"/>
      <c r="T337" s="142">
        <f t="shared" si="247"/>
        <v>56643300</v>
      </c>
      <c r="U337" s="142">
        <v>51663600</v>
      </c>
      <c r="V337" s="75">
        <v>4979700</v>
      </c>
      <c r="W337" s="75"/>
      <c r="X337" s="75"/>
      <c r="Y337" s="75"/>
      <c r="Z337" s="75"/>
      <c r="AA337" s="75"/>
      <c r="AB337" s="75"/>
      <c r="AC337" s="75"/>
      <c r="AD337" s="143"/>
    </row>
    <row r="338" spans="2:30" ht="206.25">
      <c r="B338" s="120"/>
      <c r="C338" s="39" t="s">
        <v>171</v>
      </c>
      <c r="D338" s="39">
        <v>925</v>
      </c>
      <c r="E338" s="144" t="s">
        <v>57</v>
      </c>
      <c r="F338" s="144" t="s">
        <v>20</v>
      </c>
      <c r="G338" s="80">
        <v>5810062500</v>
      </c>
      <c r="H338" s="85"/>
      <c r="I338" s="142">
        <f t="shared" si="277"/>
        <v>8412400</v>
      </c>
      <c r="J338" s="142">
        <f t="shared" ref="J338:S338" si="288">J339</f>
        <v>6838300</v>
      </c>
      <c r="K338" s="75">
        <f t="shared" si="288"/>
        <v>0</v>
      </c>
      <c r="L338" s="75">
        <f t="shared" si="288"/>
        <v>0</v>
      </c>
      <c r="M338" s="75">
        <f t="shared" si="288"/>
        <v>0</v>
      </c>
      <c r="N338" s="75">
        <f t="shared" si="288"/>
        <v>1574100</v>
      </c>
      <c r="O338" s="75">
        <f t="shared" si="288"/>
        <v>0</v>
      </c>
      <c r="P338" s="75">
        <f t="shared" si="288"/>
        <v>0</v>
      </c>
      <c r="Q338" s="75">
        <f t="shared" si="288"/>
        <v>0</v>
      </c>
      <c r="R338" s="75">
        <f t="shared" si="288"/>
        <v>0</v>
      </c>
      <c r="S338" s="143">
        <f t="shared" si="288"/>
        <v>0</v>
      </c>
      <c r="T338" s="142">
        <f t="shared" si="247"/>
        <v>8990800</v>
      </c>
      <c r="U338" s="142">
        <f t="shared" ref="U338:AD338" si="289">U339</f>
        <v>6558700</v>
      </c>
      <c r="V338" s="75">
        <f t="shared" si="289"/>
        <v>0</v>
      </c>
      <c r="W338" s="75">
        <f t="shared" si="289"/>
        <v>0</v>
      </c>
      <c r="X338" s="75">
        <f t="shared" si="289"/>
        <v>0</v>
      </c>
      <c r="Y338" s="75">
        <f t="shared" si="289"/>
        <v>2432100</v>
      </c>
      <c r="Z338" s="75">
        <f t="shared" si="289"/>
        <v>0</v>
      </c>
      <c r="AA338" s="75">
        <f t="shared" si="289"/>
        <v>0</v>
      </c>
      <c r="AB338" s="75">
        <f t="shared" si="289"/>
        <v>0</v>
      </c>
      <c r="AC338" s="75">
        <f t="shared" si="289"/>
        <v>0</v>
      </c>
      <c r="AD338" s="143">
        <f t="shared" si="289"/>
        <v>0</v>
      </c>
    </row>
    <row r="339" spans="2:30" ht="37.5">
      <c r="B339" s="120"/>
      <c r="C339" s="39" t="s">
        <v>167</v>
      </c>
      <c r="D339" s="39">
        <v>925</v>
      </c>
      <c r="E339" s="144" t="s">
        <v>57</v>
      </c>
      <c r="F339" s="144" t="s">
        <v>20</v>
      </c>
      <c r="G339" s="80">
        <v>5810062500</v>
      </c>
      <c r="H339" s="85">
        <v>600</v>
      </c>
      <c r="I339" s="142">
        <f t="shared" si="277"/>
        <v>8412400</v>
      </c>
      <c r="J339" s="142">
        <v>6838300</v>
      </c>
      <c r="K339" s="75"/>
      <c r="L339" s="75"/>
      <c r="M339" s="75"/>
      <c r="N339" s="75">
        <v>1574100</v>
      </c>
      <c r="O339" s="75"/>
      <c r="P339" s="75"/>
      <c r="Q339" s="75"/>
      <c r="R339" s="75"/>
      <c r="S339" s="143"/>
      <c r="T339" s="142">
        <f t="shared" si="247"/>
        <v>8990800</v>
      </c>
      <c r="U339" s="142">
        <v>6558700</v>
      </c>
      <c r="V339" s="75"/>
      <c r="W339" s="75"/>
      <c r="X339" s="75"/>
      <c r="Y339" s="75">
        <v>2432100</v>
      </c>
      <c r="Z339" s="75"/>
      <c r="AA339" s="75"/>
      <c r="AB339" s="75"/>
      <c r="AC339" s="75"/>
      <c r="AD339" s="143"/>
    </row>
    <row r="340" spans="2:30" ht="131.25">
      <c r="B340" s="120"/>
      <c r="C340" s="39" t="s">
        <v>172</v>
      </c>
      <c r="D340" s="39">
        <v>925</v>
      </c>
      <c r="E340" s="144" t="s">
        <v>57</v>
      </c>
      <c r="F340" s="144" t="s">
        <v>20</v>
      </c>
      <c r="G340" s="80">
        <v>5810063540</v>
      </c>
      <c r="H340" s="85"/>
      <c r="I340" s="142">
        <f t="shared" si="277"/>
        <v>2401100</v>
      </c>
      <c r="J340" s="142">
        <f t="shared" ref="J340:S340" si="290">J341</f>
        <v>2401100</v>
      </c>
      <c r="K340" s="75">
        <f t="shared" si="290"/>
        <v>0</v>
      </c>
      <c r="L340" s="75">
        <f t="shared" si="290"/>
        <v>0</v>
      </c>
      <c r="M340" s="75">
        <f t="shared" si="290"/>
        <v>0</v>
      </c>
      <c r="N340" s="75">
        <f t="shared" si="290"/>
        <v>0</v>
      </c>
      <c r="O340" s="75">
        <f t="shared" si="290"/>
        <v>0</v>
      </c>
      <c r="P340" s="75">
        <f t="shared" si="290"/>
        <v>0</v>
      </c>
      <c r="Q340" s="75">
        <f t="shared" si="290"/>
        <v>0</v>
      </c>
      <c r="R340" s="75">
        <f t="shared" si="290"/>
        <v>0</v>
      </c>
      <c r="S340" s="143">
        <f t="shared" si="290"/>
        <v>0</v>
      </c>
      <c r="T340" s="142">
        <f t="shared" si="247"/>
        <v>2497100</v>
      </c>
      <c r="U340" s="142">
        <f t="shared" ref="U340:AD340" si="291">U341</f>
        <v>2497100</v>
      </c>
      <c r="V340" s="75">
        <f t="shared" si="291"/>
        <v>0</v>
      </c>
      <c r="W340" s="75">
        <f t="shared" si="291"/>
        <v>0</v>
      </c>
      <c r="X340" s="75">
        <f t="shared" si="291"/>
        <v>0</v>
      </c>
      <c r="Y340" s="75">
        <f t="shared" si="291"/>
        <v>0</v>
      </c>
      <c r="Z340" s="75">
        <f t="shared" si="291"/>
        <v>0</v>
      </c>
      <c r="AA340" s="75">
        <f t="shared" si="291"/>
        <v>0</v>
      </c>
      <c r="AB340" s="75">
        <f t="shared" si="291"/>
        <v>0</v>
      </c>
      <c r="AC340" s="75">
        <f t="shared" si="291"/>
        <v>0</v>
      </c>
      <c r="AD340" s="143">
        <f t="shared" si="291"/>
        <v>0</v>
      </c>
    </row>
    <row r="341" spans="2:30" ht="37.5">
      <c r="B341" s="120"/>
      <c r="C341" s="39" t="s">
        <v>167</v>
      </c>
      <c r="D341" s="39">
        <v>925</v>
      </c>
      <c r="E341" s="144" t="s">
        <v>57</v>
      </c>
      <c r="F341" s="144" t="s">
        <v>20</v>
      </c>
      <c r="G341" s="80">
        <v>5810063540</v>
      </c>
      <c r="H341" s="85">
        <v>600</v>
      </c>
      <c r="I341" s="142">
        <f t="shared" si="277"/>
        <v>2401100</v>
      </c>
      <c r="J341" s="142">
        <v>2401100</v>
      </c>
      <c r="K341" s="75"/>
      <c r="L341" s="75"/>
      <c r="M341" s="75"/>
      <c r="N341" s="75"/>
      <c r="O341" s="75"/>
      <c r="P341" s="75"/>
      <c r="Q341" s="75"/>
      <c r="R341" s="75"/>
      <c r="S341" s="143"/>
      <c r="T341" s="142">
        <f t="shared" si="247"/>
        <v>2497100</v>
      </c>
      <c r="U341" s="142">
        <v>2497100</v>
      </c>
      <c r="V341" s="75"/>
      <c r="W341" s="75"/>
      <c r="X341" s="75"/>
      <c r="Y341" s="75"/>
      <c r="Z341" s="75"/>
      <c r="AA341" s="75"/>
      <c r="AB341" s="75"/>
      <c r="AC341" s="75"/>
      <c r="AD341" s="143"/>
    </row>
    <row r="342" spans="2:30" ht="150">
      <c r="B342" s="120"/>
      <c r="C342" s="39" t="s">
        <v>173</v>
      </c>
      <c r="D342" s="39">
        <v>925</v>
      </c>
      <c r="E342" s="144" t="s">
        <v>57</v>
      </c>
      <c r="F342" s="144" t="s">
        <v>20</v>
      </c>
      <c r="G342" s="80" t="s">
        <v>174</v>
      </c>
      <c r="H342" s="85"/>
      <c r="I342" s="142">
        <f t="shared" si="277"/>
        <v>43063800</v>
      </c>
      <c r="J342" s="142"/>
      <c r="K342" s="75"/>
      <c r="L342" s="75"/>
      <c r="M342" s="75"/>
      <c r="N342" s="75">
        <f>N343</f>
        <v>43063800</v>
      </c>
      <c r="O342" s="75"/>
      <c r="P342" s="75"/>
      <c r="Q342" s="75"/>
      <c r="R342" s="75"/>
      <c r="S342" s="143"/>
      <c r="T342" s="142">
        <f t="shared" si="247"/>
        <v>0</v>
      </c>
      <c r="U342" s="142"/>
      <c r="V342" s="75"/>
      <c r="W342" s="75"/>
      <c r="X342" s="75"/>
      <c r="Y342" s="75"/>
      <c r="Z342" s="75"/>
      <c r="AA342" s="75"/>
      <c r="AB342" s="75"/>
      <c r="AC342" s="75"/>
      <c r="AD342" s="143"/>
    </row>
    <row r="343" spans="2:30" ht="37.5">
      <c r="B343" s="120"/>
      <c r="C343" s="39" t="s">
        <v>167</v>
      </c>
      <c r="D343" s="39">
        <v>925</v>
      </c>
      <c r="E343" s="144" t="s">
        <v>57</v>
      </c>
      <c r="F343" s="144" t="s">
        <v>20</v>
      </c>
      <c r="G343" s="80" t="s">
        <v>174</v>
      </c>
      <c r="H343" s="85">
        <v>600</v>
      </c>
      <c r="I343" s="142">
        <f t="shared" si="277"/>
        <v>43063800</v>
      </c>
      <c r="J343" s="142"/>
      <c r="K343" s="75"/>
      <c r="L343" s="75"/>
      <c r="M343" s="75"/>
      <c r="N343" s="75">
        <v>43063800</v>
      </c>
      <c r="O343" s="75"/>
      <c r="P343" s="75"/>
      <c r="Q343" s="75"/>
      <c r="R343" s="75"/>
      <c r="S343" s="143"/>
      <c r="T343" s="142">
        <f t="shared" si="247"/>
        <v>0</v>
      </c>
      <c r="U343" s="142"/>
      <c r="V343" s="75"/>
      <c r="W343" s="75"/>
      <c r="X343" s="75"/>
      <c r="Y343" s="75"/>
      <c r="Z343" s="75"/>
      <c r="AA343" s="75"/>
      <c r="AB343" s="75"/>
      <c r="AC343" s="75"/>
      <c r="AD343" s="143"/>
    </row>
    <row r="344" spans="2:30" ht="37.5">
      <c r="B344" s="120"/>
      <c r="C344" s="39" t="s">
        <v>175</v>
      </c>
      <c r="D344" s="39">
        <v>925</v>
      </c>
      <c r="E344" s="144" t="s">
        <v>57</v>
      </c>
      <c r="F344" s="144" t="s">
        <v>20</v>
      </c>
      <c r="G344" s="80">
        <v>5810100000</v>
      </c>
      <c r="H344" s="85"/>
      <c r="I344" s="142">
        <f t="shared" si="277"/>
        <v>178653790.31999999</v>
      </c>
      <c r="J344" s="142">
        <f>J347+J345+J353+J351</f>
        <v>218119900</v>
      </c>
      <c r="K344" s="142">
        <f>K347+K345+K353+K351</f>
        <v>78797900</v>
      </c>
      <c r="L344" s="75">
        <f t="shared" ref="L344:S344" si="292">L347+L345+L353+L351+L349</f>
        <v>-99353000</v>
      </c>
      <c r="M344" s="75">
        <f t="shared" si="292"/>
        <v>0</v>
      </c>
      <c r="N344" s="75">
        <f t="shared" si="292"/>
        <v>-4737100</v>
      </c>
      <c r="O344" s="75">
        <f t="shared" si="292"/>
        <v>-14173909.68</v>
      </c>
      <c r="P344" s="75">
        <f t="shared" si="292"/>
        <v>0</v>
      </c>
      <c r="Q344" s="75">
        <f t="shared" si="292"/>
        <v>0</v>
      </c>
      <c r="R344" s="75">
        <f t="shared" si="292"/>
        <v>0</v>
      </c>
      <c r="S344" s="143">
        <f t="shared" si="292"/>
        <v>0</v>
      </c>
      <c r="T344" s="142">
        <f t="shared" si="247"/>
        <v>178029400</v>
      </c>
      <c r="U344" s="142">
        <f>U347+U345+U353+U351</f>
        <v>70588600</v>
      </c>
      <c r="V344" s="75">
        <f>V347+V345+V353+V351</f>
        <v>206793800</v>
      </c>
      <c r="W344" s="75">
        <f>W347+W345+W353+W351+W349</f>
        <v>-99353000</v>
      </c>
      <c r="X344" s="75">
        <f>X347+X345+X353+X351+X349</f>
        <v>0</v>
      </c>
      <c r="Y344" s="75">
        <f t="shared" ref="Y344:AD344" si="293">Y347+Y345+Y353+Y351</f>
        <v>0</v>
      </c>
      <c r="Z344" s="75">
        <f t="shared" si="293"/>
        <v>0</v>
      </c>
      <c r="AA344" s="75">
        <f t="shared" si="293"/>
        <v>0</v>
      </c>
      <c r="AB344" s="75">
        <f t="shared" si="293"/>
        <v>0</v>
      </c>
      <c r="AC344" s="75">
        <f t="shared" si="293"/>
        <v>0</v>
      </c>
      <c r="AD344" s="143">
        <f t="shared" si="293"/>
        <v>0</v>
      </c>
    </row>
    <row r="345" spans="2:30" ht="37.5">
      <c r="B345" s="120"/>
      <c r="C345" s="39" t="s">
        <v>175</v>
      </c>
      <c r="D345" s="39">
        <v>925</v>
      </c>
      <c r="E345" s="144" t="s">
        <v>57</v>
      </c>
      <c r="F345" s="144" t="s">
        <v>20</v>
      </c>
      <c r="G345" s="80">
        <v>5810100590</v>
      </c>
      <c r="H345" s="85"/>
      <c r="I345" s="142">
        <f t="shared" si="277"/>
        <v>36446690.32</v>
      </c>
      <c r="J345" s="142">
        <f t="shared" ref="J345:S345" si="294">J346</f>
        <v>56263400</v>
      </c>
      <c r="K345" s="75">
        <f t="shared" si="294"/>
        <v>-905700</v>
      </c>
      <c r="L345" s="75">
        <f t="shared" si="294"/>
        <v>0</v>
      </c>
      <c r="M345" s="75">
        <f t="shared" si="294"/>
        <v>0</v>
      </c>
      <c r="N345" s="75">
        <f t="shared" si="294"/>
        <v>-4737100</v>
      </c>
      <c r="O345" s="75">
        <f t="shared" si="294"/>
        <v>-14173909.68</v>
      </c>
      <c r="P345" s="75">
        <f t="shared" si="294"/>
        <v>0</v>
      </c>
      <c r="Q345" s="75">
        <f t="shared" si="294"/>
        <v>0</v>
      </c>
      <c r="R345" s="75">
        <f t="shared" si="294"/>
        <v>0</v>
      </c>
      <c r="S345" s="143">
        <f t="shared" si="294"/>
        <v>0</v>
      </c>
      <c r="T345" s="142">
        <f t="shared" si="247"/>
        <v>52566100</v>
      </c>
      <c r="U345" s="142">
        <f t="shared" ref="U345:AD345" si="295">U346</f>
        <v>56263400</v>
      </c>
      <c r="V345" s="75">
        <f t="shared" si="295"/>
        <v>-3697300</v>
      </c>
      <c r="W345" s="75">
        <f t="shared" si="295"/>
        <v>0</v>
      </c>
      <c r="X345" s="75">
        <f t="shared" si="295"/>
        <v>0</v>
      </c>
      <c r="Y345" s="75">
        <f t="shared" si="295"/>
        <v>0</v>
      </c>
      <c r="Z345" s="75">
        <f t="shared" si="295"/>
        <v>0</v>
      </c>
      <c r="AA345" s="75">
        <f t="shared" si="295"/>
        <v>0</v>
      </c>
      <c r="AB345" s="75">
        <f t="shared" si="295"/>
        <v>0</v>
      </c>
      <c r="AC345" s="75">
        <f t="shared" si="295"/>
        <v>0</v>
      </c>
      <c r="AD345" s="143">
        <f t="shared" si="295"/>
        <v>0</v>
      </c>
    </row>
    <row r="346" spans="2:30" ht="37.5">
      <c r="B346" s="120"/>
      <c r="C346" s="39" t="s">
        <v>167</v>
      </c>
      <c r="D346" s="39">
        <v>925</v>
      </c>
      <c r="E346" s="144" t="s">
        <v>57</v>
      </c>
      <c r="F346" s="144" t="s">
        <v>20</v>
      </c>
      <c r="G346" s="80">
        <v>5810100590</v>
      </c>
      <c r="H346" s="85">
        <v>600</v>
      </c>
      <c r="I346" s="142">
        <f t="shared" si="277"/>
        <v>36446690.32</v>
      </c>
      <c r="J346" s="142">
        <v>56263400</v>
      </c>
      <c r="K346" s="75">
        <v>-905700</v>
      </c>
      <c r="L346" s="75"/>
      <c r="M346" s="75"/>
      <c r="N346" s="75">
        <v>-4737100</v>
      </c>
      <c r="O346" s="75">
        <v>-14173909.68</v>
      </c>
      <c r="P346" s="75"/>
      <c r="Q346" s="75"/>
      <c r="R346" s="75"/>
      <c r="S346" s="143"/>
      <c r="T346" s="142">
        <f t="shared" si="247"/>
        <v>52566100</v>
      </c>
      <c r="U346" s="142">
        <v>56263400</v>
      </c>
      <c r="V346" s="75">
        <v>-3697300</v>
      </c>
      <c r="W346" s="75"/>
      <c r="X346" s="75"/>
      <c r="Y346" s="75"/>
      <c r="Z346" s="75"/>
      <c r="AA346" s="75"/>
      <c r="AB346" s="75"/>
      <c r="AC346" s="75"/>
      <c r="AD346" s="143"/>
    </row>
    <row r="347" spans="2:30" ht="49.9" hidden="1" customHeight="1">
      <c r="B347" s="120"/>
      <c r="C347" s="39" t="s">
        <v>176</v>
      </c>
      <c r="D347" s="39">
        <v>925</v>
      </c>
      <c r="E347" s="144" t="s">
        <v>57</v>
      </c>
      <c r="F347" s="144" t="s">
        <v>20</v>
      </c>
      <c r="G347" s="80" t="s">
        <v>177</v>
      </c>
      <c r="H347" s="85"/>
      <c r="I347" s="142">
        <f t="shared" si="277"/>
        <v>0</v>
      </c>
      <c r="J347" s="142">
        <f t="shared" ref="J347:S347" si="296">J348</f>
        <v>98241600</v>
      </c>
      <c r="K347" s="75">
        <f t="shared" si="296"/>
        <v>30191200</v>
      </c>
      <c r="L347" s="75">
        <f t="shared" si="296"/>
        <v>-128432800</v>
      </c>
      <c r="M347" s="75">
        <f t="shared" si="296"/>
        <v>0</v>
      </c>
      <c r="N347" s="75">
        <f t="shared" si="296"/>
        <v>0</v>
      </c>
      <c r="O347" s="75">
        <f t="shared" si="296"/>
        <v>0</v>
      </c>
      <c r="P347" s="75">
        <f t="shared" si="296"/>
        <v>0</v>
      </c>
      <c r="Q347" s="75">
        <f t="shared" si="296"/>
        <v>0</v>
      </c>
      <c r="R347" s="75">
        <f t="shared" si="296"/>
        <v>0</v>
      </c>
      <c r="S347" s="143">
        <f t="shared" si="296"/>
        <v>0</v>
      </c>
      <c r="T347" s="142">
        <f t="shared" si="247"/>
        <v>0</v>
      </c>
      <c r="U347" s="142">
        <f t="shared" ref="U347:AD347" si="297">U348</f>
        <v>0</v>
      </c>
      <c r="V347" s="75">
        <f t="shared" si="297"/>
        <v>111138100</v>
      </c>
      <c r="W347" s="75">
        <f t="shared" si="297"/>
        <v>-111138100</v>
      </c>
      <c r="X347" s="75">
        <f t="shared" si="297"/>
        <v>0</v>
      </c>
      <c r="Y347" s="75">
        <f t="shared" si="297"/>
        <v>0</v>
      </c>
      <c r="Z347" s="75">
        <f t="shared" si="297"/>
        <v>0</v>
      </c>
      <c r="AA347" s="75">
        <f t="shared" si="297"/>
        <v>0</v>
      </c>
      <c r="AB347" s="75">
        <f t="shared" si="297"/>
        <v>0</v>
      </c>
      <c r="AC347" s="75">
        <f t="shared" si="297"/>
        <v>0</v>
      </c>
      <c r="AD347" s="143">
        <f t="shared" si="297"/>
        <v>0</v>
      </c>
    </row>
    <row r="348" spans="2:30" ht="37.5" hidden="1">
      <c r="B348" s="120"/>
      <c r="C348" s="39" t="s">
        <v>167</v>
      </c>
      <c r="D348" s="39">
        <v>925</v>
      </c>
      <c r="E348" s="144" t="s">
        <v>57</v>
      </c>
      <c r="F348" s="144" t="s">
        <v>20</v>
      </c>
      <c r="G348" s="80" t="s">
        <v>177</v>
      </c>
      <c r="H348" s="85">
        <v>600</v>
      </c>
      <c r="I348" s="142">
        <f t="shared" si="277"/>
        <v>0</v>
      </c>
      <c r="J348" s="142">
        <v>98241600</v>
      </c>
      <c r="K348" s="75">
        <v>30191200</v>
      </c>
      <c r="L348" s="75">
        <v>-128432800</v>
      </c>
      <c r="M348" s="75">
        <v>0</v>
      </c>
      <c r="N348" s="75">
        <v>0</v>
      </c>
      <c r="O348" s="75">
        <v>0</v>
      </c>
      <c r="P348" s="75">
        <v>0</v>
      </c>
      <c r="Q348" s="75">
        <v>0</v>
      </c>
      <c r="R348" s="75">
        <v>0</v>
      </c>
      <c r="S348" s="143">
        <v>0</v>
      </c>
      <c r="T348" s="142">
        <f t="shared" si="247"/>
        <v>0</v>
      </c>
      <c r="U348" s="142"/>
      <c r="V348" s="75">
        <v>111138100</v>
      </c>
      <c r="W348" s="75">
        <v>-111138100</v>
      </c>
      <c r="X348" s="75">
        <v>0</v>
      </c>
      <c r="Y348" s="75">
        <v>0</v>
      </c>
      <c r="Z348" s="75">
        <v>0</v>
      </c>
      <c r="AA348" s="75">
        <v>0</v>
      </c>
      <c r="AB348" s="75">
        <v>0</v>
      </c>
      <c r="AC348" s="75">
        <v>0</v>
      </c>
      <c r="AD348" s="143">
        <v>0</v>
      </c>
    </row>
    <row r="349" spans="2:30" ht="131.25">
      <c r="B349" s="120"/>
      <c r="C349" s="39" t="s">
        <v>178</v>
      </c>
      <c r="D349" s="39">
        <v>925</v>
      </c>
      <c r="E349" s="144" t="s">
        <v>57</v>
      </c>
      <c r="F349" s="144" t="s">
        <v>20</v>
      </c>
      <c r="G349" s="80" t="s">
        <v>179</v>
      </c>
      <c r="H349" s="85"/>
      <c r="I349" s="142">
        <f t="shared" si="277"/>
        <v>128432800</v>
      </c>
      <c r="J349" s="142"/>
      <c r="K349" s="75"/>
      <c r="L349" s="75">
        <f t="shared" ref="L349:S349" si="298">L350</f>
        <v>128432800</v>
      </c>
      <c r="M349" s="75">
        <f t="shared" si="298"/>
        <v>0</v>
      </c>
      <c r="N349" s="75">
        <f t="shared" si="298"/>
        <v>0</v>
      </c>
      <c r="O349" s="75">
        <f t="shared" si="298"/>
        <v>0</v>
      </c>
      <c r="P349" s="75">
        <f t="shared" si="298"/>
        <v>0</v>
      </c>
      <c r="Q349" s="75">
        <f t="shared" si="298"/>
        <v>0</v>
      </c>
      <c r="R349" s="75">
        <f t="shared" si="298"/>
        <v>0</v>
      </c>
      <c r="S349" s="143">
        <f t="shared" si="298"/>
        <v>0</v>
      </c>
      <c r="T349" s="142">
        <f t="shared" si="247"/>
        <v>111138100</v>
      </c>
      <c r="U349" s="142"/>
      <c r="V349" s="75"/>
      <c r="W349" s="75">
        <f>W350</f>
        <v>111138100</v>
      </c>
      <c r="X349" s="75">
        <f>X350</f>
        <v>0</v>
      </c>
      <c r="Y349" s="75"/>
      <c r="Z349" s="75"/>
      <c r="AA349" s="75"/>
      <c r="AB349" s="75"/>
      <c r="AC349" s="75"/>
      <c r="AD349" s="143"/>
    </row>
    <row r="350" spans="2:30" ht="37.5">
      <c r="B350" s="120"/>
      <c r="C350" s="39" t="s">
        <v>167</v>
      </c>
      <c r="D350" s="39">
        <v>925</v>
      </c>
      <c r="E350" s="144" t="s">
        <v>57</v>
      </c>
      <c r="F350" s="144" t="s">
        <v>20</v>
      </c>
      <c r="G350" s="80" t="s">
        <v>179</v>
      </c>
      <c r="H350" s="85">
        <v>600</v>
      </c>
      <c r="I350" s="142">
        <f t="shared" si="277"/>
        <v>128432800</v>
      </c>
      <c r="J350" s="142"/>
      <c r="K350" s="75"/>
      <c r="L350" s="75">
        <v>128432800</v>
      </c>
      <c r="M350" s="75">
        <v>0</v>
      </c>
      <c r="N350" s="75">
        <v>0</v>
      </c>
      <c r="O350" s="75">
        <v>0</v>
      </c>
      <c r="P350" s="75">
        <v>0</v>
      </c>
      <c r="Q350" s="75">
        <v>0</v>
      </c>
      <c r="R350" s="75">
        <v>0</v>
      </c>
      <c r="S350" s="143">
        <v>0</v>
      </c>
      <c r="T350" s="142">
        <f t="shared" si="247"/>
        <v>111138100</v>
      </c>
      <c r="U350" s="142"/>
      <c r="V350" s="75"/>
      <c r="W350" s="75">
        <v>111138100</v>
      </c>
      <c r="X350" s="75">
        <v>0</v>
      </c>
      <c r="Y350" s="75"/>
      <c r="Z350" s="75"/>
      <c r="AA350" s="75"/>
      <c r="AB350" s="75"/>
      <c r="AC350" s="75"/>
      <c r="AD350" s="143"/>
    </row>
    <row r="351" spans="2:30" ht="225" hidden="1">
      <c r="B351" s="120"/>
      <c r="C351" s="39" t="s">
        <v>180</v>
      </c>
      <c r="D351" s="39">
        <v>925</v>
      </c>
      <c r="E351" s="144" t="s">
        <v>57</v>
      </c>
      <c r="F351" s="144" t="s">
        <v>20</v>
      </c>
      <c r="G351" s="80" t="s">
        <v>181</v>
      </c>
      <c r="H351" s="85"/>
      <c r="I351" s="142">
        <f t="shared" si="277"/>
        <v>0</v>
      </c>
      <c r="J351" s="142">
        <f t="shared" ref="J351:S351" si="299">J352</f>
        <v>49840600</v>
      </c>
      <c r="K351" s="75">
        <f t="shared" si="299"/>
        <v>49512400</v>
      </c>
      <c r="L351" s="75">
        <f t="shared" si="299"/>
        <v>-99353000</v>
      </c>
      <c r="M351" s="75">
        <f t="shared" si="299"/>
        <v>0</v>
      </c>
      <c r="N351" s="75">
        <f t="shared" si="299"/>
        <v>0</v>
      </c>
      <c r="O351" s="75">
        <f t="shared" si="299"/>
        <v>0</v>
      </c>
      <c r="P351" s="75">
        <f t="shared" si="299"/>
        <v>0</v>
      </c>
      <c r="Q351" s="75">
        <f t="shared" si="299"/>
        <v>0</v>
      </c>
      <c r="R351" s="75">
        <f t="shared" si="299"/>
        <v>0</v>
      </c>
      <c r="S351" s="143">
        <f t="shared" si="299"/>
        <v>0</v>
      </c>
      <c r="T351" s="142">
        <f t="shared" si="247"/>
        <v>0</v>
      </c>
      <c r="U351" s="142">
        <f t="shared" ref="U351:AD351" si="300">U352</f>
        <v>0</v>
      </c>
      <c r="V351" s="75">
        <f t="shared" si="300"/>
        <v>99353000</v>
      </c>
      <c r="W351" s="75">
        <f t="shared" si="300"/>
        <v>-99353000</v>
      </c>
      <c r="X351" s="75">
        <f t="shared" si="300"/>
        <v>0</v>
      </c>
      <c r="Y351" s="75">
        <f t="shared" si="300"/>
        <v>0</v>
      </c>
      <c r="Z351" s="75">
        <f t="shared" si="300"/>
        <v>0</v>
      </c>
      <c r="AA351" s="75">
        <f t="shared" si="300"/>
        <v>0</v>
      </c>
      <c r="AB351" s="75">
        <f t="shared" si="300"/>
        <v>0</v>
      </c>
      <c r="AC351" s="75">
        <f t="shared" si="300"/>
        <v>0</v>
      </c>
      <c r="AD351" s="143">
        <f t="shared" si="300"/>
        <v>0</v>
      </c>
    </row>
    <row r="352" spans="2:30" ht="37.5" hidden="1">
      <c r="B352" s="120"/>
      <c r="C352" s="39" t="s">
        <v>167</v>
      </c>
      <c r="D352" s="39">
        <v>925</v>
      </c>
      <c r="E352" s="144" t="s">
        <v>57</v>
      </c>
      <c r="F352" s="144" t="s">
        <v>20</v>
      </c>
      <c r="G352" s="80" t="s">
        <v>181</v>
      </c>
      <c r="H352" s="85">
        <v>600</v>
      </c>
      <c r="I352" s="142">
        <f t="shared" si="277"/>
        <v>0</v>
      </c>
      <c r="J352" s="142">
        <v>49840600</v>
      </c>
      <c r="K352" s="75">
        <v>49512400</v>
      </c>
      <c r="L352" s="75">
        <v>-99353000</v>
      </c>
      <c r="M352" s="75">
        <v>0</v>
      </c>
      <c r="N352" s="75">
        <v>0</v>
      </c>
      <c r="O352" s="75">
        <v>0</v>
      </c>
      <c r="P352" s="75">
        <v>0</v>
      </c>
      <c r="Q352" s="75">
        <v>0</v>
      </c>
      <c r="R352" s="75">
        <v>0</v>
      </c>
      <c r="S352" s="143">
        <v>0</v>
      </c>
      <c r="T352" s="142">
        <f t="shared" si="247"/>
        <v>0</v>
      </c>
      <c r="U352" s="142"/>
      <c r="V352" s="75">
        <v>99353000</v>
      </c>
      <c r="W352" s="75">
        <v>-99353000</v>
      </c>
      <c r="X352" s="75">
        <v>0</v>
      </c>
      <c r="Y352" s="75">
        <v>0</v>
      </c>
      <c r="Z352" s="75">
        <v>0</v>
      </c>
      <c r="AA352" s="75">
        <v>0</v>
      </c>
      <c r="AB352" s="75">
        <v>0</v>
      </c>
      <c r="AC352" s="75">
        <v>0</v>
      </c>
      <c r="AD352" s="143">
        <v>0</v>
      </c>
    </row>
    <row r="353" spans="2:30" ht="56.25">
      <c r="B353" s="120"/>
      <c r="C353" s="39" t="s">
        <v>182</v>
      </c>
      <c r="D353" s="39">
        <v>925</v>
      </c>
      <c r="E353" s="144" t="s">
        <v>57</v>
      </c>
      <c r="F353" s="144" t="s">
        <v>20</v>
      </c>
      <c r="G353" s="80" t="s">
        <v>183</v>
      </c>
      <c r="H353" s="85"/>
      <c r="I353" s="142">
        <f t="shared" si="277"/>
        <v>13774300</v>
      </c>
      <c r="J353" s="142">
        <f t="shared" ref="J353:S353" si="301">J354</f>
        <v>13774300</v>
      </c>
      <c r="K353" s="75">
        <f t="shared" si="301"/>
        <v>0</v>
      </c>
      <c r="L353" s="75">
        <f t="shared" si="301"/>
        <v>0</v>
      </c>
      <c r="M353" s="75">
        <f t="shared" si="301"/>
        <v>0</v>
      </c>
      <c r="N353" s="75">
        <f t="shared" si="301"/>
        <v>0</v>
      </c>
      <c r="O353" s="75">
        <f t="shared" si="301"/>
        <v>0</v>
      </c>
      <c r="P353" s="75">
        <f t="shared" si="301"/>
        <v>0</v>
      </c>
      <c r="Q353" s="75">
        <f t="shared" si="301"/>
        <v>0</v>
      </c>
      <c r="R353" s="75">
        <f t="shared" si="301"/>
        <v>0</v>
      </c>
      <c r="S353" s="143">
        <f t="shared" si="301"/>
        <v>0</v>
      </c>
      <c r="T353" s="142">
        <f t="shared" si="247"/>
        <v>14325200</v>
      </c>
      <c r="U353" s="142">
        <f t="shared" ref="U353:AD353" si="302">U354</f>
        <v>14325200</v>
      </c>
      <c r="V353" s="75">
        <f t="shared" si="302"/>
        <v>0</v>
      </c>
      <c r="W353" s="75">
        <f t="shared" si="302"/>
        <v>0</v>
      </c>
      <c r="X353" s="75">
        <f t="shared" si="302"/>
        <v>0</v>
      </c>
      <c r="Y353" s="75">
        <f t="shared" si="302"/>
        <v>0</v>
      </c>
      <c r="Z353" s="75">
        <f t="shared" si="302"/>
        <v>0</v>
      </c>
      <c r="AA353" s="75">
        <f t="shared" si="302"/>
        <v>0</v>
      </c>
      <c r="AB353" s="75">
        <f t="shared" si="302"/>
        <v>0</v>
      </c>
      <c r="AC353" s="75">
        <f t="shared" si="302"/>
        <v>0</v>
      </c>
      <c r="AD353" s="143">
        <f t="shared" si="302"/>
        <v>0</v>
      </c>
    </row>
    <row r="354" spans="2:30" ht="37.5">
      <c r="B354" s="120"/>
      <c r="C354" s="39" t="s">
        <v>167</v>
      </c>
      <c r="D354" s="39">
        <v>925</v>
      </c>
      <c r="E354" s="144" t="s">
        <v>57</v>
      </c>
      <c r="F354" s="144" t="s">
        <v>20</v>
      </c>
      <c r="G354" s="80" t="s">
        <v>183</v>
      </c>
      <c r="H354" s="85">
        <v>600</v>
      </c>
      <c r="I354" s="142">
        <f t="shared" si="277"/>
        <v>13774300</v>
      </c>
      <c r="J354" s="142">
        <v>13774300</v>
      </c>
      <c r="K354" s="75"/>
      <c r="L354" s="75"/>
      <c r="M354" s="75"/>
      <c r="N354" s="75"/>
      <c r="O354" s="75"/>
      <c r="P354" s="75"/>
      <c r="Q354" s="75"/>
      <c r="R354" s="75"/>
      <c r="S354" s="143"/>
      <c r="T354" s="142">
        <f t="shared" si="247"/>
        <v>14325200</v>
      </c>
      <c r="U354" s="142">
        <v>14325200</v>
      </c>
      <c r="V354" s="75"/>
      <c r="W354" s="75"/>
      <c r="X354" s="75"/>
      <c r="Y354" s="75"/>
      <c r="Z354" s="75"/>
      <c r="AA354" s="75"/>
      <c r="AB354" s="75"/>
      <c r="AC354" s="75"/>
      <c r="AD354" s="143"/>
    </row>
    <row r="355" spans="2:30" ht="37.5" hidden="1">
      <c r="B355" s="120"/>
      <c r="C355" s="43" t="s">
        <v>184</v>
      </c>
      <c r="D355" s="43">
        <v>925</v>
      </c>
      <c r="E355" s="74" t="s">
        <v>57</v>
      </c>
      <c r="F355" s="74" t="s">
        <v>20</v>
      </c>
      <c r="G355" s="57" t="s">
        <v>185</v>
      </c>
      <c r="H355" s="78"/>
      <c r="I355" s="142">
        <f t="shared" si="277"/>
        <v>0</v>
      </c>
      <c r="J355" s="142">
        <f t="shared" ref="J355:S356" si="303">J356</f>
        <v>9656000</v>
      </c>
      <c r="K355" s="75">
        <f t="shared" si="303"/>
        <v>-1522400</v>
      </c>
      <c r="L355" s="75">
        <f t="shared" si="303"/>
        <v>-8133600</v>
      </c>
      <c r="M355" s="75">
        <f t="shared" si="303"/>
        <v>0</v>
      </c>
      <c r="N355" s="75">
        <f t="shared" si="303"/>
        <v>0</v>
      </c>
      <c r="O355" s="75">
        <f t="shared" si="303"/>
        <v>0</v>
      </c>
      <c r="P355" s="75">
        <f t="shared" si="303"/>
        <v>0</v>
      </c>
      <c r="Q355" s="75">
        <f t="shared" si="303"/>
        <v>0</v>
      </c>
      <c r="R355" s="75">
        <f t="shared" si="303"/>
        <v>0</v>
      </c>
      <c r="S355" s="143">
        <f t="shared" si="303"/>
        <v>0</v>
      </c>
      <c r="T355" s="142">
        <f t="shared" si="247"/>
        <v>0</v>
      </c>
      <c r="U355" s="142">
        <f t="shared" ref="U355:AD356" si="304">U356</f>
        <v>9656000</v>
      </c>
      <c r="V355" s="75">
        <f t="shared" si="304"/>
        <v>-1375200</v>
      </c>
      <c r="W355" s="75">
        <f t="shared" si="304"/>
        <v>-8280800</v>
      </c>
      <c r="X355" s="75">
        <f t="shared" si="304"/>
        <v>0</v>
      </c>
      <c r="Y355" s="75">
        <f t="shared" si="304"/>
        <v>0</v>
      </c>
      <c r="Z355" s="75">
        <f t="shared" si="304"/>
        <v>0</v>
      </c>
      <c r="AA355" s="75">
        <f t="shared" si="304"/>
        <v>0</v>
      </c>
      <c r="AB355" s="75">
        <f t="shared" si="304"/>
        <v>0</v>
      </c>
      <c r="AC355" s="75">
        <f t="shared" si="304"/>
        <v>0</v>
      </c>
      <c r="AD355" s="143">
        <f t="shared" si="304"/>
        <v>0</v>
      </c>
    </row>
    <row r="356" spans="2:30" ht="75" hidden="1">
      <c r="B356" s="120"/>
      <c r="C356" s="43" t="s">
        <v>186</v>
      </c>
      <c r="D356" s="43">
        <v>925</v>
      </c>
      <c r="E356" s="74" t="s">
        <v>57</v>
      </c>
      <c r="F356" s="74" t="s">
        <v>20</v>
      </c>
      <c r="G356" s="57" t="s">
        <v>187</v>
      </c>
      <c r="H356" s="78"/>
      <c r="I356" s="142">
        <f t="shared" si="277"/>
        <v>0</v>
      </c>
      <c r="J356" s="142">
        <f t="shared" si="303"/>
        <v>9656000</v>
      </c>
      <c r="K356" s="75">
        <f t="shared" si="303"/>
        <v>-1522400</v>
      </c>
      <c r="L356" s="75">
        <f t="shared" si="303"/>
        <v>-8133600</v>
      </c>
      <c r="M356" s="75">
        <f t="shared" si="303"/>
        <v>0</v>
      </c>
      <c r="N356" s="75">
        <f t="shared" si="303"/>
        <v>0</v>
      </c>
      <c r="O356" s="75">
        <f t="shared" si="303"/>
        <v>0</v>
      </c>
      <c r="P356" s="75">
        <f t="shared" si="303"/>
        <v>0</v>
      </c>
      <c r="Q356" s="75">
        <f t="shared" si="303"/>
        <v>0</v>
      </c>
      <c r="R356" s="75">
        <f t="shared" si="303"/>
        <v>0</v>
      </c>
      <c r="S356" s="143">
        <f t="shared" si="303"/>
        <v>0</v>
      </c>
      <c r="T356" s="142">
        <f t="shared" si="247"/>
        <v>0</v>
      </c>
      <c r="U356" s="142">
        <f t="shared" si="304"/>
        <v>9656000</v>
      </c>
      <c r="V356" s="75">
        <f t="shared" si="304"/>
        <v>-1375200</v>
      </c>
      <c r="W356" s="75">
        <f t="shared" si="304"/>
        <v>-8280800</v>
      </c>
      <c r="X356" s="75">
        <f t="shared" si="304"/>
        <v>0</v>
      </c>
      <c r="Y356" s="75">
        <f t="shared" si="304"/>
        <v>0</v>
      </c>
      <c r="Z356" s="75">
        <f t="shared" si="304"/>
        <v>0</v>
      </c>
      <c r="AA356" s="75">
        <f t="shared" si="304"/>
        <v>0</v>
      </c>
      <c r="AB356" s="75">
        <f t="shared" si="304"/>
        <v>0</v>
      </c>
      <c r="AC356" s="75">
        <f t="shared" si="304"/>
        <v>0</v>
      </c>
      <c r="AD356" s="143">
        <f t="shared" si="304"/>
        <v>0</v>
      </c>
    </row>
    <row r="357" spans="2:30" ht="37.5" hidden="1">
      <c r="B357" s="120"/>
      <c r="C357" s="43" t="s">
        <v>167</v>
      </c>
      <c r="D357" s="43">
        <v>925</v>
      </c>
      <c r="E357" s="74" t="s">
        <v>57</v>
      </c>
      <c r="F357" s="74" t="s">
        <v>20</v>
      </c>
      <c r="G357" s="57" t="s">
        <v>187</v>
      </c>
      <c r="H357" s="78">
        <v>600</v>
      </c>
      <c r="I357" s="142">
        <f t="shared" si="277"/>
        <v>0</v>
      </c>
      <c r="J357" s="142">
        <v>9656000</v>
      </c>
      <c r="K357" s="75">
        <v>-1522400</v>
      </c>
      <c r="L357" s="75">
        <v>-8133600</v>
      </c>
      <c r="M357" s="75">
        <v>0</v>
      </c>
      <c r="N357" s="75">
        <v>0</v>
      </c>
      <c r="O357" s="75">
        <v>0</v>
      </c>
      <c r="P357" s="75">
        <v>0</v>
      </c>
      <c r="Q357" s="75">
        <v>0</v>
      </c>
      <c r="R357" s="75">
        <v>0</v>
      </c>
      <c r="S357" s="143">
        <v>0</v>
      </c>
      <c r="T357" s="142">
        <f t="shared" si="247"/>
        <v>0</v>
      </c>
      <c r="U357" s="142">
        <v>9656000</v>
      </c>
      <c r="V357" s="75">
        <v>-1375200</v>
      </c>
      <c r="W357" s="75">
        <v>-8280800</v>
      </c>
      <c r="X357" s="75">
        <v>0</v>
      </c>
      <c r="Y357" s="75"/>
      <c r="Z357" s="75"/>
      <c r="AA357" s="75"/>
      <c r="AB357" s="75"/>
      <c r="AC357" s="75"/>
      <c r="AD357" s="143"/>
    </row>
    <row r="358" spans="2:30">
      <c r="B358" s="120"/>
      <c r="C358" s="43" t="s">
        <v>188</v>
      </c>
      <c r="D358" s="39">
        <v>925</v>
      </c>
      <c r="E358" s="144" t="s">
        <v>57</v>
      </c>
      <c r="F358" s="144" t="s">
        <v>20</v>
      </c>
      <c r="G358" s="80" t="s">
        <v>189</v>
      </c>
      <c r="H358" s="78"/>
      <c r="I358" s="142">
        <f t="shared" si="277"/>
        <v>107486600</v>
      </c>
      <c r="J358" s="142"/>
      <c r="K358" s="75"/>
      <c r="L358" s="75">
        <f t="shared" ref="L358:S358" si="305">L359+L361</f>
        <v>107486600</v>
      </c>
      <c r="M358" s="75">
        <f t="shared" si="305"/>
        <v>0</v>
      </c>
      <c r="N358" s="75">
        <f t="shared" si="305"/>
        <v>0</v>
      </c>
      <c r="O358" s="75">
        <f t="shared" si="305"/>
        <v>0</v>
      </c>
      <c r="P358" s="75">
        <f t="shared" si="305"/>
        <v>0</v>
      </c>
      <c r="Q358" s="75">
        <f t="shared" si="305"/>
        <v>0</v>
      </c>
      <c r="R358" s="75">
        <f t="shared" si="305"/>
        <v>0</v>
      </c>
      <c r="S358" s="143">
        <f t="shared" si="305"/>
        <v>0</v>
      </c>
      <c r="T358" s="142">
        <f t="shared" si="247"/>
        <v>107633800</v>
      </c>
      <c r="U358" s="142"/>
      <c r="V358" s="75"/>
      <c r="W358" s="75">
        <f>W359+W361</f>
        <v>107633800</v>
      </c>
      <c r="X358" s="75">
        <f>X359+X361</f>
        <v>0</v>
      </c>
      <c r="Y358" s="75"/>
      <c r="Z358" s="75"/>
      <c r="AA358" s="75"/>
      <c r="AB358" s="75"/>
      <c r="AC358" s="75"/>
      <c r="AD358" s="143"/>
    </row>
    <row r="359" spans="2:30" ht="75">
      <c r="B359" s="120"/>
      <c r="C359" s="39" t="s">
        <v>186</v>
      </c>
      <c r="D359" s="39">
        <v>925</v>
      </c>
      <c r="E359" s="144" t="s">
        <v>57</v>
      </c>
      <c r="F359" s="144" t="s">
        <v>20</v>
      </c>
      <c r="G359" s="80" t="s">
        <v>192</v>
      </c>
      <c r="H359" s="85"/>
      <c r="I359" s="142">
        <f t="shared" si="277"/>
        <v>8133600</v>
      </c>
      <c r="J359" s="142"/>
      <c r="K359" s="75"/>
      <c r="L359" s="75">
        <f t="shared" ref="L359:S359" si="306">L360</f>
        <v>8133600</v>
      </c>
      <c r="M359" s="75">
        <f t="shared" si="306"/>
        <v>0</v>
      </c>
      <c r="N359" s="75">
        <f t="shared" si="306"/>
        <v>0</v>
      </c>
      <c r="O359" s="75">
        <f t="shared" si="306"/>
        <v>0</v>
      </c>
      <c r="P359" s="75">
        <f t="shared" si="306"/>
        <v>0</v>
      </c>
      <c r="Q359" s="75">
        <f t="shared" si="306"/>
        <v>0</v>
      </c>
      <c r="R359" s="75">
        <f t="shared" si="306"/>
        <v>0</v>
      </c>
      <c r="S359" s="143">
        <f t="shared" si="306"/>
        <v>0</v>
      </c>
      <c r="T359" s="142">
        <f t="shared" ref="T359:T422" si="307">SUM(U359:AD359)</f>
        <v>8280800</v>
      </c>
      <c r="U359" s="142"/>
      <c r="V359" s="75"/>
      <c r="W359" s="75">
        <f>W360</f>
        <v>8280800</v>
      </c>
      <c r="X359" s="75">
        <f>X360</f>
        <v>0</v>
      </c>
      <c r="Y359" s="75"/>
      <c r="Z359" s="75"/>
      <c r="AA359" s="75"/>
      <c r="AB359" s="75"/>
      <c r="AC359" s="75"/>
      <c r="AD359" s="143"/>
    </row>
    <row r="360" spans="2:30" ht="37.5">
      <c r="B360" s="120"/>
      <c r="C360" s="39" t="s">
        <v>167</v>
      </c>
      <c r="D360" s="39">
        <v>925</v>
      </c>
      <c r="E360" s="144" t="s">
        <v>57</v>
      </c>
      <c r="F360" s="144" t="s">
        <v>20</v>
      </c>
      <c r="G360" s="80" t="s">
        <v>192</v>
      </c>
      <c r="H360" s="85">
        <v>600</v>
      </c>
      <c r="I360" s="142">
        <f t="shared" si="277"/>
        <v>8133600</v>
      </c>
      <c r="J360" s="142"/>
      <c r="K360" s="75"/>
      <c r="L360" s="75">
        <v>8133600</v>
      </c>
      <c r="M360" s="75">
        <v>0</v>
      </c>
      <c r="N360" s="75">
        <v>0</v>
      </c>
      <c r="O360" s="75">
        <v>0</v>
      </c>
      <c r="P360" s="75">
        <v>0</v>
      </c>
      <c r="Q360" s="75">
        <v>0</v>
      </c>
      <c r="R360" s="75">
        <v>0</v>
      </c>
      <c r="S360" s="143">
        <v>0</v>
      </c>
      <c r="T360" s="142">
        <f t="shared" si="307"/>
        <v>8280800</v>
      </c>
      <c r="U360" s="142"/>
      <c r="V360" s="75"/>
      <c r="W360" s="75">
        <v>8280800</v>
      </c>
      <c r="X360" s="75">
        <v>0</v>
      </c>
      <c r="Y360" s="75"/>
      <c r="Z360" s="75"/>
      <c r="AA360" s="75"/>
      <c r="AB360" s="75"/>
      <c r="AC360" s="75"/>
      <c r="AD360" s="143"/>
    </row>
    <row r="361" spans="2:30" ht="225">
      <c r="B361" s="120"/>
      <c r="C361" s="39" t="s">
        <v>180</v>
      </c>
      <c r="D361" s="39">
        <v>925</v>
      </c>
      <c r="E361" s="144" t="s">
        <v>57</v>
      </c>
      <c r="F361" s="144" t="s">
        <v>20</v>
      </c>
      <c r="G361" s="80" t="s">
        <v>193</v>
      </c>
      <c r="H361" s="85"/>
      <c r="I361" s="142">
        <f t="shared" si="277"/>
        <v>99353000</v>
      </c>
      <c r="J361" s="142"/>
      <c r="K361" s="75"/>
      <c r="L361" s="75">
        <f t="shared" ref="L361:S361" si="308">L362</f>
        <v>99353000</v>
      </c>
      <c r="M361" s="75">
        <f t="shared" si="308"/>
        <v>0</v>
      </c>
      <c r="N361" s="75">
        <f t="shared" si="308"/>
        <v>0</v>
      </c>
      <c r="O361" s="75">
        <f t="shared" si="308"/>
        <v>0</v>
      </c>
      <c r="P361" s="75">
        <f t="shared" si="308"/>
        <v>0</v>
      </c>
      <c r="Q361" s="75">
        <f t="shared" si="308"/>
        <v>0</v>
      </c>
      <c r="R361" s="75">
        <f t="shared" si="308"/>
        <v>0</v>
      </c>
      <c r="S361" s="143">
        <f t="shared" si="308"/>
        <v>0</v>
      </c>
      <c r="T361" s="142">
        <f t="shared" si="307"/>
        <v>99353000</v>
      </c>
      <c r="U361" s="142"/>
      <c r="V361" s="75"/>
      <c r="W361" s="75">
        <f>W362</f>
        <v>99353000</v>
      </c>
      <c r="X361" s="75">
        <f>X362</f>
        <v>0</v>
      </c>
      <c r="Y361" s="75"/>
      <c r="Z361" s="75"/>
      <c r="AA361" s="75"/>
      <c r="AB361" s="75"/>
      <c r="AC361" s="75"/>
      <c r="AD361" s="143"/>
    </row>
    <row r="362" spans="2:30" ht="37.5">
      <c r="B362" s="120"/>
      <c r="C362" s="39" t="s">
        <v>167</v>
      </c>
      <c r="D362" s="39">
        <v>925</v>
      </c>
      <c r="E362" s="144" t="s">
        <v>57</v>
      </c>
      <c r="F362" s="144" t="s">
        <v>20</v>
      </c>
      <c r="G362" s="80" t="s">
        <v>193</v>
      </c>
      <c r="H362" s="85">
        <v>600</v>
      </c>
      <c r="I362" s="142">
        <f t="shared" si="277"/>
        <v>99353000</v>
      </c>
      <c r="J362" s="142"/>
      <c r="K362" s="75"/>
      <c r="L362" s="75">
        <v>99353000</v>
      </c>
      <c r="M362" s="75">
        <v>0</v>
      </c>
      <c r="N362" s="75">
        <v>0</v>
      </c>
      <c r="O362" s="75">
        <v>0</v>
      </c>
      <c r="P362" s="75">
        <v>0</v>
      </c>
      <c r="Q362" s="75">
        <v>0</v>
      </c>
      <c r="R362" s="75">
        <v>0</v>
      </c>
      <c r="S362" s="143">
        <v>0</v>
      </c>
      <c r="T362" s="142">
        <f t="shared" si="307"/>
        <v>99353000</v>
      </c>
      <c r="U362" s="142"/>
      <c r="V362" s="75"/>
      <c r="W362" s="75">
        <v>99353000</v>
      </c>
      <c r="X362" s="75">
        <v>0</v>
      </c>
      <c r="Y362" s="75"/>
      <c r="Z362" s="75"/>
      <c r="AA362" s="75"/>
      <c r="AB362" s="75"/>
      <c r="AC362" s="75"/>
      <c r="AD362" s="143"/>
    </row>
    <row r="363" spans="2:30" ht="56.25">
      <c r="B363" s="120"/>
      <c r="C363" s="39" t="s">
        <v>243</v>
      </c>
      <c r="D363" s="39">
        <v>925</v>
      </c>
      <c r="E363" s="144" t="s">
        <v>57</v>
      </c>
      <c r="F363" s="144" t="s">
        <v>20</v>
      </c>
      <c r="G363" s="80">
        <v>6500000000</v>
      </c>
      <c r="H363" s="85"/>
      <c r="I363" s="142">
        <f t="shared" si="277"/>
        <v>14173909.68</v>
      </c>
      <c r="J363" s="142"/>
      <c r="K363" s="75"/>
      <c r="L363" s="75"/>
      <c r="M363" s="75"/>
      <c r="N363" s="75"/>
      <c r="O363" s="75">
        <f t="shared" ref="O363:S364" si="309">O364</f>
        <v>14173909.68</v>
      </c>
      <c r="P363" s="75">
        <f t="shared" si="309"/>
        <v>0</v>
      </c>
      <c r="Q363" s="75">
        <f t="shared" si="309"/>
        <v>0</v>
      </c>
      <c r="R363" s="75">
        <f t="shared" si="309"/>
        <v>0</v>
      </c>
      <c r="S363" s="75">
        <f t="shared" si="309"/>
        <v>0</v>
      </c>
      <c r="T363" s="142">
        <f t="shared" si="307"/>
        <v>0</v>
      </c>
      <c r="U363" s="142"/>
      <c r="V363" s="75"/>
      <c r="W363" s="75"/>
      <c r="X363" s="75"/>
      <c r="Y363" s="75"/>
      <c r="Z363" s="75">
        <f t="shared" ref="Z363:AD364" si="310">Z364</f>
        <v>0</v>
      </c>
      <c r="AA363" s="75">
        <f t="shared" si="310"/>
        <v>0</v>
      </c>
      <c r="AB363" s="75">
        <f t="shared" si="310"/>
        <v>0</v>
      </c>
      <c r="AC363" s="75">
        <f t="shared" si="310"/>
        <v>0</v>
      </c>
      <c r="AD363" s="75">
        <f t="shared" si="310"/>
        <v>0</v>
      </c>
    </row>
    <row r="364" spans="2:30">
      <c r="B364" s="120"/>
      <c r="C364" s="39" t="s">
        <v>258</v>
      </c>
      <c r="D364" s="39">
        <v>925</v>
      </c>
      <c r="E364" s="144" t="s">
        <v>57</v>
      </c>
      <c r="F364" s="144" t="s">
        <v>20</v>
      </c>
      <c r="G364" s="80">
        <v>6570000000</v>
      </c>
      <c r="H364" s="85"/>
      <c r="I364" s="142">
        <f t="shared" si="277"/>
        <v>14173909.68</v>
      </c>
      <c r="J364" s="142"/>
      <c r="K364" s="75"/>
      <c r="L364" s="75"/>
      <c r="M364" s="75"/>
      <c r="N364" s="75"/>
      <c r="O364" s="75">
        <f t="shared" si="309"/>
        <v>14173909.68</v>
      </c>
      <c r="P364" s="75">
        <f t="shared" si="309"/>
        <v>0</v>
      </c>
      <c r="Q364" s="75">
        <f t="shared" si="309"/>
        <v>0</v>
      </c>
      <c r="R364" s="75">
        <f t="shared" si="309"/>
        <v>0</v>
      </c>
      <c r="S364" s="75">
        <f t="shared" si="309"/>
        <v>0</v>
      </c>
      <c r="T364" s="142">
        <f t="shared" si="307"/>
        <v>0</v>
      </c>
      <c r="U364" s="142"/>
      <c r="V364" s="75"/>
      <c r="W364" s="75"/>
      <c r="X364" s="75"/>
      <c r="Y364" s="75"/>
      <c r="Z364" s="75">
        <f t="shared" si="310"/>
        <v>0</v>
      </c>
      <c r="AA364" s="75">
        <f t="shared" si="310"/>
        <v>0</v>
      </c>
      <c r="AB364" s="75">
        <f t="shared" si="310"/>
        <v>0</v>
      </c>
      <c r="AC364" s="75">
        <f t="shared" si="310"/>
        <v>0</v>
      </c>
      <c r="AD364" s="75">
        <f t="shared" si="310"/>
        <v>0</v>
      </c>
    </row>
    <row r="365" spans="2:30">
      <c r="B365" s="120"/>
      <c r="C365" s="39" t="s">
        <v>259</v>
      </c>
      <c r="D365" s="39">
        <v>925</v>
      </c>
      <c r="E365" s="144" t="s">
        <v>57</v>
      </c>
      <c r="F365" s="144" t="s">
        <v>20</v>
      </c>
      <c r="G365" s="80">
        <v>6570010980</v>
      </c>
      <c r="H365" s="85"/>
      <c r="I365" s="142">
        <f t="shared" si="277"/>
        <v>14173909.68</v>
      </c>
      <c r="J365" s="142"/>
      <c r="K365" s="75"/>
      <c r="L365" s="75"/>
      <c r="M365" s="75"/>
      <c r="N365" s="75"/>
      <c r="O365" s="75">
        <f>O366+O367</f>
        <v>14173909.68</v>
      </c>
      <c r="P365" s="75">
        <f>P366+P367</f>
        <v>0</v>
      </c>
      <c r="Q365" s="75">
        <f>Q366+Q367</f>
        <v>0</v>
      </c>
      <c r="R365" s="75">
        <f>R366+R367</f>
        <v>0</v>
      </c>
      <c r="S365" s="75">
        <f>S366+S367</f>
        <v>0</v>
      </c>
      <c r="T365" s="142">
        <f t="shared" si="307"/>
        <v>0</v>
      </c>
      <c r="U365" s="142"/>
      <c r="V365" s="75"/>
      <c r="W365" s="75"/>
      <c r="X365" s="75"/>
      <c r="Y365" s="75"/>
      <c r="Z365" s="75">
        <f>Z366+Z367</f>
        <v>0</v>
      </c>
      <c r="AA365" s="75">
        <f>AA366+AA367</f>
        <v>0</v>
      </c>
      <c r="AB365" s="75">
        <f>AB366+AB367</f>
        <v>0</v>
      </c>
      <c r="AC365" s="75">
        <f>AC366+AC367</f>
        <v>0</v>
      </c>
      <c r="AD365" s="75">
        <f>AD366+AD367</f>
        <v>0</v>
      </c>
    </row>
    <row r="366" spans="2:30" ht="37.5">
      <c r="B366" s="120"/>
      <c r="C366" s="39" t="s">
        <v>247</v>
      </c>
      <c r="D366" s="39">
        <v>925</v>
      </c>
      <c r="E366" s="144" t="s">
        <v>57</v>
      </c>
      <c r="F366" s="144" t="s">
        <v>20</v>
      </c>
      <c r="G366" s="80">
        <v>6570010980</v>
      </c>
      <c r="H366" s="85">
        <v>400</v>
      </c>
      <c r="I366" s="142">
        <f t="shared" si="277"/>
        <v>14126191.33</v>
      </c>
      <c r="J366" s="142"/>
      <c r="K366" s="75"/>
      <c r="L366" s="75"/>
      <c r="M366" s="75"/>
      <c r="N366" s="75"/>
      <c r="O366" s="75">
        <v>14126191.33</v>
      </c>
      <c r="P366" s="75">
        <f t="shared" ref="P366:S367" si="311">P367</f>
        <v>0</v>
      </c>
      <c r="Q366" s="75">
        <f t="shared" si="311"/>
        <v>0</v>
      </c>
      <c r="R366" s="75">
        <f t="shared" si="311"/>
        <v>0</v>
      </c>
      <c r="S366" s="75">
        <f t="shared" si="311"/>
        <v>0</v>
      </c>
      <c r="T366" s="142">
        <f t="shared" si="307"/>
        <v>0</v>
      </c>
      <c r="U366" s="142"/>
      <c r="V366" s="75"/>
      <c r="W366" s="75"/>
      <c r="X366" s="75"/>
      <c r="Y366" s="75"/>
      <c r="Z366" s="75">
        <f t="shared" ref="Z366:AD367" si="312">Z367</f>
        <v>0</v>
      </c>
      <c r="AA366" s="75">
        <f t="shared" si="312"/>
        <v>0</v>
      </c>
      <c r="AB366" s="75">
        <f t="shared" si="312"/>
        <v>0</v>
      </c>
      <c r="AC366" s="75">
        <f t="shared" si="312"/>
        <v>0</v>
      </c>
      <c r="AD366" s="75">
        <f t="shared" si="312"/>
        <v>0</v>
      </c>
    </row>
    <row r="367" spans="2:30" ht="75">
      <c r="B367" s="120"/>
      <c r="C367" s="39" t="s">
        <v>260</v>
      </c>
      <c r="D367" s="39">
        <v>925</v>
      </c>
      <c r="E367" s="144" t="s">
        <v>57</v>
      </c>
      <c r="F367" s="144" t="s">
        <v>20</v>
      </c>
      <c r="G367" s="80">
        <v>6570011080</v>
      </c>
      <c r="H367" s="85"/>
      <c r="I367" s="142">
        <f t="shared" si="277"/>
        <v>47718.35</v>
      </c>
      <c r="J367" s="142"/>
      <c r="K367" s="75"/>
      <c r="L367" s="75"/>
      <c r="M367" s="75"/>
      <c r="N367" s="75"/>
      <c r="O367" s="75">
        <f>O368</f>
        <v>47718.35</v>
      </c>
      <c r="P367" s="75">
        <f t="shared" si="311"/>
        <v>0</v>
      </c>
      <c r="Q367" s="75">
        <f t="shared" si="311"/>
        <v>0</v>
      </c>
      <c r="R367" s="75">
        <f t="shared" si="311"/>
        <v>0</v>
      </c>
      <c r="S367" s="75">
        <f t="shared" si="311"/>
        <v>0</v>
      </c>
      <c r="T367" s="142">
        <f t="shared" si="307"/>
        <v>0</v>
      </c>
      <c r="U367" s="142"/>
      <c r="V367" s="75"/>
      <c r="W367" s="75"/>
      <c r="X367" s="75"/>
      <c r="Y367" s="75"/>
      <c r="Z367" s="75">
        <f t="shared" si="312"/>
        <v>0</v>
      </c>
      <c r="AA367" s="75">
        <f t="shared" si="312"/>
        <v>0</v>
      </c>
      <c r="AB367" s="75">
        <f t="shared" si="312"/>
        <v>0</v>
      </c>
      <c r="AC367" s="75">
        <f t="shared" si="312"/>
        <v>0</v>
      </c>
      <c r="AD367" s="75">
        <f t="shared" si="312"/>
        <v>0</v>
      </c>
    </row>
    <row r="368" spans="2:30" ht="37.5">
      <c r="B368" s="120"/>
      <c r="C368" s="39" t="s">
        <v>247</v>
      </c>
      <c r="D368" s="39">
        <v>925</v>
      </c>
      <c r="E368" s="144" t="s">
        <v>57</v>
      </c>
      <c r="F368" s="144" t="s">
        <v>20</v>
      </c>
      <c r="G368" s="80">
        <v>6570011080</v>
      </c>
      <c r="H368" s="85">
        <v>400</v>
      </c>
      <c r="I368" s="142">
        <f t="shared" si="277"/>
        <v>47718.35</v>
      </c>
      <c r="J368" s="142"/>
      <c r="K368" s="75"/>
      <c r="L368" s="75"/>
      <c r="M368" s="75"/>
      <c r="N368" s="75"/>
      <c r="O368" s="75">
        <v>47718.35</v>
      </c>
      <c r="P368" s="75"/>
      <c r="Q368" s="75"/>
      <c r="R368" s="75"/>
      <c r="S368" s="143"/>
      <c r="T368" s="142">
        <f t="shared" si="307"/>
        <v>0</v>
      </c>
      <c r="U368" s="142"/>
      <c r="V368" s="75"/>
      <c r="W368" s="75"/>
      <c r="X368" s="75"/>
      <c r="Y368" s="75"/>
      <c r="Z368" s="75"/>
      <c r="AA368" s="75"/>
      <c r="AB368" s="75"/>
      <c r="AC368" s="75"/>
      <c r="AD368" s="143"/>
    </row>
    <row r="369" spans="2:30" ht="37.5">
      <c r="B369" s="120"/>
      <c r="C369" s="39" t="s">
        <v>310</v>
      </c>
      <c r="D369" s="39">
        <v>925</v>
      </c>
      <c r="E369" s="144" t="s">
        <v>57</v>
      </c>
      <c r="F369" s="144" t="s">
        <v>20</v>
      </c>
      <c r="G369" s="80">
        <v>9900000000</v>
      </c>
      <c r="H369" s="85"/>
      <c r="I369" s="142">
        <f t="shared" si="277"/>
        <v>500000</v>
      </c>
      <c r="J369" s="142">
        <f t="shared" ref="J369:S370" si="313">J370</f>
        <v>500000</v>
      </c>
      <c r="K369" s="75">
        <f t="shared" si="313"/>
        <v>0</v>
      </c>
      <c r="L369" s="75">
        <f t="shared" si="313"/>
        <v>0</v>
      </c>
      <c r="M369" s="75">
        <f t="shared" si="313"/>
        <v>0</v>
      </c>
      <c r="N369" s="75">
        <f t="shared" si="313"/>
        <v>0</v>
      </c>
      <c r="O369" s="75">
        <f t="shared" si="313"/>
        <v>0</v>
      </c>
      <c r="P369" s="75">
        <f t="shared" si="313"/>
        <v>0</v>
      </c>
      <c r="Q369" s="75">
        <f t="shared" si="313"/>
        <v>0</v>
      </c>
      <c r="R369" s="75">
        <f t="shared" si="313"/>
        <v>0</v>
      </c>
      <c r="S369" s="143">
        <f t="shared" si="313"/>
        <v>0</v>
      </c>
      <c r="T369" s="142">
        <f t="shared" si="307"/>
        <v>500000</v>
      </c>
      <c r="U369" s="142">
        <f t="shared" ref="U369:AD370" si="314">U370</f>
        <v>500000</v>
      </c>
      <c r="V369" s="75">
        <f t="shared" si="314"/>
        <v>0</v>
      </c>
      <c r="W369" s="75">
        <f t="shared" si="314"/>
        <v>0</v>
      </c>
      <c r="X369" s="75">
        <f t="shared" si="314"/>
        <v>0</v>
      </c>
      <c r="Y369" s="75">
        <f t="shared" si="314"/>
        <v>0</v>
      </c>
      <c r="Z369" s="75">
        <f t="shared" si="314"/>
        <v>0</v>
      </c>
      <c r="AA369" s="75">
        <f t="shared" si="314"/>
        <v>0</v>
      </c>
      <c r="AB369" s="75">
        <f t="shared" si="314"/>
        <v>0</v>
      </c>
      <c r="AC369" s="75">
        <f t="shared" si="314"/>
        <v>0</v>
      </c>
      <c r="AD369" s="143">
        <f t="shared" si="314"/>
        <v>0</v>
      </c>
    </row>
    <row r="370" spans="2:30">
      <c r="B370" s="120"/>
      <c r="C370" s="39" t="s">
        <v>314</v>
      </c>
      <c r="D370" s="39">
        <v>925</v>
      </c>
      <c r="E370" s="144" t="s">
        <v>57</v>
      </c>
      <c r="F370" s="144" t="s">
        <v>20</v>
      </c>
      <c r="G370" s="80">
        <v>9900010910</v>
      </c>
      <c r="H370" s="85"/>
      <c r="I370" s="142">
        <f t="shared" si="277"/>
        <v>500000</v>
      </c>
      <c r="J370" s="142">
        <f t="shared" si="313"/>
        <v>500000</v>
      </c>
      <c r="K370" s="75">
        <f t="shared" si="313"/>
        <v>0</v>
      </c>
      <c r="L370" s="75">
        <f t="shared" si="313"/>
        <v>0</v>
      </c>
      <c r="M370" s="75">
        <f t="shared" si="313"/>
        <v>0</v>
      </c>
      <c r="N370" s="75">
        <f t="shared" si="313"/>
        <v>0</v>
      </c>
      <c r="O370" s="75">
        <f t="shared" si="313"/>
        <v>0</v>
      </c>
      <c r="P370" s="75">
        <f t="shared" si="313"/>
        <v>0</v>
      </c>
      <c r="Q370" s="75">
        <f t="shared" si="313"/>
        <v>0</v>
      </c>
      <c r="R370" s="75">
        <f t="shared" si="313"/>
        <v>0</v>
      </c>
      <c r="S370" s="143">
        <f t="shared" si="313"/>
        <v>0</v>
      </c>
      <c r="T370" s="142">
        <f t="shared" si="307"/>
        <v>500000</v>
      </c>
      <c r="U370" s="142">
        <f t="shared" si="314"/>
        <v>500000</v>
      </c>
      <c r="V370" s="75">
        <f t="shared" si="314"/>
        <v>0</v>
      </c>
      <c r="W370" s="75">
        <f t="shared" si="314"/>
        <v>0</v>
      </c>
      <c r="X370" s="75">
        <f t="shared" si="314"/>
        <v>0</v>
      </c>
      <c r="Y370" s="75">
        <f t="shared" si="314"/>
        <v>0</v>
      </c>
      <c r="Z370" s="75">
        <f t="shared" si="314"/>
        <v>0</v>
      </c>
      <c r="AA370" s="75">
        <f t="shared" si="314"/>
        <v>0</v>
      </c>
      <c r="AB370" s="75">
        <f t="shared" si="314"/>
        <v>0</v>
      </c>
      <c r="AC370" s="75">
        <f t="shared" si="314"/>
        <v>0</v>
      </c>
      <c r="AD370" s="143">
        <f t="shared" si="314"/>
        <v>0</v>
      </c>
    </row>
    <row r="371" spans="2:30">
      <c r="B371" s="120"/>
      <c r="C371" s="39" t="s">
        <v>108</v>
      </c>
      <c r="D371" s="39">
        <v>925</v>
      </c>
      <c r="E371" s="144" t="s">
        <v>57</v>
      </c>
      <c r="F371" s="144" t="s">
        <v>20</v>
      </c>
      <c r="G371" s="80">
        <v>9900010910</v>
      </c>
      <c r="H371" s="85">
        <v>800</v>
      </c>
      <c r="I371" s="142">
        <f t="shared" si="277"/>
        <v>500000</v>
      </c>
      <c r="J371" s="142">
        <v>500000</v>
      </c>
      <c r="K371" s="75">
        <v>0</v>
      </c>
      <c r="L371" s="75">
        <v>0</v>
      </c>
      <c r="M371" s="75">
        <v>0</v>
      </c>
      <c r="N371" s="75">
        <v>0</v>
      </c>
      <c r="O371" s="75">
        <v>0</v>
      </c>
      <c r="P371" s="75">
        <v>0</v>
      </c>
      <c r="Q371" s="75">
        <v>0</v>
      </c>
      <c r="R371" s="75">
        <v>0</v>
      </c>
      <c r="S371" s="143">
        <v>0</v>
      </c>
      <c r="T371" s="142">
        <f t="shared" si="307"/>
        <v>500000</v>
      </c>
      <c r="U371" s="142">
        <v>500000</v>
      </c>
      <c r="V371" s="75">
        <v>0</v>
      </c>
      <c r="W371" s="75">
        <v>0</v>
      </c>
      <c r="X371" s="75">
        <v>0</v>
      </c>
      <c r="Y371" s="75">
        <v>0</v>
      </c>
      <c r="Z371" s="75">
        <v>0</v>
      </c>
      <c r="AA371" s="75">
        <v>0</v>
      </c>
      <c r="AB371" s="75">
        <v>0</v>
      </c>
      <c r="AC371" s="75">
        <v>0</v>
      </c>
      <c r="AD371" s="143">
        <v>0</v>
      </c>
    </row>
    <row r="372" spans="2:30">
      <c r="B372" s="120"/>
      <c r="C372" s="39" t="s">
        <v>359</v>
      </c>
      <c r="D372" s="39">
        <v>925</v>
      </c>
      <c r="E372" s="144" t="s">
        <v>57</v>
      </c>
      <c r="F372" s="144" t="s">
        <v>22</v>
      </c>
      <c r="G372" s="80"/>
      <c r="H372" s="85"/>
      <c r="I372" s="142">
        <f t="shared" si="277"/>
        <v>228075500</v>
      </c>
      <c r="J372" s="142">
        <f t="shared" ref="J372:S373" si="315">J373</f>
        <v>228075500</v>
      </c>
      <c r="K372" s="75">
        <f t="shared" si="315"/>
        <v>0</v>
      </c>
      <c r="L372" s="75">
        <f t="shared" si="315"/>
        <v>0</v>
      </c>
      <c r="M372" s="75">
        <f t="shared" si="315"/>
        <v>0</v>
      </c>
      <c r="N372" s="75">
        <f t="shared" si="315"/>
        <v>0</v>
      </c>
      <c r="O372" s="75">
        <f t="shared" si="315"/>
        <v>0</v>
      </c>
      <c r="P372" s="75">
        <f t="shared" si="315"/>
        <v>0</v>
      </c>
      <c r="Q372" s="75">
        <f t="shared" si="315"/>
        <v>0</v>
      </c>
      <c r="R372" s="75">
        <f t="shared" si="315"/>
        <v>0</v>
      </c>
      <c r="S372" s="143">
        <f t="shared" si="315"/>
        <v>0</v>
      </c>
      <c r="T372" s="142">
        <f t="shared" si="307"/>
        <v>221483100</v>
      </c>
      <c r="U372" s="142">
        <f t="shared" ref="U372:AD373" si="316">U373</f>
        <v>221483100</v>
      </c>
      <c r="V372" s="75">
        <f t="shared" si="316"/>
        <v>0</v>
      </c>
      <c r="W372" s="75">
        <f t="shared" si="316"/>
        <v>0</v>
      </c>
      <c r="X372" s="75">
        <f t="shared" si="316"/>
        <v>0</v>
      </c>
      <c r="Y372" s="75">
        <f t="shared" si="316"/>
        <v>0</v>
      </c>
      <c r="Z372" s="75">
        <f t="shared" si="316"/>
        <v>0</v>
      </c>
      <c r="AA372" s="75">
        <f t="shared" si="316"/>
        <v>0</v>
      </c>
      <c r="AB372" s="75">
        <f t="shared" si="316"/>
        <v>0</v>
      </c>
      <c r="AC372" s="75">
        <f t="shared" si="316"/>
        <v>0</v>
      </c>
      <c r="AD372" s="143">
        <f t="shared" si="316"/>
        <v>0</v>
      </c>
    </row>
    <row r="373" spans="2:30">
      <c r="B373" s="120"/>
      <c r="C373" s="39" t="s">
        <v>163</v>
      </c>
      <c r="D373" s="39">
        <v>925</v>
      </c>
      <c r="E373" s="144" t="s">
        <v>57</v>
      </c>
      <c r="F373" s="144" t="s">
        <v>22</v>
      </c>
      <c r="G373" s="80">
        <v>5800000000</v>
      </c>
      <c r="H373" s="85"/>
      <c r="I373" s="142">
        <f t="shared" si="277"/>
        <v>228075500</v>
      </c>
      <c r="J373" s="142">
        <f t="shared" si="315"/>
        <v>228075500</v>
      </c>
      <c r="K373" s="75">
        <f t="shared" si="315"/>
        <v>0</v>
      </c>
      <c r="L373" s="75">
        <f t="shared" si="315"/>
        <v>0</v>
      </c>
      <c r="M373" s="75">
        <f t="shared" si="315"/>
        <v>0</v>
      </c>
      <c r="N373" s="75">
        <f t="shared" si="315"/>
        <v>0</v>
      </c>
      <c r="O373" s="75">
        <f t="shared" si="315"/>
        <v>0</v>
      </c>
      <c r="P373" s="75">
        <f t="shared" si="315"/>
        <v>0</v>
      </c>
      <c r="Q373" s="75">
        <f t="shared" si="315"/>
        <v>0</v>
      </c>
      <c r="R373" s="75">
        <f t="shared" si="315"/>
        <v>0</v>
      </c>
      <c r="S373" s="143">
        <f t="shared" si="315"/>
        <v>0</v>
      </c>
      <c r="T373" s="142">
        <f t="shared" si="307"/>
        <v>221483100</v>
      </c>
      <c r="U373" s="142">
        <f t="shared" si="316"/>
        <v>221483100</v>
      </c>
      <c r="V373" s="75">
        <f t="shared" si="316"/>
        <v>0</v>
      </c>
      <c r="W373" s="75">
        <f t="shared" si="316"/>
        <v>0</v>
      </c>
      <c r="X373" s="75">
        <f t="shared" si="316"/>
        <v>0</v>
      </c>
      <c r="Y373" s="75">
        <f t="shared" si="316"/>
        <v>0</v>
      </c>
      <c r="Z373" s="75">
        <f t="shared" si="316"/>
        <v>0</v>
      </c>
      <c r="AA373" s="75">
        <f t="shared" si="316"/>
        <v>0</v>
      </c>
      <c r="AB373" s="75">
        <f t="shared" si="316"/>
        <v>0</v>
      </c>
      <c r="AC373" s="75">
        <f t="shared" si="316"/>
        <v>0</v>
      </c>
      <c r="AD373" s="143">
        <f t="shared" si="316"/>
        <v>0</v>
      </c>
    </row>
    <row r="374" spans="2:30">
      <c r="B374" s="120"/>
      <c r="C374" s="39" t="s">
        <v>194</v>
      </c>
      <c r="D374" s="39">
        <v>925</v>
      </c>
      <c r="E374" s="144" t="s">
        <v>57</v>
      </c>
      <c r="F374" s="144" t="s">
        <v>22</v>
      </c>
      <c r="G374" s="80">
        <v>5820000000</v>
      </c>
      <c r="H374" s="85"/>
      <c r="I374" s="142">
        <f t="shared" si="277"/>
        <v>228075500</v>
      </c>
      <c r="J374" s="142">
        <f>J375+J381+J383+J378+J386</f>
        <v>228075500</v>
      </c>
      <c r="K374" s="75">
        <f t="shared" ref="K374:S374" si="317">K375+K381+K383+K378</f>
        <v>0</v>
      </c>
      <c r="L374" s="75">
        <f t="shared" si="317"/>
        <v>0</v>
      </c>
      <c r="M374" s="75">
        <f t="shared" si="317"/>
        <v>0</v>
      </c>
      <c r="N374" s="75">
        <f t="shared" si="317"/>
        <v>0</v>
      </c>
      <c r="O374" s="75">
        <f t="shared" si="317"/>
        <v>0</v>
      </c>
      <c r="P374" s="75">
        <f t="shared" si="317"/>
        <v>0</v>
      </c>
      <c r="Q374" s="75">
        <f t="shared" si="317"/>
        <v>0</v>
      </c>
      <c r="R374" s="75">
        <f t="shared" si="317"/>
        <v>0</v>
      </c>
      <c r="S374" s="143">
        <f t="shared" si="317"/>
        <v>0</v>
      </c>
      <c r="T374" s="142">
        <f t="shared" si="307"/>
        <v>221483100</v>
      </c>
      <c r="U374" s="142">
        <f t="shared" ref="U374:AD374" si="318">U375+U381+U383+U378</f>
        <v>221483100</v>
      </c>
      <c r="V374" s="75">
        <f t="shared" si="318"/>
        <v>0</v>
      </c>
      <c r="W374" s="75">
        <f t="shared" si="318"/>
        <v>0</v>
      </c>
      <c r="X374" s="75">
        <f t="shared" si="318"/>
        <v>0</v>
      </c>
      <c r="Y374" s="75">
        <f t="shared" si="318"/>
        <v>0</v>
      </c>
      <c r="Z374" s="75">
        <f t="shared" si="318"/>
        <v>0</v>
      </c>
      <c r="AA374" s="75">
        <f t="shared" si="318"/>
        <v>0</v>
      </c>
      <c r="AB374" s="75">
        <f t="shared" si="318"/>
        <v>0</v>
      </c>
      <c r="AC374" s="75">
        <f t="shared" si="318"/>
        <v>0</v>
      </c>
      <c r="AD374" s="143">
        <f t="shared" si="318"/>
        <v>0</v>
      </c>
    </row>
    <row r="375" spans="2:30" ht="37.5">
      <c r="B375" s="120"/>
      <c r="C375" s="89" t="s">
        <v>132</v>
      </c>
      <c r="D375" s="39">
        <v>925</v>
      </c>
      <c r="E375" s="144" t="s">
        <v>57</v>
      </c>
      <c r="F375" s="144" t="s">
        <v>22</v>
      </c>
      <c r="G375" s="80">
        <v>5820000590</v>
      </c>
      <c r="H375" s="85"/>
      <c r="I375" s="142">
        <f t="shared" si="277"/>
        <v>166567540</v>
      </c>
      <c r="J375" s="142">
        <f t="shared" ref="J375:S375" si="319">J376+J377</f>
        <v>188085100</v>
      </c>
      <c r="K375" s="75">
        <f t="shared" si="319"/>
        <v>0</v>
      </c>
      <c r="L375" s="75">
        <f t="shared" si="319"/>
        <v>0</v>
      </c>
      <c r="M375" s="75">
        <f t="shared" si="319"/>
        <v>-21517560</v>
      </c>
      <c r="N375" s="75">
        <f t="shared" si="319"/>
        <v>0</v>
      </c>
      <c r="O375" s="75">
        <f t="shared" si="319"/>
        <v>0</v>
      </c>
      <c r="P375" s="75">
        <f t="shared" si="319"/>
        <v>0</v>
      </c>
      <c r="Q375" s="75">
        <f t="shared" si="319"/>
        <v>0</v>
      </c>
      <c r="R375" s="75">
        <f t="shared" si="319"/>
        <v>0</v>
      </c>
      <c r="S375" s="143">
        <f t="shared" si="319"/>
        <v>0</v>
      </c>
      <c r="T375" s="142">
        <f t="shared" si="307"/>
        <v>157559780</v>
      </c>
      <c r="U375" s="142">
        <f t="shared" ref="U375:AD375" si="320">U376+U377</f>
        <v>181667300</v>
      </c>
      <c r="V375" s="75">
        <f t="shared" si="320"/>
        <v>0</v>
      </c>
      <c r="W375" s="75">
        <f t="shared" si="320"/>
        <v>0</v>
      </c>
      <c r="X375" s="75">
        <f t="shared" si="320"/>
        <v>-24107520</v>
      </c>
      <c r="Y375" s="75">
        <f t="shared" si="320"/>
        <v>0</v>
      </c>
      <c r="Z375" s="75">
        <f t="shared" si="320"/>
        <v>0</v>
      </c>
      <c r="AA375" s="75">
        <f t="shared" si="320"/>
        <v>0</v>
      </c>
      <c r="AB375" s="75">
        <f t="shared" si="320"/>
        <v>0</v>
      </c>
      <c r="AC375" s="75">
        <f t="shared" si="320"/>
        <v>0</v>
      </c>
      <c r="AD375" s="143">
        <f t="shared" si="320"/>
        <v>0</v>
      </c>
    </row>
    <row r="376" spans="2:30" ht="37.5">
      <c r="B376" s="120"/>
      <c r="C376" s="39" t="s">
        <v>167</v>
      </c>
      <c r="D376" s="39">
        <v>925</v>
      </c>
      <c r="E376" s="144" t="s">
        <v>57</v>
      </c>
      <c r="F376" s="144" t="s">
        <v>22</v>
      </c>
      <c r="G376" s="80">
        <v>5820000590</v>
      </c>
      <c r="H376" s="85">
        <v>600</v>
      </c>
      <c r="I376" s="142">
        <f t="shared" si="277"/>
        <v>166567540</v>
      </c>
      <c r="J376" s="142">
        <v>188085100</v>
      </c>
      <c r="K376" s="75"/>
      <c r="L376" s="75"/>
      <c r="M376" s="75">
        <v>-21517560</v>
      </c>
      <c r="N376" s="75"/>
      <c r="O376" s="75"/>
      <c r="P376" s="75"/>
      <c r="Q376" s="75"/>
      <c r="R376" s="75"/>
      <c r="S376" s="143"/>
      <c r="T376" s="142">
        <f t="shared" si="307"/>
        <v>157559780</v>
      </c>
      <c r="U376" s="142">
        <v>181667300</v>
      </c>
      <c r="V376" s="75"/>
      <c r="W376" s="75"/>
      <c r="X376" s="75">
        <v>-24107520</v>
      </c>
      <c r="Y376" s="75"/>
      <c r="Z376" s="75"/>
      <c r="AA376" s="75"/>
      <c r="AB376" s="75"/>
      <c r="AC376" s="75"/>
      <c r="AD376" s="143"/>
    </row>
    <row r="377" spans="2:30" hidden="1">
      <c r="B377" s="120"/>
      <c r="C377" s="39" t="s">
        <v>108</v>
      </c>
      <c r="D377" s="39">
        <v>925</v>
      </c>
      <c r="E377" s="144" t="s">
        <v>57</v>
      </c>
      <c r="F377" s="144" t="s">
        <v>22</v>
      </c>
      <c r="G377" s="80">
        <v>5820000590</v>
      </c>
      <c r="H377" s="85">
        <v>800</v>
      </c>
      <c r="I377" s="142">
        <f t="shared" si="277"/>
        <v>0</v>
      </c>
      <c r="J377" s="142"/>
      <c r="K377" s="75">
        <v>0</v>
      </c>
      <c r="L377" s="75">
        <v>0</v>
      </c>
      <c r="M377" s="75">
        <v>0</v>
      </c>
      <c r="N377" s="75">
        <v>0</v>
      </c>
      <c r="O377" s="75">
        <v>0</v>
      </c>
      <c r="P377" s="75">
        <v>0</v>
      </c>
      <c r="Q377" s="75">
        <v>0</v>
      </c>
      <c r="R377" s="75">
        <v>0</v>
      </c>
      <c r="S377" s="143">
        <v>0</v>
      </c>
      <c r="T377" s="142">
        <f t="shared" si="307"/>
        <v>0</v>
      </c>
      <c r="U377" s="142"/>
      <c r="V377" s="75">
        <v>0</v>
      </c>
      <c r="W377" s="75">
        <v>0</v>
      </c>
      <c r="X377" s="75">
        <v>0</v>
      </c>
      <c r="Y377" s="75">
        <v>0</v>
      </c>
      <c r="Z377" s="75">
        <v>0</v>
      </c>
      <c r="AA377" s="75">
        <v>0</v>
      </c>
      <c r="AB377" s="75">
        <v>0</v>
      </c>
      <c r="AC377" s="75">
        <v>0</v>
      </c>
      <c r="AD377" s="143">
        <v>0</v>
      </c>
    </row>
    <row r="378" spans="2:30" ht="37.5">
      <c r="B378" s="120"/>
      <c r="C378" s="39" t="s">
        <v>195</v>
      </c>
      <c r="D378" s="39">
        <v>925</v>
      </c>
      <c r="E378" s="144" t="s">
        <v>57</v>
      </c>
      <c r="F378" s="144" t="s">
        <v>22</v>
      </c>
      <c r="G378" s="80">
        <v>5820010660</v>
      </c>
      <c r="H378" s="85"/>
      <c r="I378" s="142">
        <f t="shared" si="277"/>
        <v>47644160</v>
      </c>
      <c r="J378" s="142">
        <f t="shared" ref="J378:S378" si="321">J379+J380</f>
        <v>26126600</v>
      </c>
      <c r="K378" s="75">
        <f t="shared" si="321"/>
        <v>0</v>
      </c>
      <c r="L378" s="75">
        <f t="shared" si="321"/>
        <v>0</v>
      </c>
      <c r="M378" s="75">
        <f t="shared" si="321"/>
        <v>21517560</v>
      </c>
      <c r="N378" s="75">
        <f t="shared" si="321"/>
        <v>0</v>
      </c>
      <c r="O378" s="75">
        <f t="shared" si="321"/>
        <v>0</v>
      </c>
      <c r="P378" s="75">
        <f t="shared" si="321"/>
        <v>0</v>
      </c>
      <c r="Q378" s="75">
        <f t="shared" si="321"/>
        <v>0</v>
      </c>
      <c r="R378" s="75">
        <f t="shared" si="321"/>
        <v>0</v>
      </c>
      <c r="S378" s="143">
        <f t="shared" si="321"/>
        <v>0</v>
      </c>
      <c r="T378" s="142">
        <f t="shared" si="307"/>
        <v>50059520</v>
      </c>
      <c r="U378" s="142">
        <f t="shared" ref="U378:AD378" si="322">U379+U380</f>
        <v>25952000</v>
      </c>
      <c r="V378" s="75">
        <f t="shared" si="322"/>
        <v>0</v>
      </c>
      <c r="W378" s="75">
        <f t="shared" si="322"/>
        <v>0</v>
      </c>
      <c r="X378" s="75">
        <f t="shared" si="322"/>
        <v>24107520</v>
      </c>
      <c r="Y378" s="75">
        <f t="shared" si="322"/>
        <v>0</v>
      </c>
      <c r="Z378" s="75">
        <f t="shared" si="322"/>
        <v>0</v>
      </c>
      <c r="AA378" s="75">
        <f t="shared" si="322"/>
        <v>0</v>
      </c>
      <c r="AB378" s="75">
        <f t="shared" si="322"/>
        <v>0</v>
      </c>
      <c r="AC378" s="75">
        <f t="shared" si="322"/>
        <v>0</v>
      </c>
      <c r="AD378" s="143">
        <f t="shared" si="322"/>
        <v>0</v>
      </c>
    </row>
    <row r="379" spans="2:30" ht="37.5">
      <c r="B379" s="120"/>
      <c r="C379" s="39" t="s">
        <v>167</v>
      </c>
      <c r="D379" s="39">
        <v>925</v>
      </c>
      <c r="E379" s="144" t="s">
        <v>57</v>
      </c>
      <c r="F379" s="144" t="s">
        <v>22</v>
      </c>
      <c r="G379" s="80">
        <v>5820010660</v>
      </c>
      <c r="H379" s="85">
        <v>600</v>
      </c>
      <c r="I379" s="142">
        <f t="shared" si="277"/>
        <v>47632160</v>
      </c>
      <c r="J379" s="142">
        <v>26114600</v>
      </c>
      <c r="K379" s="75"/>
      <c r="L379" s="75"/>
      <c r="M379" s="75">
        <v>21517560</v>
      </c>
      <c r="N379" s="75"/>
      <c r="O379" s="75"/>
      <c r="P379" s="75"/>
      <c r="Q379" s="75"/>
      <c r="R379" s="75"/>
      <c r="S379" s="143"/>
      <c r="T379" s="142">
        <f t="shared" si="307"/>
        <v>50047520</v>
      </c>
      <c r="U379" s="142">
        <v>25940000</v>
      </c>
      <c r="V379" s="75"/>
      <c r="W379" s="75"/>
      <c r="X379" s="75">
        <v>24107520</v>
      </c>
      <c r="Y379" s="75"/>
      <c r="Z379" s="75"/>
      <c r="AA379" s="75"/>
      <c r="AB379" s="75"/>
      <c r="AC379" s="75"/>
      <c r="AD379" s="143"/>
    </row>
    <row r="380" spans="2:30">
      <c r="B380" s="120"/>
      <c r="C380" s="39" t="s">
        <v>108</v>
      </c>
      <c r="D380" s="39">
        <v>925</v>
      </c>
      <c r="E380" s="144" t="s">
        <v>57</v>
      </c>
      <c r="F380" s="144" t="s">
        <v>22</v>
      </c>
      <c r="G380" s="80">
        <v>5820010660</v>
      </c>
      <c r="H380" s="85">
        <v>800</v>
      </c>
      <c r="I380" s="142">
        <f t="shared" si="277"/>
        <v>12000</v>
      </c>
      <c r="J380" s="142">
        <v>12000</v>
      </c>
      <c r="K380" s="75">
        <v>0</v>
      </c>
      <c r="L380" s="75">
        <v>0</v>
      </c>
      <c r="M380" s="75">
        <v>0</v>
      </c>
      <c r="N380" s="75">
        <v>0</v>
      </c>
      <c r="O380" s="75">
        <v>0</v>
      </c>
      <c r="P380" s="75">
        <v>0</v>
      </c>
      <c r="Q380" s="75">
        <v>0</v>
      </c>
      <c r="R380" s="75">
        <v>0</v>
      </c>
      <c r="S380" s="143">
        <v>0</v>
      </c>
      <c r="T380" s="142">
        <f t="shared" si="307"/>
        <v>12000</v>
      </c>
      <c r="U380" s="142">
        <v>12000</v>
      </c>
      <c r="V380" s="75">
        <v>0</v>
      </c>
      <c r="W380" s="75">
        <v>0</v>
      </c>
      <c r="X380" s="75">
        <v>0</v>
      </c>
      <c r="Y380" s="75">
        <v>0</v>
      </c>
      <c r="Z380" s="75">
        <v>0</v>
      </c>
      <c r="AA380" s="75">
        <v>0</v>
      </c>
      <c r="AB380" s="75">
        <v>0</v>
      </c>
      <c r="AC380" s="75">
        <v>0</v>
      </c>
      <c r="AD380" s="143">
        <v>0</v>
      </c>
    </row>
    <row r="381" spans="2:30" ht="150">
      <c r="B381" s="120"/>
      <c r="C381" s="39" t="s">
        <v>196</v>
      </c>
      <c r="D381" s="39">
        <v>925</v>
      </c>
      <c r="E381" s="144" t="s">
        <v>57</v>
      </c>
      <c r="F381" s="144" t="s">
        <v>22</v>
      </c>
      <c r="G381" s="80">
        <v>5820060740</v>
      </c>
      <c r="H381" s="85"/>
      <c r="I381" s="142">
        <f t="shared" si="277"/>
        <v>187500</v>
      </c>
      <c r="J381" s="142">
        <f t="shared" ref="J381:S381" si="323">J382</f>
        <v>187500</v>
      </c>
      <c r="K381" s="75">
        <f t="shared" si="323"/>
        <v>0</v>
      </c>
      <c r="L381" s="75">
        <f t="shared" si="323"/>
        <v>0</v>
      </c>
      <c r="M381" s="75">
        <f t="shared" si="323"/>
        <v>0</v>
      </c>
      <c r="N381" s="75">
        <f t="shared" si="323"/>
        <v>0</v>
      </c>
      <c r="O381" s="75">
        <f t="shared" si="323"/>
        <v>0</v>
      </c>
      <c r="P381" s="75">
        <f t="shared" si="323"/>
        <v>0</v>
      </c>
      <c r="Q381" s="75">
        <f t="shared" si="323"/>
        <v>0</v>
      </c>
      <c r="R381" s="75">
        <f t="shared" si="323"/>
        <v>0</v>
      </c>
      <c r="S381" s="143">
        <f t="shared" si="323"/>
        <v>0</v>
      </c>
      <c r="T381" s="142">
        <f t="shared" si="307"/>
        <v>187500</v>
      </c>
      <c r="U381" s="142">
        <f t="shared" ref="U381:AD381" si="324">U382</f>
        <v>187500</v>
      </c>
      <c r="V381" s="75">
        <f t="shared" si="324"/>
        <v>0</v>
      </c>
      <c r="W381" s="75">
        <f t="shared" si="324"/>
        <v>0</v>
      </c>
      <c r="X381" s="75">
        <f t="shared" si="324"/>
        <v>0</v>
      </c>
      <c r="Y381" s="75">
        <f t="shared" si="324"/>
        <v>0</v>
      </c>
      <c r="Z381" s="75">
        <f t="shared" si="324"/>
        <v>0</v>
      </c>
      <c r="AA381" s="75">
        <f t="shared" si="324"/>
        <v>0</v>
      </c>
      <c r="AB381" s="75">
        <f t="shared" si="324"/>
        <v>0</v>
      </c>
      <c r="AC381" s="75">
        <f t="shared" si="324"/>
        <v>0</v>
      </c>
      <c r="AD381" s="143">
        <f t="shared" si="324"/>
        <v>0</v>
      </c>
    </row>
    <row r="382" spans="2:30" ht="37.5">
      <c r="B382" s="120"/>
      <c r="C382" s="39" t="s">
        <v>167</v>
      </c>
      <c r="D382" s="39">
        <v>925</v>
      </c>
      <c r="E382" s="144" t="s">
        <v>57</v>
      </c>
      <c r="F382" s="144" t="s">
        <v>22</v>
      </c>
      <c r="G382" s="80">
        <v>5820060740</v>
      </c>
      <c r="H382" s="85">
        <v>600</v>
      </c>
      <c r="I382" s="142">
        <f t="shared" si="277"/>
        <v>187500</v>
      </c>
      <c r="J382" s="142">
        <v>187500</v>
      </c>
      <c r="K382" s="75"/>
      <c r="L382" s="75"/>
      <c r="M382" s="75"/>
      <c r="N382" s="75"/>
      <c r="O382" s="75"/>
      <c r="P382" s="75"/>
      <c r="Q382" s="75"/>
      <c r="R382" s="75"/>
      <c r="S382" s="143"/>
      <c r="T382" s="142">
        <f t="shared" si="307"/>
        <v>187500</v>
      </c>
      <c r="U382" s="142">
        <v>187500</v>
      </c>
      <c r="V382" s="75"/>
      <c r="W382" s="75"/>
      <c r="X382" s="75"/>
      <c r="Y382" s="75"/>
      <c r="Z382" s="75"/>
      <c r="AA382" s="75"/>
      <c r="AB382" s="75"/>
      <c r="AC382" s="75"/>
      <c r="AD382" s="143"/>
    </row>
    <row r="383" spans="2:30" ht="93.75">
      <c r="B383" s="120"/>
      <c r="C383" s="39" t="s">
        <v>198</v>
      </c>
      <c r="D383" s="39">
        <v>925</v>
      </c>
      <c r="E383" s="144" t="s">
        <v>57</v>
      </c>
      <c r="F383" s="144" t="s">
        <v>22</v>
      </c>
      <c r="G383" s="80">
        <v>5820100000</v>
      </c>
      <c r="H383" s="85"/>
      <c r="I383" s="142">
        <f t="shared" si="277"/>
        <v>13676300</v>
      </c>
      <c r="J383" s="142">
        <f t="shared" ref="J383:S384" si="325">J384</f>
        <v>13676300</v>
      </c>
      <c r="K383" s="75">
        <f t="shared" si="325"/>
        <v>0</v>
      </c>
      <c r="L383" s="75">
        <f t="shared" si="325"/>
        <v>0</v>
      </c>
      <c r="M383" s="75">
        <f t="shared" si="325"/>
        <v>0</v>
      </c>
      <c r="N383" s="75">
        <f t="shared" si="325"/>
        <v>0</v>
      </c>
      <c r="O383" s="75">
        <f t="shared" si="325"/>
        <v>0</v>
      </c>
      <c r="P383" s="75">
        <f t="shared" si="325"/>
        <v>0</v>
      </c>
      <c r="Q383" s="75">
        <f t="shared" si="325"/>
        <v>0</v>
      </c>
      <c r="R383" s="75">
        <f t="shared" si="325"/>
        <v>0</v>
      </c>
      <c r="S383" s="143">
        <f t="shared" si="325"/>
        <v>0</v>
      </c>
      <c r="T383" s="142">
        <f t="shared" si="307"/>
        <v>13676300</v>
      </c>
      <c r="U383" s="142">
        <f t="shared" ref="U383:AD384" si="326">U384</f>
        <v>13676300</v>
      </c>
      <c r="V383" s="75">
        <f t="shared" si="326"/>
        <v>0</v>
      </c>
      <c r="W383" s="75">
        <f t="shared" si="326"/>
        <v>0</v>
      </c>
      <c r="X383" s="75">
        <f t="shared" si="326"/>
        <v>0</v>
      </c>
      <c r="Y383" s="75">
        <f t="shared" si="326"/>
        <v>0</v>
      </c>
      <c r="Z383" s="75">
        <f t="shared" si="326"/>
        <v>0</v>
      </c>
      <c r="AA383" s="75">
        <f t="shared" si="326"/>
        <v>0</v>
      </c>
      <c r="AB383" s="75">
        <f t="shared" si="326"/>
        <v>0</v>
      </c>
      <c r="AC383" s="75">
        <f t="shared" si="326"/>
        <v>0</v>
      </c>
      <c r="AD383" s="143">
        <f t="shared" si="326"/>
        <v>0</v>
      </c>
    </row>
    <row r="384" spans="2:30" ht="37.5">
      <c r="B384" s="120"/>
      <c r="C384" s="39" t="s">
        <v>175</v>
      </c>
      <c r="D384" s="39">
        <v>925</v>
      </c>
      <c r="E384" s="144" t="s">
        <v>57</v>
      </c>
      <c r="F384" s="144" t="s">
        <v>22</v>
      </c>
      <c r="G384" s="80">
        <v>5820100590</v>
      </c>
      <c r="H384" s="85"/>
      <c r="I384" s="142">
        <f t="shared" si="277"/>
        <v>13676300</v>
      </c>
      <c r="J384" s="142">
        <f t="shared" si="325"/>
        <v>13676300</v>
      </c>
      <c r="K384" s="75">
        <f t="shared" si="325"/>
        <v>0</v>
      </c>
      <c r="L384" s="75">
        <f t="shared" si="325"/>
        <v>0</v>
      </c>
      <c r="M384" s="75">
        <f t="shared" si="325"/>
        <v>0</v>
      </c>
      <c r="N384" s="75">
        <f t="shared" si="325"/>
        <v>0</v>
      </c>
      <c r="O384" s="75">
        <f t="shared" si="325"/>
        <v>0</v>
      </c>
      <c r="P384" s="75">
        <f t="shared" si="325"/>
        <v>0</v>
      </c>
      <c r="Q384" s="75">
        <f t="shared" si="325"/>
        <v>0</v>
      </c>
      <c r="R384" s="75">
        <f t="shared" si="325"/>
        <v>0</v>
      </c>
      <c r="S384" s="143">
        <f t="shared" si="325"/>
        <v>0</v>
      </c>
      <c r="T384" s="142">
        <f t="shared" si="307"/>
        <v>13676300</v>
      </c>
      <c r="U384" s="142">
        <f t="shared" si="326"/>
        <v>13676300</v>
      </c>
      <c r="V384" s="75">
        <f t="shared" si="326"/>
        <v>0</v>
      </c>
      <c r="W384" s="75">
        <f t="shared" si="326"/>
        <v>0</v>
      </c>
      <c r="X384" s="75">
        <f t="shared" si="326"/>
        <v>0</v>
      </c>
      <c r="Y384" s="75">
        <f t="shared" si="326"/>
        <v>0</v>
      </c>
      <c r="Z384" s="75">
        <f t="shared" si="326"/>
        <v>0</v>
      </c>
      <c r="AA384" s="75">
        <f t="shared" si="326"/>
        <v>0</v>
      </c>
      <c r="AB384" s="75">
        <f t="shared" si="326"/>
        <v>0</v>
      </c>
      <c r="AC384" s="75">
        <f t="shared" si="326"/>
        <v>0</v>
      </c>
      <c r="AD384" s="143">
        <f t="shared" si="326"/>
        <v>0</v>
      </c>
    </row>
    <row r="385" spans="1:32" ht="37.5">
      <c r="B385" s="120"/>
      <c r="C385" s="39" t="s">
        <v>167</v>
      </c>
      <c r="D385" s="39">
        <v>925</v>
      </c>
      <c r="E385" s="144" t="s">
        <v>57</v>
      </c>
      <c r="F385" s="144" t="s">
        <v>22</v>
      </c>
      <c r="G385" s="80">
        <v>5820100590</v>
      </c>
      <c r="H385" s="85">
        <v>600</v>
      </c>
      <c r="I385" s="142">
        <f t="shared" si="277"/>
        <v>13676300</v>
      </c>
      <c r="J385" s="142">
        <v>13676300</v>
      </c>
      <c r="K385" s="75"/>
      <c r="L385" s="75"/>
      <c r="M385" s="75"/>
      <c r="N385" s="75"/>
      <c r="O385" s="75"/>
      <c r="P385" s="75"/>
      <c r="Q385" s="75"/>
      <c r="R385" s="75"/>
      <c r="S385" s="143"/>
      <c r="T385" s="142">
        <f t="shared" si="307"/>
        <v>13676300</v>
      </c>
      <c r="U385" s="142">
        <v>13676300</v>
      </c>
      <c r="V385" s="75"/>
      <c r="W385" s="75"/>
      <c r="X385" s="75"/>
      <c r="Y385" s="75"/>
      <c r="Z385" s="75"/>
      <c r="AA385" s="75"/>
      <c r="AB385" s="75"/>
      <c r="AC385" s="75"/>
      <c r="AD385" s="143"/>
    </row>
    <row r="386" spans="1:32" ht="37.5" hidden="1">
      <c r="A386" s="98" t="s">
        <v>132</v>
      </c>
      <c r="B386" s="120"/>
      <c r="C386" s="39" t="s">
        <v>195</v>
      </c>
      <c r="D386" s="39">
        <v>925</v>
      </c>
      <c r="E386" s="144" t="s">
        <v>57</v>
      </c>
      <c r="F386" s="144" t="s">
        <v>22</v>
      </c>
      <c r="G386" s="80">
        <v>5820200000</v>
      </c>
      <c r="H386" s="85"/>
      <c r="I386" s="142">
        <f t="shared" si="277"/>
        <v>0</v>
      </c>
      <c r="J386" s="142">
        <f>J387</f>
        <v>0</v>
      </c>
      <c r="K386" s="75"/>
      <c r="L386" s="75"/>
      <c r="M386" s="75"/>
      <c r="N386" s="75"/>
      <c r="O386" s="75"/>
      <c r="P386" s="75"/>
      <c r="Q386" s="75"/>
      <c r="R386" s="75"/>
      <c r="S386" s="143"/>
      <c r="T386" s="142">
        <f t="shared" si="307"/>
        <v>0</v>
      </c>
      <c r="U386" s="142"/>
      <c r="V386" s="75"/>
      <c r="W386" s="75"/>
      <c r="X386" s="75"/>
      <c r="Y386" s="75"/>
      <c r="Z386" s="75"/>
      <c r="AA386" s="75"/>
      <c r="AB386" s="75"/>
      <c r="AC386" s="75"/>
      <c r="AD386" s="143"/>
    </row>
    <row r="387" spans="1:32" ht="37.5" hidden="1">
      <c r="B387" s="120"/>
      <c r="C387" s="39" t="s">
        <v>132</v>
      </c>
      <c r="D387" s="39">
        <v>925</v>
      </c>
      <c r="E387" s="144" t="s">
        <v>57</v>
      </c>
      <c r="F387" s="144" t="s">
        <v>22</v>
      </c>
      <c r="G387" s="80">
        <v>5820200590</v>
      </c>
      <c r="H387" s="85"/>
      <c r="I387" s="142">
        <f t="shared" si="277"/>
        <v>0</v>
      </c>
      <c r="J387" s="142">
        <f>J388</f>
        <v>0</v>
      </c>
      <c r="K387" s="75"/>
      <c r="L387" s="75"/>
      <c r="M387" s="75"/>
      <c r="N387" s="75"/>
      <c r="O387" s="75"/>
      <c r="P387" s="75"/>
      <c r="Q387" s="75"/>
      <c r="R387" s="75"/>
      <c r="S387" s="143"/>
      <c r="T387" s="142">
        <f t="shared" si="307"/>
        <v>0</v>
      </c>
      <c r="U387" s="142"/>
      <c r="V387" s="75"/>
      <c r="W387" s="75"/>
      <c r="X387" s="75"/>
      <c r="Y387" s="75"/>
      <c r="Z387" s="75"/>
      <c r="AA387" s="75"/>
      <c r="AB387" s="75"/>
      <c r="AC387" s="75"/>
      <c r="AD387" s="143"/>
    </row>
    <row r="388" spans="1:32" ht="37.5" hidden="1">
      <c r="B388" s="120"/>
      <c r="C388" s="39" t="s">
        <v>167</v>
      </c>
      <c r="D388" s="39">
        <v>925</v>
      </c>
      <c r="E388" s="144" t="s">
        <v>57</v>
      </c>
      <c r="F388" s="144" t="s">
        <v>22</v>
      </c>
      <c r="G388" s="80">
        <v>5820200590</v>
      </c>
      <c r="H388" s="85">
        <v>600</v>
      </c>
      <c r="I388" s="142">
        <f t="shared" si="277"/>
        <v>0</v>
      </c>
      <c r="J388" s="142"/>
      <c r="K388" s="75"/>
      <c r="L388" s="75"/>
      <c r="M388" s="75"/>
      <c r="N388" s="75"/>
      <c r="O388" s="75"/>
      <c r="P388" s="75"/>
      <c r="Q388" s="75"/>
      <c r="R388" s="75"/>
      <c r="S388" s="143"/>
      <c r="T388" s="142">
        <f t="shared" si="307"/>
        <v>0</v>
      </c>
      <c r="U388" s="142"/>
      <c r="V388" s="75"/>
      <c r="W388" s="75"/>
      <c r="X388" s="75"/>
      <c r="Y388" s="75"/>
      <c r="Z388" s="75"/>
      <c r="AA388" s="75"/>
      <c r="AB388" s="75"/>
      <c r="AC388" s="75"/>
      <c r="AD388" s="143"/>
    </row>
    <row r="389" spans="1:32" hidden="1">
      <c r="B389" s="120"/>
      <c r="C389" s="39" t="s">
        <v>108</v>
      </c>
      <c r="D389" s="39">
        <v>925</v>
      </c>
      <c r="E389" s="144" t="s">
        <v>57</v>
      </c>
      <c r="F389" s="144" t="s">
        <v>22</v>
      </c>
      <c r="G389" s="80">
        <v>5820200590</v>
      </c>
      <c r="H389" s="85">
        <v>800</v>
      </c>
      <c r="I389" s="142">
        <f t="shared" si="277"/>
        <v>0</v>
      </c>
      <c r="J389" s="142"/>
      <c r="K389" s="75"/>
      <c r="L389" s="75"/>
      <c r="M389" s="75"/>
      <c r="N389" s="75"/>
      <c r="O389" s="75"/>
      <c r="P389" s="75"/>
      <c r="Q389" s="75"/>
      <c r="R389" s="75"/>
      <c r="S389" s="143"/>
      <c r="T389" s="142">
        <f t="shared" si="307"/>
        <v>0</v>
      </c>
      <c r="U389" s="142"/>
      <c r="V389" s="75"/>
      <c r="W389" s="75"/>
      <c r="X389" s="75"/>
      <c r="Y389" s="75"/>
      <c r="Z389" s="75"/>
      <c r="AA389" s="75"/>
      <c r="AB389" s="75"/>
      <c r="AC389" s="75"/>
      <c r="AD389" s="143"/>
    </row>
    <row r="390" spans="1:32">
      <c r="B390" s="120"/>
      <c r="C390" s="39" t="s">
        <v>62</v>
      </c>
      <c r="D390" s="39">
        <v>925</v>
      </c>
      <c r="E390" s="144" t="s">
        <v>57</v>
      </c>
      <c r="F390" s="144" t="s">
        <v>39</v>
      </c>
      <c r="G390" s="80"/>
      <c r="H390" s="85"/>
      <c r="I390" s="142">
        <f t="shared" si="277"/>
        <v>51719200</v>
      </c>
      <c r="J390" s="142">
        <f t="shared" ref="J390:S390" si="327">J391+J397+J403+J416+J420</f>
        <v>49219400</v>
      </c>
      <c r="K390" s="75">
        <f t="shared" si="327"/>
        <v>0</v>
      </c>
      <c r="L390" s="75">
        <f t="shared" si="327"/>
        <v>0</v>
      </c>
      <c r="M390" s="75">
        <f t="shared" si="327"/>
        <v>2499800</v>
      </c>
      <c r="N390" s="75">
        <f t="shared" si="327"/>
        <v>0</v>
      </c>
      <c r="O390" s="75">
        <f t="shared" si="327"/>
        <v>0</v>
      </c>
      <c r="P390" s="75">
        <f t="shared" si="327"/>
        <v>0</v>
      </c>
      <c r="Q390" s="75">
        <f t="shared" si="327"/>
        <v>0</v>
      </c>
      <c r="R390" s="75">
        <f t="shared" si="327"/>
        <v>0</v>
      </c>
      <c r="S390" s="143">
        <f t="shared" si="327"/>
        <v>0</v>
      </c>
      <c r="T390" s="142">
        <f t="shared" si="307"/>
        <v>37500500</v>
      </c>
      <c r="U390" s="142">
        <f t="shared" ref="U390:AD390" si="328">U391+U397+U403+U416+U420</f>
        <v>31700200</v>
      </c>
      <c r="V390" s="75">
        <f t="shared" si="328"/>
        <v>3300500</v>
      </c>
      <c r="W390" s="75">
        <f t="shared" si="328"/>
        <v>0</v>
      </c>
      <c r="X390" s="75">
        <f t="shared" si="328"/>
        <v>2499800</v>
      </c>
      <c r="Y390" s="75">
        <f t="shared" si="328"/>
        <v>0</v>
      </c>
      <c r="Z390" s="75">
        <f t="shared" si="328"/>
        <v>0</v>
      </c>
      <c r="AA390" s="75">
        <f t="shared" si="328"/>
        <v>0</v>
      </c>
      <c r="AB390" s="75">
        <f t="shared" si="328"/>
        <v>0</v>
      </c>
      <c r="AC390" s="75">
        <f t="shared" si="328"/>
        <v>0</v>
      </c>
      <c r="AD390" s="143">
        <f t="shared" si="328"/>
        <v>0</v>
      </c>
    </row>
    <row r="391" spans="1:32" ht="37.5">
      <c r="B391" s="120"/>
      <c r="C391" s="39" t="s">
        <v>99</v>
      </c>
      <c r="D391" s="39">
        <v>925</v>
      </c>
      <c r="E391" s="144" t="s">
        <v>57</v>
      </c>
      <c r="F391" s="144" t="s">
        <v>39</v>
      </c>
      <c r="G391" s="80">
        <v>5000000000</v>
      </c>
      <c r="H391" s="85"/>
      <c r="I391" s="142">
        <f t="shared" si="277"/>
        <v>10306400</v>
      </c>
      <c r="J391" s="142">
        <f t="shared" ref="J391:S392" si="329">J392</f>
        <v>10306400</v>
      </c>
      <c r="K391" s="75">
        <f t="shared" si="329"/>
        <v>0</v>
      </c>
      <c r="L391" s="75">
        <f t="shared" si="329"/>
        <v>0</v>
      </c>
      <c r="M391" s="75">
        <f t="shared" si="329"/>
        <v>0</v>
      </c>
      <c r="N391" s="75">
        <f t="shared" si="329"/>
        <v>0</v>
      </c>
      <c r="O391" s="75">
        <f t="shared" si="329"/>
        <v>0</v>
      </c>
      <c r="P391" s="75">
        <f t="shared" si="329"/>
        <v>0</v>
      </c>
      <c r="Q391" s="75">
        <f t="shared" si="329"/>
        <v>0</v>
      </c>
      <c r="R391" s="75">
        <f t="shared" si="329"/>
        <v>0</v>
      </c>
      <c r="S391" s="143">
        <f t="shared" si="329"/>
        <v>0</v>
      </c>
      <c r="T391" s="142">
        <f t="shared" si="307"/>
        <v>9914100</v>
      </c>
      <c r="U391" s="142">
        <f t="shared" ref="U391:AD392" si="330">U392</f>
        <v>9914100</v>
      </c>
      <c r="V391" s="75">
        <f t="shared" si="330"/>
        <v>0</v>
      </c>
      <c r="W391" s="75">
        <f t="shared" si="330"/>
        <v>0</v>
      </c>
      <c r="X391" s="75">
        <f t="shared" si="330"/>
        <v>0</v>
      </c>
      <c r="Y391" s="75">
        <f t="shared" si="330"/>
        <v>0</v>
      </c>
      <c r="Z391" s="75">
        <f t="shared" si="330"/>
        <v>0</v>
      </c>
      <c r="AA391" s="75">
        <f t="shared" si="330"/>
        <v>0</v>
      </c>
      <c r="AB391" s="75">
        <f t="shared" si="330"/>
        <v>0</v>
      </c>
      <c r="AC391" s="75">
        <f t="shared" si="330"/>
        <v>0</v>
      </c>
      <c r="AD391" s="143">
        <f t="shared" si="330"/>
        <v>0</v>
      </c>
    </row>
    <row r="392" spans="1:32" ht="37.5">
      <c r="B392" s="120"/>
      <c r="C392" s="39" t="s">
        <v>107</v>
      </c>
      <c r="D392" s="39">
        <v>925</v>
      </c>
      <c r="E392" s="144" t="s">
        <v>57</v>
      </c>
      <c r="F392" s="144" t="s">
        <v>39</v>
      </c>
      <c r="G392" s="80">
        <v>5020000000</v>
      </c>
      <c r="H392" s="85"/>
      <c r="I392" s="142">
        <f t="shared" ref="I392:I455" si="331">SUM(J392:S392)</f>
        <v>10306400</v>
      </c>
      <c r="J392" s="142">
        <f t="shared" si="329"/>
        <v>10306400</v>
      </c>
      <c r="K392" s="75">
        <f t="shared" si="329"/>
        <v>0</v>
      </c>
      <c r="L392" s="75">
        <f t="shared" si="329"/>
        <v>0</v>
      </c>
      <c r="M392" s="75">
        <f t="shared" si="329"/>
        <v>0</v>
      </c>
      <c r="N392" s="75">
        <f t="shared" si="329"/>
        <v>0</v>
      </c>
      <c r="O392" s="75">
        <f t="shared" si="329"/>
        <v>0</v>
      </c>
      <c r="P392" s="75">
        <f t="shared" si="329"/>
        <v>0</v>
      </c>
      <c r="Q392" s="75">
        <f t="shared" si="329"/>
        <v>0</v>
      </c>
      <c r="R392" s="75">
        <f t="shared" si="329"/>
        <v>0</v>
      </c>
      <c r="S392" s="143">
        <f t="shared" si="329"/>
        <v>0</v>
      </c>
      <c r="T392" s="142">
        <f t="shared" si="307"/>
        <v>9914100</v>
      </c>
      <c r="U392" s="142">
        <f t="shared" si="330"/>
        <v>9914100</v>
      </c>
      <c r="V392" s="75">
        <f t="shared" si="330"/>
        <v>0</v>
      </c>
      <c r="W392" s="75">
        <f t="shared" si="330"/>
        <v>0</v>
      </c>
      <c r="X392" s="75">
        <f t="shared" si="330"/>
        <v>0</v>
      </c>
      <c r="Y392" s="75">
        <f t="shared" si="330"/>
        <v>0</v>
      </c>
      <c r="Z392" s="75">
        <f t="shared" si="330"/>
        <v>0</v>
      </c>
      <c r="AA392" s="75">
        <f t="shared" si="330"/>
        <v>0</v>
      </c>
      <c r="AB392" s="75">
        <f t="shared" si="330"/>
        <v>0</v>
      </c>
      <c r="AC392" s="75">
        <f t="shared" si="330"/>
        <v>0</v>
      </c>
      <c r="AD392" s="143">
        <f t="shared" si="330"/>
        <v>0</v>
      </c>
    </row>
    <row r="393" spans="1:32" ht="31.9" customHeight="1">
      <c r="B393" s="120"/>
      <c r="C393" s="39" t="s">
        <v>101</v>
      </c>
      <c r="D393" s="39">
        <v>925</v>
      </c>
      <c r="E393" s="144" t="s">
        <v>57</v>
      </c>
      <c r="F393" s="144" t="s">
        <v>39</v>
      </c>
      <c r="G393" s="80">
        <v>5020000190</v>
      </c>
      <c r="H393" s="85"/>
      <c r="I393" s="142">
        <f t="shared" si="331"/>
        <v>10306400</v>
      </c>
      <c r="J393" s="142">
        <f t="shared" ref="J393:S393" si="332">J394+J395+J396</f>
        <v>10306400</v>
      </c>
      <c r="K393" s="75">
        <f t="shared" si="332"/>
        <v>0</v>
      </c>
      <c r="L393" s="75">
        <f t="shared" si="332"/>
        <v>0</v>
      </c>
      <c r="M393" s="75">
        <f t="shared" si="332"/>
        <v>0</v>
      </c>
      <c r="N393" s="75">
        <f t="shared" si="332"/>
        <v>0</v>
      </c>
      <c r="O393" s="75">
        <f t="shared" si="332"/>
        <v>0</v>
      </c>
      <c r="P393" s="75">
        <f t="shared" si="332"/>
        <v>0</v>
      </c>
      <c r="Q393" s="75">
        <f t="shared" si="332"/>
        <v>0</v>
      </c>
      <c r="R393" s="75">
        <f t="shared" si="332"/>
        <v>0</v>
      </c>
      <c r="S393" s="143">
        <f t="shared" si="332"/>
        <v>0</v>
      </c>
      <c r="T393" s="142">
        <f t="shared" si="307"/>
        <v>9914100</v>
      </c>
      <c r="U393" s="142">
        <f t="shared" ref="U393:AD393" si="333">U394+U395+U396</f>
        <v>9914100</v>
      </c>
      <c r="V393" s="75">
        <f t="shared" si="333"/>
        <v>0</v>
      </c>
      <c r="W393" s="75">
        <f t="shared" si="333"/>
        <v>0</v>
      </c>
      <c r="X393" s="75">
        <f t="shared" si="333"/>
        <v>0</v>
      </c>
      <c r="Y393" s="75">
        <f t="shared" si="333"/>
        <v>0</v>
      </c>
      <c r="Z393" s="75">
        <f t="shared" si="333"/>
        <v>0</v>
      </c>
      <c r="AA393" s="75">
        <f t="shared" si="333"/>
        <v>0</v>
      </c>
      <c r="AB393" s="75">
        <f t="shared" si="333"/>
        <v>0</v>
      </c>
      <c r="AC393" s="75">
        <f t="shared" si="333"/>
        <v>0</v>
      </c>
      <c r="AD393" s="143">
        <f t="shared" si="333"/>
        <v>0</v>
      </c>
    </row>
    <row r="394" spans="1:32" ht="75">
      <c r="B394" s="120"/>
      <c r="C394" s="39" t="s">
        <v>102</v>
      </c>
      <c r="D394" s="39">
        <v>925</v>
      </c>
      <c r="E394" s="144" t="s">
        <v>57</v>
      </c>
      <c r="F394" s="144" t="s">
        <v>39</v>
      </c>
      <c r="G394" s="80">
        <v>5020000190</v>
      </c>
      <c r="H394" s="85">
        <v>100</v>
      </c>
      <c r="I394" s="142">
        <f t="shared" si="331"/>
        <v>10306400</v>
      </c>
      <c r="J394" s="142">
        <v>10306400</v>
      </c>
      <c r="K394" s="75"/>
      <c r="L394" s="75"/>
      <c r="M394" s="75"/>
      <c r="N394" s="75"/>
      <c r="O394" s="75"/>
      <c r="P394" s="75"/>
      <c r="Q394" s="75"/>
      <c r="R394" s="75"/>
      <c r="S394" s="143"/>
      <c r="T394" s="142">
        <f t="shared" si="307"/>
        <v>9914100</v>
      </c>
      <c r="U394" s="142">
        <v>9914100</v>
      </c>
      <c r="V394" s="75"/>
      <c r="W394" s="75"/>
      <c r="X394" s="75"/>
      <c r="Y394" s="75"/>
      <c r="Z394" s="75"/>
      <c r="AA394" s="75"/>
      <c r="AB394" s="75"/>
      <c r="AC394" s="75"/>
      <c r="AD394" s="143"/>
    </row>
    <row r="395" spans="1:32" ht="37.5" hidden="1">
      <c r="B395" s="120"/>
      <c r="C395" s="39" t="s">
        <v>105</v>
      </c>
      <c r="D395" s="39">
        <v>925</v>
      </c>
      <c r="E395" s="144" t="s">
        <v>57</v>
      </c>
      <c r="F395" s="144" t="s">
        <v>39</v>
      </c>
      <c r="G395" s="80">
        <v>5020000190</v>
      </c>
      <c r="H395" s="85">
        <v>200</v>
      </c>
      <c r="I395" s="142">
        <f t="shared" si="331"/>
        <v>0</v>
      </c>
      <c r="J395" s="142"/>
      <c r="K395" s="75"/>
      <c r="L395" s="75"/>
      <c r="M395" s="75"/>
      <c r="N395" s="75"/>
      <c r="O395" s="75"/>
      <c r="P395" s="75"/>
      <c r="Q395" s="75"/>
      <c r="R395" s="75"/>
      <c r="S395" s="143"/>
      <c r="T395" s="142">
        <f t="shared" si="307"/>
        <v>0</v>
      </c>
      <c r="U395" s="142"/>
      <c r="V395" s="75"/>
      <c r="W395" s="75"/>
      <c r="X395" s="75"/>
      <c r="Y395" s="75"/>
      <c r="Z395" s="75"/>
      <c r="AA395" s="75"/>
      <c r="AB395" s="75"/>
      <c r="AC395" s="75"/>
      <c r="AD395" s="143"/>
    </row>
    <row r="396" spans="1:32" hidden="1">
      <c r="B396" s="120"/>
      <c r="C396" s="39" t="s">
        <v>108</v>
      </c>
      <c r="D396" s="39">
        <v>925</v>
      </c>
      <c r="E396" s="144" t="s">
        <v>57</v>
      </c>
      <c r="F396" s="144" t="s">
        <v>39</v>
      </c>
      <c r="G396" s="80">
        <v>5020000190</v>
      </c>
      <c r="H396" s="85">
        <v>800</v>
      </c>
      <c r="I396" s="142">
        <f t="shared" si="331"/>
        <v>0</v>
      </c>
      <c r="J396" s="142"/>
      <c r="K396" s="75"/>
      <c r="L396" s="75"/>
      <c r="M396" s="75"/>
      <c r="N396" s="75"/>
      <c r="O396" s="75"/>
      <c r="P396" s="75"/>
      <c r="Q396" s="75"/>
      <c r="R396" s="75"/>
      <c r="S396" s="143"/>
      <c r="T396" s="142">
        <f t="shared" si="307"/>
        <v>0</v>
      </c>
      <c r="U396" s="142"/>
      <c r="V396" s="75"/>
      <c r="W396" s="75"/>
      <c r="X396" s="75"/>
      <c r="Y396" s="75"/>
      <c r="Z396" s="75"/>
      <c r="AA396" s="75"/>
      <c r="AB396" s="75"/>
      <c r="AC396" s="75"/>
      <c r="AD396" s="143"/>
    </row>
    <row r="397" spans="1:32" ht="37.5">
      <c r="B397" s="120"/>
      <c r="C397" s="39" t="s">
        <v>130</v>
      </c>
      <c r="D397" s="39">
        <v>925</v>
      </c>
      <c r="E397" s="144" t="s">
        <v>57</v>
      </c>
      <c r="F397" s="144" t="s">
        <v>39</v>
      </c>
      <c r="G397" s="80">
        <v>5200000000</v>
      </c>
      <c r="H397" s="85"/>
      <c r="I397" s="142">
        <f t="shared" si="331"/>
        <v>13961500</v>
      </c>
      <c r="J397" s="142">
        <f t="shared" ref="J397:S398" si="334">J398</f>
        <v>13961500</v>
      </c>
      <c r="K397" s="75">
        <f t="shared" si="334"/>
        <v>0</v>
      </c>
      <c r="L397" s="75">
        <f t="shared" si="334"/>
        <v>0</v>
      </c>
      <c r="M397" s="75">
        <f t="shared" si="334"/>
        <v>0</v>
      </c>
      <c r="N397" s="75">
        <f t="shared" si="334"/>
        <v>0</v>
      </c>
      <c r="O397" s="75">
        <f t="shared" si="334"/>
        <v>0</v>
      </c>
      <c r="P397" s="75">
        <f t="shared" si="334"/>
        <v>0</v>
      </c>
      <c r="Q397" s="75">
        <f t="shared" si="334"/>
        <v>0</v>
      </c>
      <c r="R397" s="75">
        <f t="shared" si="334"/>
        <v>0</v>
      </c>
      <c r="S397" s="143">
        <f t="shared" si="334"/>
        <v>0</v>
      </c>
      <c r="T397" s="142">
        <f t="shared" si="307"/>
        <v>13429800</v>
      </c>
      <c r="U397" s="142">
        <f t="shared" ref="U397:AD398" si="335">U398</f>
        <v>13429800</v>
      </c>
      <c r="V397" s="75">
        <f t="shared" si="335"/>
        <v>0</v>
      </c>
      <c r="W397" s="75">
        <f t="shared" si="335"/>
        <v>0</v>
      </c>
      <c r="X397" s="75">
        <f t="shared" si="335"/>
        <v>0</v>
      </c>
      <c r="Y397" s="75">
        <f t="shared" si="335"/>
        <v>0</v>
      </c>
      <c r="Z397" s="75">
        <f t="shared" si="335"/>
        <v>0</v>
      </c>
      <c r="AA397" s="75">
        <f t="shared" si="335"/>
        <v>0</v>
      </c>
      <c r="AB397" s="75">
        <f t="shared" si="335"/>
        <v>0</v>
      </c>
      <c r="AC397" s="75">
        <f t="shared" si="335"/>
        <v>0</v>
      </c>
      <c r="AD397" s="143">
        <f t="shared" si="335"/>
        <v>0</v>
      </c>
    </row>
    <row r="398" spans="1:32">
      <c r="B398" s="120"/>
      <c r="C398" s="39" t="s">
        <v>136</v>
      </c>
      <c r="D398" s="39">
        <v>925</v>
      </c>
      <c r="E398" s="144" t="s">
        <v>57</v>
      </c>
      <c r="F398" s="144" t="s">
        <v>39</v>
      </c>
      <c r="G398" s="80">
        <v>5250000000</v>
      </c>
      <c r="H398" s="85"/>
      <c r="I398" s="142">
        <f t="shared" si="331"/>
        <v>13961500</v>
      </c>
      <c r="J398" s="142">
        <f t="shared" si="334"/>
        <v>13961500</v>
      </c>
      <c r="K398" s="75">
        <f t="shared" si="334"/>
        <v>0</v>
      </c>
      <c r="L398" s="75">
        <f t="shared" si="334"/>
        <v>0</v>
      </c>
      <c r="M398" s="75">
        <f t="shared" si="334"/>
        <v>0</v>
      </c>
      <c r="N398" s="75">
        <f t="shared" si="334"/>
        <v>0</v>
      </c>
      <c r="O398" s="75">
        <f t="shared" si="334"/>
        <v>0</v>
      </c>
      <c r="P398" s="75">
        <f t="shared" si="334"/>
        <v>0</v>
      </c>
      <c r="Q398" s="75">
        <f t="shared" si="334"/>
        <v>0</v>
      </c>
      <c r="R398" s="75">
        <f t="shared" si="334"/>
        <v>0</v>
      </c>
      <c r="S398" s="143">
        <f t="shared" si="334"/>
        <v>0</v>
      </c>
      <c r="T398" s="142">
        <f t="shared" si="307"/>
        <v>13429800</v>
      </c>
      <c r="U398" s="142">
        <f t="shared" si="335"/>
        <v>13429800</v>
      </c>
      <c r="V398" s="75">
        <f t="shared" si="335"/>
        <v>0</v>
      </c>
      <c r="W398" s="75">
        <f t="shared" si="335"/>
        <v>0</v>
      </c>
      <c r="X398" s="75">
        <f t="shared" si="335"/>
        <v>0</v>
      </c>
      <c r="Y398" s="75">
        <f t="shared" si="335"/>
        <v>0</v>
      </c>
      <c r="Z398" s="75">
        <f t="shared" si="335"/>
        <v>0</v>
      </c>
      <c r="AA398" s="75">
        <f t="shared" si="335"/>
        <v>0</v>
      </c>
      <c r="AB398" s="75">
        <f t="shared" si="335"/>
        <v>0</v>
      </c>
      <c r="AC398" s="75">
        <f t="shared" si="335"/>
        <v>0</v>
      </c>
      <c r="AD398" s="143">
        <f t="shared" si="335"/>
        <v>0</v>
      </c>
    </row>
    <row r="399" spans="1:32" ht="37.5">
      <c r="B399" s="120"/>
      <c r="C399" s="39" t="s">
        <v>132</v>
      </c>
      <c r="D399" s="39">
        <v>925</v>
      </c>
      <c r="E399" s="144" t="s">
        <v>57</v>
      </c>
      <c r="F399" s="144" t="s">
        <v>39</v>
      </c>
      <c r="G399" s="80">
        <v>5250000590</v>
      </c>
      <c r="H399" s="85"/>
      <c r="I399" s="142">
        <f t="shared" si="331"/>
        <v>13961500</v>
      </c>
      <c r="J399" s="142">
        <f t="shared" ref="J399:S399" si="336">J400+J401+J402</f>
        <v>13961500</v>
      </c>
      <c r="K399" s="75">
        <f t="shared" si="336"/>
        <v>0</v>
      </c>
      <c r="L399" s="75">
        <f t="shared" si="336"/>
        <v>0</v>
      </c>
      <c r="M399" s="75">
        <f t="shared" si="336"/>
        <v>0</v>
      </c>
      <c r="N399" s="75">
        <f t="shared" si="336"/>
        <v>0</v>
      </c>
      <c r="O399" s="75">
        <f t="shared" si="336"/>
        <v>0</v>
      </c>
      <c r="P399" s="75">
        <f t="shared" si="336"/>
        <v>0</v>
      </c>
      <c r="Q399" s="75">
        <f t="shared" si="336"/>
        <v>0</v>
      </c>
      <c r="R399" s="75">
        <f t="shared" si="336"/>
        <v>0</v>
      </c>
      <c r="S399" s="143">
        <f t="shared" si="336"/>
        <v>0</v>
      </c>
      <c r="T399" s="142">
        <f t="shared" si="307"/>
        <v>13429800</v>
      </c>
      <c r="U399" s="142">
        <f t="shared" ref="U399:AD399" si="337">U400+U401+U402</f>
        <v>13429800</v>
      </c>
      <c r="V399" s="75">
        <f t="shared" si="337"/>
        <v>0</v>
      </c>
      <c r="W399" s="75">
        <f t="shared" si="337"/>
        <v>0</v>
      </c>
      <c r="X399" s="75">
        <f t="shared" si="337"/>
        <v>0</v>
      </c>
      <c r="Y399" s="75">
        <f t="shared" si="337"/>
        <v>0</v>
      </c>
      <c r="Z399" s="75">
        <f t="shared" si="337"/>
        <v>0</v>
      </c>
      <c r="AA399" s="75">
        <f t="shared" si="337"/>
        <v>0</v>
      </c>
      <c r="AB399" s="75">
        <f t="shared" si="337"/>
        <v>0</v>
      </c>
      <c r="AC399" s="75">
        <f t="shared" si="337"/>
        <v>0</v>
      </c>
      <c r="AD399" s="143">
        <f t="shared" si="337"/>
        <v>0</v>
      </c>
    </row>
    <row r="400" spans="1:32" ht="75">
      <c r="B400" s="120"/>
      <c r="C400" s="39" t="s">
        <v>102</v>
      </c>
      <c r="D400" s="39">
        <v>925</v>
      </c>
      <c r="E400" s="144" t="s">
        <v>57</v>
      </c>
      <c r="F400" s="144" t="s">
        <v>39</v>
      </c>
      <c r="G400" s="80">
        <v>5250000590</v>
      </c>
      <c r="H400" s="85">
        <v>100</v>
      </c>
      <c r="I400" s="142">
        <f t="shared" si="331"/>
        <v>13034200</v>
      </c>
      <c r="J400" s="142">
        <v>13034200</v>
      </c>
      <c r="K400" s="75"/>
      <c r="L400" s="75"/>
      <c r="M400" s="75"/>
      <c r="N400" s="75"/>
      <c r="O400" s="75"/>
      <c r="P400" s="75"/>
      <c r="Q400" s="75"/>
      <c r="R400" s="75"/>
      <c r="S400" s="143"/>
      <c r="T400" s="142">
        <f t="shared" si="307"/>
        <v>12537900</v>
      </c>
      <c r="U400" s="142">
        <v>12537900</v>
      </c>
      <c r="V400" s="75"/>
      <c r="W400" s="75"/>
      <c r="X400" s="75"/>
      <c r="Y400" s="75"/>
      <c r="Z400" s="75"/>
      <c r="AA400" s="75"/>
      <c r="AB400" s="75"/>
      <c r="AC400" s="75"/>
      <c r="AD400" s="143"/>
      <c r="AF400" s="15"/>
    </row>
    <row r="401" spans="2:32" ht="37.5">
      <c r="B401" s="120"/>
      <c r="C401" s="39" t="s">
        <v>105</v>
      </c>
      <c r="D401" s="39">
        <v>925</v>
      </c>
      <c r="E401" s="144" t="s">
        <v>57</v>
      </c>
      <c r="F401" s="144" t="s">
        <v>39</v>
      </c>
      <c r="G401" s="80">
        <v>5250000590</v>
      </c>
      <c r="H401" s="85">
        <v>200</v>
      </c>
      <c r="I401" s="142">
        <f t="shared" si="331"/>
        <v>922700</v>
      </c>
      <c r="J401" s="142">
        <v>922700</v>
      </c>
      <c r="K401" s="75"/>
      <c r="L401" s="75"/>
      <c r="M401" s="75"/>
      <c r="N401" s="75"/>
      <c r="O401" s="75"/>
      <c r="P401" s="75"/>
      <c r="Q401" s="75"/>
      <c r="R401" s="75"/>
      <c r="S401" s="143"/>
      <c r="T401" s="142">
        <f t="shared" si="307"/>
        <v>887500</v>
      </c>
      <c r="U401" s="142">
        <v>887500</v>
      </c>
      <c r="V401" s="75"/>
      <c r="W401" s="75"/>
      <c r="X401" s="75"/>
      <c r="Y401" s="75"/>
      <c r="Z401" s="75"/>
      <c r="AA401" s="75"/>
      <c r="AB401" s="75"/>
      <c r="AC401" s="75"/>
      <c r="AD401" s="143"/>
      <c r="AF401" s="15"/>
    </row>
    <row r="402" spans="2:32">
      <c r="B402" s="120"/>
      <c r="C402" s="39" t="s">
        <v>108</v>
      </c>
      <c r="D402" s="39">
        <v>925</v>
      </c>
      <c r="E402" s="144" t="s">
        <v>57</v>
      </c>
      <c r="F402" s="144" t="s">
        <v>39</v>
      </c>
      <c r="G402" s="80">
        <v>5250000590</v>
      </c>
      <c r="H402" s="85">
        <v>800</v>
      </c>
      <c r="I402" s="142">
        <f t="shared" si="331"/>
        <v>4600</v>
      </c>
      <c r="J402" s="142">
        <v>4600</v>
      </c>
      <c r="K402" s="75"/>
      <c r="L402" s="75"/>
      <c r="M402" s="75"/>
      <c r="N402" s="75"/>
      <c r="O402" s="75"/>
      <c r="P402" s="75"/>
      <c r="Q402" s="75"/>
      <c r="R402" s="75"/>
      <c r="S402" s="143"/>
      <c r="T402" s="142">
        <f t="shared" si="307"/>
        <v>4400</v>
      </c>
      <c r="U402" s="142">
        <v>4400</v>
      </c>
      <c r="V402" s="75"/>
      <c r="W402" s="75"/>
      <c r="X402" s="75"/>
      <c r="Y402" s="75"/>
      <c r="Z402" s="75"/>
      <c r="AA402" s="75"/>
      <c r="AB402" s="75"/>
      <c r="AC402" s="75"/>
      <c r="AD402" s="143"/>
      <c r="AF402" s="15"/>
    </row>
    <row r="403" spans="2:32">
      <c r="B403" s="120"/>
      <c r="C403" s="39" t="s">
        <v>163</v>
      </c>
      <c r="D403" s="39">
        <v>925</v>
      </c>
      <c r="E403" s="144" t="s">
        <v>57</v>
      </c>
      <c r="F403" s="144" t="s">
        <v>39</v>
      </c>
      <c r="G403" s="80">
        <v>5800000000</v>
      </c>
      <c r="H403" s="85"/>
      <c r="I403" s="142">
        <f t="shared" si="331"/>
        <v>7961600</v>
      </c>
      <c r="J403" s="142">
        <f>J408</f>
        <v>5461800</v>
      </c>
      <c r="K403" s="75">
        <f>K408</f>
        <v>0</v>
      </c>
      <c r="L403" s="75">
        <f>L408</f>
        <v>0</v>
      </c>
      <c r="M403" s="75">
        <f t="shared" ref="M403:S403" si="338">M408+M404</f>
        <v>2499800</v>
      </c>
      <c r="N403" s="75">
        <f t="shared" si="338"/>
        <v>0</v>
      </c>
      <c r="O403" s="75">
        <f t="shared" si="338"/>
        <v>0</v>
      </c>
      <c r="P403" s="75">
        <f t="shared" si="338"/>
        <v>0</v>
      </c>
      <c r="Q403" s="75">
        <f t="shared" si="338"/>
        <v>0</v>
      </c>
      <c r="R403" s="75">
        <f t="shared" si="338"/>
        <v>0</v>
      </c>
      <c r="S403" s="143">
        <f t="shared" si="338"/>
        <v>0</v>
      </c>
      <c r="T403" s="142">
        <f t="shared" si="307"/>
        <v>11110500</v>
      </c>
      <c r="U403" s="142">
        <f>U408</f>
        <v>5310200</v>
      </c>
      <c r="V403" s="75">
        <f>V408</f>
        <v>3300500</v>
      </c>
      <c r="W403" s="75">
        <f>W408</f>
        <v>0</v>
      </c>
      <c r="X403" s="75">
        <f t="shared" ref="X403:AD403" si="339">X408+X404</f>
        <v>2499800</v>
      </c>
      <c r="Y403" s="75">
        <f t="shared" si="339"/>
        <v>0</v>
      </c>
      <c r="Z403" s="75">
        <f t="shared" si="339"/>
        <v>0</v>
      </c>
      <c r="AA403" s="75">
        <f t="shared" si="339"/>
        <v>0</v>
      </c>
      <c r="AB403" s="75">
        <f t="shared" si="339"/>
        <v>0</v>
      </c>
      <c r="AC403" s="75">
        <f t="shared" si="339"/>
        <v>0</v>
      </c>
      <c r="AD403" s="143">
        <f t="shared" si="339"/>
        <v>0</v>
      </c>
    </row>
    <row r="404" spans="2:32">
      <c r="B404" s="120"/>
      <c r="C404" s="39" t="s">
        <v>164</v>
      </c>
      <c r="D404" s="39">
        <v>925</v>
      </c>
      <c r="E404" s="144" t="s">
        <v>57</v>
      </c>
      <c r="F404" s="144" t="s">
        <v>39</v>
      </c>
      <c r="G404" s="80">
        <v>5810000000</v>
      </c>
      <c r="H404" s="85"/>
      <c r="I404" s="142">
        <f t="shared" si="331"/>
        <v>2499800</v>
      </c>
      <c r="J404" s="142"/>
      <c r="K404" s="75"/>
      <c r="L404" s="75"/>
      <c r="M404" s="75">
        <f t="shared" ref="M404:S406" si="340">M405</f>
        <v>2499800</v>
      </c>
      <c r="N404" s="75">
        <f t="shared" si="340"/>
        <v>0</v>
      </c>
      <c r="O404" s="75">
        <f t="shared" si="340"/>
        <v>0</v>
      </c>
      <c r="P404" s="75">
        <f t="shared" si="340"/>
        <v>0</v>
      </c>
      <c r="Q404" s="75">
        <f t="shared" si="340"/>
        <v>0</v>
      </c>
      <c r="R404" s="75">
        <f t="shared" si="340"/>
        <v>0</v>
      </c>
      <c r="S404" s="143">
        <f t="shared" si="340"/>
        <v>0</v>
      </c>
      <c r="T404" s="142">
        <f t="shared" si="307"/>
        <v>2499800</v>
      </c>
      <c r="U404" s="142"/>
      <c r="V404" s="75"/>
      <c r="W404" s="75"/>
      <c r="X404" s="75">
        <f t="shared" ref="X404:AD406" si="341">X405</f>
        <v>2499800</v>
      </c>
      <c r="Y404" s="75">
        <f t="shared" si="341"/>
        <v>0</v>
      </c>
      <c r="Z404" s="75">
        <f t="shared" si="341"/>
        <v>0</v>
      </c>
      <c r="AA404" s="75">
        <f t="shared" si="341"/>
        <v>0</v>
      </c>
      <c r="AB404" s="75">
        <f t="shared" si="341"/>
        <v>0</v>
      </c>
      <c r="AC404" s="75">
        <f t="shared" si="341"/>
        <v>0</v>
      </c>
      <c r="AD404" s="143">
        <f t="shared" si="341"/>
        <v>0</v>
      </c>
    </row>
    <row r="405" spans="2:32">
      <c r="B405" s="120"/>
      <c r="C405" s="39" t="s">
        <v>188</v>
      </c>
      <c r="D405" s="39">
        <v>925</v>
      </c>
      <c r="E405" s="144" t="s">
        <v>57</v>
      </c>
      <c r="F405" s="144" t="s">
        <v>39</v>
      </c>
      <c r="G405" s="80" t="s">
        <v>189</v>
      </c>
      <c r="H405" s="85"/>
      <c r="I405" s="142">
        <f t="shared" si="331"/>
        <v>2499800</v>
      </c>
      <c r="J405" s="142"/>
      <c r="K405" s="75"/>
      <c r="L405" s="75"/>
      <c r="M405" s="75">
        <f t="shared" si="340"/>
        <v>2499800</v>
      </c>
      <c r="N405" s="75">
        <f t="shared" si="340"/>
        <v>0</v>
      </c>
      <c r="O405" s="75">
        <f t="shared" si="340"/>
        <v>0</v>
      </c>
      <c r="P405" s="75">
        <f t="shared" si="340"/>
        <v>0</v>
      </c>
      <c r="Q405" s="75">
        <f t="shared" si="340"/>
        <v>0</v>
      </c>
      <c r="R405" s="75">
        <f t="shared" si="340"/>
        <v>0</v>
      </c>
      <c r="S405" s="143">
        <f t="shared" si="340"/>
        <v>0</v>
      </c>
      <c r="T405" s="142">
        <f t="shared" si="307"/>
        <v>2499800</v>
      </c>
      <c r="U405" s="142"/>
      <c r="V405" s="75"/>
      <c r="W405" s="75"/>
      <c r="X405" s="75">
        <f t="shared" si="341"/>
        <v>2499800</v>
      </c>
      <c r="Y405" s="75">
        <f t="shared" si="341"/>
        <v>0</v>
      </c>
      <c r="Z405" s="75">
        <f t="shared" si="341"/>
        <v>0</v>
      </c>
      <c r="AA405" s="75">
        <f t="shared" si="341"/>
        <v>0</v>
      </c>
      <c r="AB405" s="75">
        <f t="shared" si="341"/>
        <v>0</v>
      </c>
      <c r="AC405" s="75">
        <f t="shared" si="341"/>
        <v>0</v>
      </c>
      <c r="AD405" s="143">
        <f t="shared" si="341"/>
        <v>0</v>
      </c>
    </row>
    <row r="406" spans="2:32" ht="168.75">
      <c r="B406" s="120"/>
      <c r="C406" s="39" t="s">
        <v>190</v>
      </c>
      <c r="D406" s="39">
        <v>925</v>
      </c>
      <c r="E406" s="144" t="s">
        <v>57</v>
      </c>
      <c r="F406" s="144" t="s">
        <v>39</v>
      </c>
      <c r="G406" s="80" t="s">
        <v>191</v>
      </c>
      <c r="H406" s="85"/>
      <c r="I406" s="142">
        <f t="shared" si="331"/>
        <v>2499800</v>
      </c>
      <c r="J406" s="142"/>
      <c r="K406" s="75"/>
      <c r="L406" s="75"/>
      <c r="M406" s="75">
        <f t="shared" si="340"/>
        <v>2499800</v>
      </c>
      <c r="N406" s="75">
        <f t="shared" si="340"/>
        <v>0</v>
      </c>
      <c r="O406" s="75">
        <f t="shared" si="340"/>
        <v>0</v>
      </c>
      <c r="P406" s="75">
        <f t="shared" si="340"/>
        <v>0</v>
      </c>
      <c r="Q406" s="75">
        <f t="shared" si="340"/>
        <v>0</v>
      </c>
      <c r="R406" s="75">
        <f t="shared" si="340"/>
        <v>0</v>
      </c>
      <c r="S406" s="143">
        <f t="shared" si="340"/>
        <v>0</v>
      </c>
      <c r="T406" s="142">
        <f t="shared" si="307"/>
        <v>2499800</v>
      </c>
      <c r="U406" s="142"/>
      <c r="V406" s="75"/>
      <c r="W406" s="75"/>
      <c r="X406" s="75">
        <f t="shared" si="341"/>
        <v>2499800</v>
      </c>
      <c r="Y406" s="75">
        <f t="shared" si="341"/>
        <v>0</v>
      </c>
      <c r="Z406" s="75">
        <f t="shared" si="341"/>
        <v>0</v>
      </c>
      <c r="AA406" s="75">
        <f t="shared" si="341"/>
        <v>0</v>
      </c>
      <c r="AB406" s="75">
        <f t="shared" si="341"/>
        <v>0</v>
      </c>
      <c r="AC406" s="75">
        <f t="shared" si="341"/>
        <v>0</v>
      </c>
      <c r="AD406" s="143">
        <f t="shared" si="341"/>
        <v>0</v>
      </c>
    </row>
    <row r="407" spans="2:32" ht="37.5">
      <c r="B407" s="120"/>
      <c r="C407" s="39" t="s">
        <v>167</v>
      </c>
      <c r="D407" s="39">
        <v>925</v>
      </c>
      <c r="E407" s="144" t="s">
        <v>57</v>
      </c>
      <c r="F407" s="144" t="s">
        <v>39</v>
      </c>
      <c r="G407" s="80" t="s">
        <v>191</v>
      </c>
      <c r="H407" s="85">
        <v>600</v>
      </c>
      <c r="I407" s="142">
        <f t="shared" si="331"/>
        <v>2499800</v>
      </c>
      <c r="J407" s="142"/>
      <c r="K407" s="75"/>
      <c r="L407" s="75"/>
      <c r="M407" s="75">
        <v>2499800</v>
      </c>
      <c r="N407" s="75"/>
      <c r="O407" s="75"/>
      <c r="P407" s="75"/>
      <c r="Q407" s="75"/>
      <c r="R407" s="75"/>
      <c r="S407" s="143"/>
      <c r="T407" s="142">
        <f t="shared" si="307"/>
        <v>2499800</v>
      </c>
      <c r="U407" s="142"/>
      <c r="V407" s="75"/>
      <c r="W407" s="75"/>
      <c r="X407" s="75">
        <v>2499800</v>
      </c>
      <c r="Y407" s="75"/>
      <c r="Z407" s="75"/>
      <c r="AA407" s="75"/>
      <c r="AB407" s="75"/>
      <c r="AC407" s="75"/>
      <c r="AD407" s="143"/>
    </row>
    <row r="408" spans="2:32">
      <c r="B408" s="120"/>
      <c r="C408" s="39" t="s">
        <v>199</v>
      </c>
      <c r="D408" s="39">
        <v>925</v>
      </c>
      <c r="E408" s="144" t="s">
        <v>57</v>
      </c>
      <c r="F408" s="144" t="s">
        <v>39</v>
      </c>
      <c r="G408" s="80">
        <v>5830000000</v>
      </c>
      <c r="H408" s="85"/>
      <c r="I408" s="142">
        <f t="shared" si="331"/>
        <v>5461800</v>
      </c>
      <c r="J408" s="142">
        <f>J409+J413</f>
        <v>5461800</v>
      </c>
      <c r="K408" s="75">
        <f>K409+K413+K411</f>
        <v>0</v>
      </c>
      <c r="L408" s="75">
        <f>L409+L413</f>
        <v>0</v>
      </c>
      <c r="M408" s="75">
        <f>M409+M413</f>
        <v>0</v>
      </c>
      <c r="N408" s="75">
        <f>N409+N413</f>
        <v>0</v>
      </c>
      <c r="O408" s="75">
        <f>O409+O413+O411</f>
        <v>0</v>
      </c>
      <c r="P408" s="75">
        <f>P409+P413+P411</f>
        <v>0</v>
      </c>
      <c r="Q408" s="75">
        <f>Q409+Q413+Q411</f>
        <v>0</v>
      </c>
      <c r="R408" s="75">
        <f>R409+R413+R411</f>
        <v>0</v>
      </c>
      <c r="S408" s="75">
        <f>S409+S413+S411</f>
        <v>0</v>
      </c>
      <c r="T408" s="142">
        <f t="shared" si="307"/>
        <v>8610700</v>
      </c>
      <c r="U408" s="142">
        <f>U409+U413</f>
        <v>5310200</v>
      </c>
      <c r="V408" s="75">
        <f>V409+V413+V411</f>
        <v>3300500</v>
      </c>
      <c r="W408" s="75">
        <f>W409+W413</f>
        <v>0</v>
      </c>
      <c r="X408" s="75">
        <f>X409+X413</f>
        <v>0</v>
      </c>
      <c r="Y408" s="75">
        <f>Y409+Y413</f>
        <v>0</v>
      </c>
      <c r="Z408" s="75">
        <f>Z409+Z413+Z411</f>
        <v>0</v>
      </c>
      <c r="AA408" s="75">
        <f>AA409+AA413+AA411</f>
        <v>0</v>
      </c>
      <c r="AB408" s="75">
        <f>AB409+AB413+AB411</f>
        <v>0</v>
      </c>
      <c r="AC408" s="75">
        <f>AC409+AC413+AC411</f>
        <v>0</v>
      </c>
      <c r="AD408" s="143">
        <f>AD409+AD413+AD411</f>
        <v>0</v>
      </c>
    </row>
    <row r="409" spans="2:32" ht="37.5">
      <c r="B409" s="120"/>
      <c r="C409" s="39" t="s">
        <v>132</v>
      </c>
      <c r="D409" s="39">
        <v>925</v>
      </c>
      <c r="E409" s="144" t="s">
        <v>57</v>
      </c>
      <c r="F409" s="144" t="s">
        <v>39</v>
      </c>
      <c r="G409" s="80">
        <v>5830000590</v>
      </c>
      <c r="H409" s="85"/>
      <c r="I409" s="142">
        <f t="shared" si="331"/>
        <v>4633800</v>
      </c>
      <c r="J409" s="142">
        <f t="shared" ref="J409:S409" si="342">J410</f>
        <v>4633800</v>
      </c>
      <c r="K409" s="75">
        <f t="shared" si="342"/>
        <v>0</v>
      </c>
      <c r="L409" s="75">
        <f t="shared" si="342"/>
        <v>0</v>
      </c>
      <c r="M409" s="75">
        <f t="shared" si="342"/>
        <v>0</v>
      </c>
      <c r="N409" s="75">
        <f t="shared" si="342"/>
        <v>0</v>
      </c>
      <c r="O409" s="75">
        <f t="shared" si="342"/>
        <v>0</v>
      </c>
      <c r="P409" s="75">
        <f t="shared" si="342"/>
        <v>0</v>
      </c>
      <c r="Q409" s="75">
        <f t="shared" si="342"/>
        <v>0</v>
      </c>
      <c r="R409" s="75">
        <f t="shared" si="342"/>
        <v>0</v>
      </c>
      <c r="S409" s="143">
        <f t="shared" si="342"/>
        <v>0</v>
      </c>
      <c r="T409" s="142">
        <f t="shared" si="307"/>
        <v>4482200</v>
      </c>
      <c r="U409" s="142">
        <f t="shared" ref="U409:AD409" si="343">U410</f>
        <v>4482200</v>
      </c>
      <c r="V409" s="75">
        <f t="shared" si="343"/>
        <v>0</v>
      </c>
      <c r="W409" s="75">
        <f t="shared" si="343"/>
        <v>0</v>
      </c>
      <c r="X409" s="75">
        <f t="shared" si="343"/>
        <v>0</v>
      </c>
      <c r="Y409" s="75">
        <f t="shared" si="343"/>
        <v>0</v>
      </c>
      <c r="Z409" s="75">
        <f t="shared" si="343"/>
        <v>0</v>
      </c>
      <c r="AA409" s="75">
        <f t="shared" si="343"/>
        <v>0</v>
      </c>
      <c r="AB409" s="75">
        <f t="shared" si="343"/>
        <v>0</v>
      </c>
      <c r="AC409" s="75">
        <f t="shared" si="343"/>
        <v>0</v>
      </c>
      <c r="AD409" s="143">
        <f t="shared" si="343"/>
        <v>0</v>
      </c>
    </row>
    <row r="410" spans="2:32" ht="37.5">
      <c r="B410" s="120"/>
      <c r="C410" s="39" t="s">
        <v>167</v>
      </c>
      <c r="D410" s="39">
        <v>925</v>
      </c>
      <c r="E410" s="144" t="s">
        <v>57</v>
      </c>
      <c r="F410" s="144" t="s">
        <v>39</v>
      </c>
      <c r="G410" s="80">
        <v>5830000590</v>
      </c>
      <c r="H410" s="85">
        <v>600</v>
      </c>
      <c r="I410" s="142">
        <f t="shared" si="331"/>
        <v>4633800</v>
      </c>
      <c r="J410" s="142">
        <v>4633800</v>
      </c>
      <c r="K410" s="75"/>
      <c r="L410" s="75"/>
      <c r="M410" s="75"/>
      <c r="N410" s="75"/>
      <c r="O410" s="75"/>
      <c r="P410" s="75"/>
      <c r="Q410" s="75"/>
      <c r="R410" s="75"/>
      <c r="S410" s="143"/>
      <c r="T410" s="142">
        <f t="shared" si="307"/>
        <v>4482200</v>
      </c>
      <c r="U410" s="142">
        <v>4482200</v>
      </c>
      <c r="V410" s="75"/>
      <c r="W410" s="75"/>
      <c r="X410" s="75"/>
      <c r="Y410" s="75"/>
      <c r="Z410" s="75"/>
      <c r="AA410" s="75"/>
      <c r="AB410" s="75"/>
      <c r="AC410" s="75"/>
      <c r="AD410" s="143"/>
    </row>
    <row r="411" spans="2:32" ht="75">
      <c r="B411" s="120"/>
      <c r="C411" s="39" t="s">
        <v>201</v>
      </c>
      <c r="D411" s="39">
        <v>925</v>
      </c>
      <c r="E411" s="144" t="s">
        <v>57</v>
      </c>
      <c r="F411" s="144" t="s">
        <v>39</v>
      </c>
      <c r="G411" s="80" t="s">
        <v>202</v>
      </c>
      <c r="H411" s="85"/>
      <c r="I411" s="142">
        <f t="shared" si="331"/>
        <v>0</v>
      </c>
      <c r="J411" s="142"/>
      <c r="K411" s="75">
        <f>K412</f>
        <v>0</v>
      </c>
      <c r="L411" s="75"/>
      <c r="M411" s="75"/>
      <c r="N411" s="75"/>
      <c r="O411" s="75">
        <f>O412</f>
        <v>0</v>
      </c>
      <c r="P411" s="75">
        <f>P412</f>
        <v>0</v>
      </c>
      <c r="Q411" s="75">
        <f>Q412</f>
        <v>0</v>
      </c>
      <c r="R411" s="75">
        <f>R412</f>
        <v>0</v>
      </c>
      <c r="S411" s="143">
        <f>S412</f>
        <v>0</v>
      </c>
      <c r="T411" s="142">
        <f t="shared" si="307"/>
        <v>3300500</v>
      </c>
      <c r="U411" s="142"/>
      <c r="V411" s="75">
        <f>V412</f>
        <v>3300500</v>
      </c>
      <c r="W411" s="75"/>
      <c r="X411" s="75"/>
      <c r="Y411" s="75"/>
      <c r="Z411" s="75">
        <f>Z412</f>
        <v>0</v>
      </c>
      <c r="AA411" s="75">
        <f>AA412</f>
        <v>0</v>
      </c>
      <c r="AB411" s="75">
        <f>AB412</f>
        <v>0</v>
      </c>
      <c r="AC411" s="75">
        <f>AC412</f>
        <v>0</v>
      </c>
      <c r="AD411" s="143">
        <f>AD412</f>
        <v>0</v>
      </c>
    </row>
    <row r="412" spans="2:32" ht="37.5">
      <c r="B412" s="120"/>
      <c r="C412" s="39" t="s">
        <v>167</v>
      </c>
      <c r="D412" s="39">
        <v>925</v>
      </c>
      <c r="E412" s="144" t="s">
        <v>57</v>
      </c>
      <c r="F412" s="144" t="s">
        <v>39</v>
      </c>
      <c r="G412" s="80" t="s">
        <v>202</v>
      </c>
      <c r="H412" s="85">
        <v>600</v>
      </c>
      <c r="I412" s="142">
        <f t="shared" si="331"/>
        <v>0</v>
      </c>
      <c r="J412" s="142"/>
      <c r="K412" s="75">
        <v>0</v>
      </c>
      <c r="L412" s="75"/>
      <c r="M412" s="75"/>
      <c r="N412" s="75"/>
      <c r="O412" s="75"/>
      <c r="P412" s="75"/>
      <c r="Q412" s="75"/>
      <c r="R412" s="75"/>
      <c r="S412" s="143"/>
      <c r="T412" s="142">
        <f t="shared" si="307"/>
        <v>3300500</v>
      </c>
      <c r="U412" s="142"/>
      <c r="V412" s="75">
        <v>3300500</v>
      </c>
      <c r="W412" s="75"/>
      <c r="X412" s="75"/>
      <c r="Y412" s="75"/>
      <c r="Z412" s="75"/>
      <c r="AA412" s="75"/>
      <c r="AB412" s="75"/>
      <c r="AC412" s="75"/>
      <c r="AD412" s="143"/>
    </row>
    <row r="413" spans="2:32" ht="37.5">
      <c r="B413" s="120"/>
      <c r="C413" s="39" t="s">
        <v>203</v>
      </c>
      <c r="D413" s="39">
        <v>925</v>
      </c>
      <c r="E413" s="144" t="s">
        <v>57</v>
      </c>
      <c r="F413" s="144" t="s">
        <v>39</v>
      </c>
      <c r="G413" s="80">
        <v>5830100000</v>
      </c>
      <c r="H413" s="85"/>
      <c r="I413" s="142">
        <f t="shared" si="331"/>
        <v>828000</v>
      </c>
      <c r="J413" s="142">
        <f t="shared" ref="J413:S414" si="344">J414</f>
        <v>828000</v>
      </c>
      <c r="K413" s="75">
        <f t="shared" si="344"/>
        <v>0</v>
      </c>
      <c r="L413" s="75">
        <f t="shared" si="344"/>
        <v>0</v>
      </c>
      <c r="M413" s="75">
        <f t="shared" si="344"/>
        <v>0</v>
      </c>
      <c r="N413" s="75">
        <f t="shared" si="344"/>
        <v>0</v>
      </c>
      <c r="O413" s="75">
        <f t="shared" si="344"/>
        <v>0</v>
      </c>
      <c r="P413" s="75">
        <f t="shared" si="344"/>
        <v>0</v>
      </c>
      <c r="Q413" s="75">
        <f t="shared" si="344"/>
        <v>0</v>
      </c>
      <c r="R413" s="75">
        <f t="shared" si="344"/>
        <v>0</v>
      </c>
      <c r="S413" s="143">
        <f t="shared" si="344"/>
        <v>0</v>
      </c>
      <c r="T413" s="142">
        <f t="shared" si="307"/>
        <v>828000</v>
      </c>
      <c r="U413" s="142">
        <f t="shared" ref="U413:AD414" si="345">U414</f>
        <v>828000</v>
      </c>
      <c r="V413" s="75">
        <f t="shared" si="345"/>
        <v>0</v>
      </c>
      <c r="W413" s="75">
        <f t="shared" si="345"/>
        <v>0</v>
      </c>
      <c r="X413" s="75">
        <f t="shared" si="345"/>
        <v>0</v>
      </c>
      <c r="Y413" s="75">
        <f t="shared" si="345"/>
        <v>0</v>
      </c>
      <c r="Z413" s="75">
        <f t="shared" si="345"/>
        <v>0</v>
      </c>
      <c r="AA413" s="75">
        <f t="shared" si="345"/>
        <v>0</v>
      </c>
      <c r="AB413" s="75">
        <f t="shared" si="345"/>
        <v>0</v>
      </c>
      <c r="AC413" s="75">
        <f t="shared" si="345"/>
        <v>0</v>
      </c>
      <c r="AD413" s="143">
        <f t="shared" si="345"/>
        <v>0</v>
      </c>
    </row>
    <row r="414" spans="2:32" ht="37.5">
      <c r="B414" s="120"/>
      <c r="C414" s="39" t="s">
        <v>132</v>
      </c>
      <c r="D414" s="39">
        <v>925</v>
      </c>
      <c r="E414" s="144" t="s">
        <v>57</v>
      </c>
      <c r="F414" s="144" t="s">
        <v>39</v>
      </c>
      <c r="G414" s="80">
        <v>5830100590</v>
      </c>
      <c r="H414" s="85"/>
      <c r="I414" s="142">
        <f t="shared" si="331"/>
        <v>828000</v>
      </c>
      <c r="J414" s="142">
        <f t="shared" si="344"/>
        <v>828000</v>
      </c>
      <c r="K414" s="75">
        <f t="shared" si="344"/>
        <v>0</v>
      </c>
      <c r="L414" s="75">
        <f t="shared" si="344"/>
        <v>0</v>
      </c>
      <c r="M414" s="75">
        <f t="shared" si="344"/>
        <v>0</v>
      </c>
      <c r="N414" s="75">
        <f t="shared" si="344"/>
        <v>0</v>
      </c>
      <c r="O414" s="75">
        <f t="shared" si="344"/>
        <v>0</v>
      </c>
      <c r="P414" s="75">
        <f t="shared" si="344"/>
        <v>0</v>
      </c>
      <c r="Q414" s="75">
        <f t="shared" si="344"/>
        <v>0</v>
      </c>
      <c r="R414" s="75">
        <f t="shared" si="344"/>
        <v>0</v>
      </c>
      <c r="S414" s="143">
        <f t="shared" si="344"/>
        <v>0</v>
      </c>
      <c r="T414" s="142">
        <f t="shared" si="307"/>
        <v>828000</v>
      </c>
      <c r="U414" s="142">
        <f t="shared" si="345"/>
        <v>828000</v>
      </c>
      <c r="V414" s="75">
        <f t="shared" si="345"/>
        <v>0</v>
      </c>
      <c r="W414" s="75">
        <f t="shared" si="345"/>
        <v>0</v>
      </c>
      <c r="X414" s="75">
        <f t="shared" si="345"/>
        <v>0</v>
      </c>
      <c r="Y414" s="75">
        <f t="shared" si="345"/>
        <v>0</v>
      </c>
      <c r="Z414" s="75">
        <f t="shared" si="345"/>
        <v>0</v>
      </c>
      <c r="AA414" s="75">
        <f t="shared" si="345"/>
        <v>0</v>
      </c>
      <c r="AB414" s="75">
        <f t="shared" si="345"/>
        <v>0</v>
      </c>
      <c r="AC414" s="75">
        <f t="shared" si="345"/>
        <v>0</v>
      </c>
      <c r="AD414" s="143">
        <f t="shared" si="345"/>
        <v>0</v>
      </c>
    </row>
    <row r="415" spans="2:32">
      <c r="B415" s="120"/>
      <c r="C415" s="39" t="s">
        <v>147</v>
      </c>
      <c r="D415" s="39">
        <v>925</v>
      </c>
      <c r="E415" s="144" t="s">
        <v>57</v>
      </c>
      <c r="F415" s="144" t="s">
        <v>39</v>
      </c>
      <c r="G415" s="80">
        <v>5830100590</v>
      </c>
      <c r="H415" s="85">
        <v>300</v>
      </c>
      <c r="I415" s="142">
        <f t="shared" si="331"/>
        <v>828000</v>
      </c>
      <c r="J415" s="142">
        <v>828000</v>
      </c>
      <c r="K415" s="75"/>
      <c r="L415" s="75"/>
      <c r="M415" s="75"/>
      <c r="N415" s="75"/>
      <c r="O415" s="75"/>
      <c r="P415" s="75"/>
      <c r="Q415" s="75"/>
      <c r="R415" s="75"/>
      <c r="S415" s="143"/>
      <c r="T415" s="142">
        <f t="shared" si="307"/>
        <v>828000</v>
      </c>
      <c r="U415" s="142">
        <v>828000</v>
      </c>
      <c r="V415" s="75"/>
      <c r="W415" s="75"/>
      <c r="X415" s="75"/>
      <c r="Y415" s="75"/>
      <c r="Z415" s="75"/>
      <c r="AA415" s="75"/>
      <c r="AB415" s="75"/>
      <c r="AC415" s="75"/>
      <c r="AD415" s="143"/>
    </row>
    <row r="416" spans="2:32" ht="56.25">
      <c r="B416" s="120"/>
      <c r="C416" s="39" t="s">
        <v>268</v>
      </c>
      <c r="D416" s="39">
        <v>925</v>
      </c>
      <c r="E416" s="144" t="s">
        <v>57</v>
      </c>
      <c r="F416" s="144" t="s">
        <v>39</v>
      </c>
      <c r="G416" s="80">
        <v>6700000000</v>
      </c>
      <c r="H416" s="85"/>
      <c r="I416" s="142">
        <f t="shared" si="331"/>
        <v>2290500</v>
      </c>
      <c r="J416" s="142">
        <f t="shared" ref="J416:S418" si="346">J417</f>
        <v>2290500</v>
      </c>
      <c r="K416" s="75">
        <f t="shared" si="346"/>
        <v>0</v>
      </c>
      <c r="L416" s="75">
        <f t="shared" si="346"/>
        <v>0</v>
      </c>
      <c r="M416" s="75">
        <f t="shared" si="346"/>
        <v>0</v>
      </c>
      <c r="N416" s="75">
        <f t="shared" si="346"/>
        <v>0</v>
      </c>
      <c r="O416" s="75">
        <f t="shared" si="346"/>
        <v>0</v>
      </c>
      <c r="P416" s="75">
        <f t="shared" si="346"/>
        <v>0</v>
      </c>
      <c r="Q416" s="75">
        <f t="shared" si="346"/>
        <v>0</v>
      </c>
      <c r="R416" s="75">
        <f t="shared" si="346"/>
        <v>0</v>
      </c>
      <c r="S416" s="143">
        <f t="shared" si="346"/>
        <v>0</v>
      </c>
      <c r="T416" s="142">
        <f t="shared" si="307"/>
        <v>0</v>
      </c>
      <c r="U416" s="142">
        <f t="shared" ref="U416:AD418" si="347">U417</f>
        <v>0</v>
      </c>
      <c r="V416" s="75">
        <f t="shared" si="347"/>
        <v>0</v>
      </c>
      <c r="W416" s="75">
        <f t="shared" si="347"/>
        <v>0</v>
      </c>
      <c r="X416" s="75">
        <f t="shared" si="347"/>
        <v>0</v>
      </c>
      <c r="Y416" s="75">
        <f t="shared" si="347"/>
        <v>0</v>
      </c>
      <c r="Z416" s="75">
        <f t="shared" si="347"/>
        <v>0</v>
      </c>
      <c r="AA416" s="75">
        <f t="shared" si="347"/>
        <v>0</v>
      </c>
      <c r="AB416" s="75">
        <f t="shared" si="347"/>
        <v>0</v>
      </c>
      <c r="AC416" s="75">
        <f t="shared" si="347"/>
        <v>0</v>
      </c>
      <c r="AD416" s="143">
        <f t="shared" si="347"/>
        <v>0</v>
      </c>
    </row>
    <row r="417" spans="2:30" ht="37.5">
      <c r="B417" s="120"/>
      <c r="C417" s="39" t="s">
        <v>269</v>
      </c>
      <c r="D417" s="39">
        <v>925</v>
      </c>
      <c r="E417" s="144" t="s">
        <v>57</v>
      </c>
      <c r="F417" s="144" t="s">
        <v>39</v>
      </c>
      <c r="G417" s="80">
        <v>6710000000</v>
      </c>
      <c r="H417" s="85"/>
      <c r="I417" s="142">
        <f t="shared" si="331"/>
        <v>2290500</v>
      </c>
      <c r="J417" s="142">
        <f t="shared" si="346"/>
        <v>2290500</v>
      </c>
      <c r="K417" s="75">
        <f t="shared" si="346"/>
        <v>0</v>
      </c>
      <c r="L417" s="75">
        <f t="shared" si="346"/>
        <v>0</v>
      </c>
      <c r="M417" s="75">
        <f t="shared" si="346"/>
        <v>0</v>
      </c>
      <c r="N417" s="75">
        <f t="shared" si="346"/>
        <v>0</v>
      </c>
      <c r="O417" s="75">
        <f t="shared" si="346"/>
        <v>0</v>
      </c>
      <c r="P417" s="75">
        <f t="shared" si="346"/>
        <v>0</v>
      </c>
      <c r="Q417" s="75">
        <f t="shared" si="346"/>
        <v>0</v>
      </c>
      <c r="R417" s="75">
        <f t="shared" si="346"/>
        <v>0</v>
      </c>
      <c r="S417" s="143">
        <f t="shared" si="346"/>
        <v>0</v>
      </c>
      <c r="T417" s="142">
        <f t="shared" si="307"/>
        <v>0</v>
      </c>
      <c r="U417" s="142">
        <f t="shared" si="347"/>
        <v>0</v>
      </c>
      <c r="V417" s="75">
        <f t="shared" si="347"/>
        <v>0</v>
      </c>
      <c r="W417" s="75">
        <f t="shared" si="347"/>
        <v>0</v>
      </c>
      <c r="X417" s="75">
        <f t="shared" si="347"/>
        <v>0</v>
      </c>
      <c r="Y417" s="75">
        <f t="shared" si="347"/>
        <v>0</v>
      </c>
      <c r="Z417" s="75">
        <f t="shared" si="347"/>
        <v>0</v>
      </c>
      <c r="AA417" s="75">
        <f t="shared" si="347"/>
        <v>0</v>
      </c>
      <c r="AB417" s="75">
        <f t="shared" si="347"/>
        <v>0</v>
      </c>
      <c r="AC417" s="75">
        <f t="shared" si="347"/>
        <v>0</v>
      </c>
      <c r="AD417" s="143">
        <f t="shared" si="347"/>
        <v>0</v>
      </c>
    </row>
    <row r="418" spans="2:30">
      <c r="B418" s="120"/>
      <c r="C418" s="39" t="s">
        <v>270</v>
      </c>
      <c r="D418" s="39">
        <v>925</v>
      </c>
      <c r="E418" s="144" t="s">
        <v>57</v>
      </c>
      <c r="F418" s="144" t="s">
        <v>39</v>
      </c>
      <c r="G418" s="80">
        <v>6710010220</v>
      </c>
      <c r="H418" s="85"/>
      <c r="I418" s="142">
        <f t="shared" si="331"/>
        <v>2290500</v>
      </c>
      <c r="J418" s="142">
        <f t="shared" si="346"/>
        <v>2290500</v>
      </c>
      <c r="K418" s="75">
        <f t="shared" si="346"/>
        <v>0</v>
      </c>
      <c r="L418" s="75">
        <f t="shared" si="346"/>
        <v>0</v>
      </c>
      <c r="M418" s="75">
        <f t="shared" si="346"/>
        <v>0</v>
      </c>
      <c r="N418" s="75">
        <f t="shared" si="346"/>
        <v>0</v>
      </c>
      <c r="O418" s="75">
        <f t="shared" si="346"/>
        <v>0</v>
      </c>
      <c r="P418" s="75">
        <f t="shared" si="346"/>
        <v>0</v>
      </c>
      <c r="Q418" s="75">
        <f t="shared" si="346"/>
        <v>0</v>
      </c>
      <c r="R418" s="75">
        <f t="shared" si="346"/>
        <v>0</v>
      </c>
      <c r="S418" s="143">
        <f t="shared" si="346"/>
        <v>0</v>
      </c>
      <c r="T418" s="142">
        <f t="shared" si="307"/>
        <v>0</v>
      </c>
      <c r="U418" s="142">
        <f t="shared" si="347"/>
        <v>0</v>
      </c>
      <c r="V418" s="75">
        <f t="shared" si="347"/>
        <v>0</v>
      </c>
      <c r="W418" s="75">
        <f t="shared" si="347"/>
        <v>0</v>
      </c>
      <c r="X418" s="75">
        <f t="shared" si="347"/>
        <v>0</v>
      </c>
      <c r="Y418" s="75">
        <f t="shared" si="347"/>
        <v>0</v>
      </c>
      <c r="Z418" s="75">
        <f t="shared" si="347"/>
        <v>0</v>
      </c>
      <c r="AA418" s="75">
        <f t="shared" si="347"/>
        <v>0</v>
      </c>
      <c r="AB418" s="75">
        <f t="shared" si="347"/>
        <v>0</v>
      </c>
      <c r="AC418" s="75">
        <f t="shared" si="347"/>
        <v>0</v>
      </c>
      <c r="AD418" s="143">
        <f t="shared" si="347"/>
        <v>0</v>
      </c>
    </row>
    <row r="419" spans="2:30" ht="37.5">
      <c r="B419" s="120"/>
      <c r="C419" s="39" t="s">
        <v>167</v>
      </c>
      <c r="D419" s="39">
        <v>925</v>
      </c>
      <c r="E419" s="144" t="s">
        <v>57</v>
      </c>
      <c r="F419" s="144" t="s">
        <v>39</v>
      </c>
      <c r="G419" s="80">
        <v>6710010220</v>
      </c>
      <c r="H419" s="85">
        <v>600</v>
      </c>
      <c r="I419" s="142">
        <f t="shared" si="331"/>
        <v>2290500</v>
      </c>
      <c r="J419" s="142">
        <v>2290500</v>
      </c>
      <c r="K419" s="75"/>
      <c r="L419" s="75"/>
      <c r="M419" s="75"/>
      <c r="N419" s="75"/>
      <c r="O419" s="75"/>
      <c r="P419" s="75"/>
      <c r="Q419" s="75"/>
      <c r="R419" s="75"/>
      <c r="S419" s="143"/>
      <c r="T419" s="142">
        <f t="shared" si="307"/>
        <v>0</v>
      </c>
      <c r="U419" s="142"/>
      <c r="V419" s="75"/>
      <c r="W419" s="75"/>
      <c r="X419" s="75"/>
      <c r="Y419" s="75"/>
      <c r="Z419" s="75"/>
      <c r="AA419" s="75"/>
      <c r="AB419" s="75"/>
      <c r="AC419" s="75"/>
      <c r="AD419" s="143"/>
    </row>
    <row r="420" spans="2:30">
      <c r="B420" s="120"/>
      <c r="C420" s="39" t="s">
        <v>282</v>
      </c>
      <c r="D420" s="39">
        <v>925</v>
      </c>
      <c r="E420" s="144" t="s">
        <v>57</v>
      </c>
      <c r="F420" s="144" t="s">
        <v>39</v>
      </c>
      <c r="G420" s="80">
        <v>7000000000</v>
      </c>
      <c r="H420" s="85"/>
      <c r="I420" s="142">
        <f t="shared" si="331"/>
        <v>17199200</v>
      </c>
      <c r="J420" s="142">
        <f t="shared" ref="J420:S420" si="348">J421</f>
        <v>17199200</v>
      </c>
      <c r="K420" s="75">
        <f t="shared" si="348"/>
        <v>0</v>
      </c>
      <c r="L420" s="75">
        <f t="shared" si="348"/>
        <v>0</v>
      </c>
      <c r="M420" s="75">
        <f t="shared" si="348"/>
        <v>0</v>
      </c>
      <c r="N420" s="75">
        <f t="shared" si="348"/>
        <v>0</v>
      </c>
      <c r="O420" s="75">
        <f t="shared" si="348"/>
        <v>0</v>
      </c>
      <c r="P420" s="75">
        <f t="shared" si="348"/>
        <v>0</v>
      </c>
      <c r="Q420" s="75">
        <f t="shared" si="348"/>
        <v>0</v>
      </c>
      <c r="R420" s="75">
        <f t="shared" si="348"/>
        <v>0</v>
      </c>
      <c r="S420" s="143">
        <f t="shared" si="348"/>
        <v>0</v>
      </c>
      <c r="T420" s="142">
        <f t="shared" si="307"/>
        <v>3046100</v>
      </c>
      <c r="U420" s="142">
        <f t="shared" ref="U420:AD420" si="349">U421</f>
        <v>3046100</v>
      </c>
      <c r="V420" s="75">
        <f t="shared" si="349"/>
        <v>0</v>
      </c>
      <c r="W420" s="75">
        <f t="shared" si="349"/>
        <v>0</v>
      </c>
      <c r="X420" s="75">
        <f t="shared" si="349"/>
        <v>0</v>
      </c>
      <c r="Y420" s="75">
        <f t="shared" si="349"/>
        <v>0</v>
      </c>
      <c r="Z420" s="75">
        <f t="shared" si="349"/>
        <v>0</v>
      </c>
      <c r="AA420" s="75">
        <f t="shared" si="349"/>
        <v>0</v>
      </c>
      <c r="AB420" s="75">
        <f t="shared" si="349"/>
        <v>0</v>
      </c>
      <c r="AC420" s="75">
        <f t="shared" si="349"/>
        <v>0</v>
      </c>
      <c r="AD420" s="143">
        <f t="shared" si="349"/>
        <v>0</v>
      </c>
    </row>
    <row r="421" spans="2:30" ht="37.5">
      <c r="B421" s="120"/>
      <c r="C421" s="39" t="s">
        <v>283</v>
      </c>
      <c r="D421" s="39">
        <v>925</v>
      </c>
      <c r="E421" s="144" t="s">
        <v>57</v>
      </c>
      <c r="F421" s="144" t="s">
        <v>39</v>
      </c>
      <c r="G421" s="80">
        <v>7010000000</v>
      </c>
      <c r="H421" s="85"/>
      <c r="I421" s="142">
        <f t="shared" si="331"/>
        <v>17199200</v>
      </c>
      <c r="J421" s="142">
        <f t="shared" ref="J421:S421" si="350">J422+J426+J424</f>
        <v>17199200</v>
      </c>
      <c r="K421" s="142">
        <f t="shared" si="350"/>
        <v>0</v>
      </c>
      <c r="L421" s="75">
        <f t="shared" si="350"/>
        <v>0</v>
      </c>
      <c r="M421" s="75">
        <f t="shared" si="350"/>
        <v>0</v>
      </c>
      <c r="N421" s="75">
        <f t="shared" si="350"/>
        <v>0</v>
      </c>
      <c r="O421" s="75">
        <f t="shared" si="350"/>
        <v>0</v>
      </c>
      <c r="P421" s="75">
        <f t="shared" si="350"/>
        <v>0</v>
      </c>
      <c r="Q421" s="75">
        <f t="shared" si="350"/>
        <v>0</v>
      </c>
      <c r="R421" s="75">
        <f t="shared" si="350"/>
        <v>0</v>
      </c>
      <c r="S421" s="143">
        <f t="shared" si="350"/>
        <v>0</v>
      </c>
      <c r="T421" s="142">
        <f t="shared" si="307"/>
        <v>3046100</v>
      </c>
      <c r="U421" s="142">
        <f t="shared" ref="U421:AD421" si="351">U422+U426+U424</f>
        <v>3046100</v>
      </c>
      <c r="V421" s="75">
        <f t="shared" si="351"/>
        <v>0</v>
      </c>
      <c r="W421" s="75">
        <f t="shared" si="351"/>
        <v>0</v>
      </c>
      <c r="X421" s="75">
        <f t="shared" si="351"/>
        <v>0</v>
      </c>
      <c r="Y421" s="75">
        <f t="shared" si="351"/>
        <v>0</v>
      </c>
      <c r="Z421" s="75">
        <f t="shared" si="351"/>
        <v>0</v>
      </c>
      <c r="AA421" s="75">
        <f t="shared" si="351"/>
        <v>0</v>
      </c>
      <c r="AB421" s="75">
        <f t="shared" si="351"/>
        <v>0</v>
      </c>
      <c r="AC421" s="75">
        <f t="shared" si="351"/>
        <v>0</v>
      </c>
      <c r="AD421" s="143">
        <f t="shared" si="351"/>
        <v>0</v>
      </c>
    </row>
    <row r="422" spans="2:30" ht="93.75">
      <c r="B422" s="120"/>
      <c r="C422" s="39" t="s">
        <v>284</v>
      </c>
      <c r="D422" s="39">
        <v>925</v>
      </c>
      <c r="E422" s="144" t="s">
        <v>57</v>
      </c>
      <c r="F422" s="144" t="s">
        <v>39</v>
      </c>
      <c r="G422" s="80">
        <v>7010063110</v>
      </c>
      <c r="H422" s="85"/>
      <c r="I422" s="142">
        <f t="shared" si="331"/>
        <v>2929500</v>
      </c>
      <c r="J422" s="142">
        <f t="shared" ref="J422:S422" si="352">J423</f>
        <v>2929500</v>
      </c>
      <c r="K422" s="75">
        <f t="shared" si="352"/>
        <v>0</v>
      </c>
      <c r="L422" s="75">
        <f t="shared" si="352"/>
        <v>0</v>
      </c>
      <c r="M422" s="75">
        <f t="shared" si="352"/>
        <v>0</v>
      </c>
      <c r="N422" s="75">
        <f t="shared" si="352"/>
        <v>0</v>
      </c>
      <c r="O422" s="75">
        <f t="shared" si="352"/>
        <v>0</v>
      </c>
      <c r="P422" s="75">
        <f t="shared" si="352"/>
        <v>0</v>
      </c>
      <c r="Q422" s="75">
        <f t="shared" si="352"/>
        <v>0</v>
      </c>
      <c r="R422" s="75">
        <f t="shared" si="352"/>
        <v>0</v>
      </c>
      <c r="S422" s="143">
        <f t="shared" si="352"/>
        <v>0</v>
      </c>
      <c r="T422" s="142">
        <f t="shared" si="307"/>
        <v>3046100</v>
      </c>
      <c r="U422" s="142">
        <f t="shared" ref="U422:AD422" si="353">U423</f>
        <v>3046100</v>
      </c>
      <c r="V422" s="75">
        <f t="shared" si="353"/>
        <v>0</v>
      </c>
      <c r="W422" s="75">
        <f t="shared" si="353"/>
        <v>0</v>
      </c>
      <c r="X422" s="75">
        <f t="shared" si="353"/>
        <v>0</v>
      </c>
      <c r="Y422" s="75">
        <f t="shared" si="353"/>
        <v>0</v>
      </c>
      <c r="Z422" s="75">
        <f t="shared" si="353"/>
        <v>0</v>
      </c>
      <c r="AA422" s="75">
        <f t="shared" si="353"/>
        <v>0</v>
      </c>
      <c r="AB422" s="75">
        <f t="shared" si="353"/>
        <v>0</v>
      </c>
      <c r="AC422" s="75">
        <f t="shared" si="353"/>
        <v>0</v>
      </c>
      <c r="AD422" s="143">
        <f t="shared" si="353"/>
        <v>0</v>
      </c>
    </row>
    <row r="423" spans="2:30" ht="37.5">
      <c r="B423" s="120"/>
      <c r="C423" s="39" t="s">
        <v>167</v>
      </c>
      <c r="D423" s="39">
        <v>925</v>
      </c>
      <c r="E423" s="144" t="s">
        <v>57</v>
      </c>
      <c r="F423" s="144" t="s">
        <v>39</v>
      </c>
      <c r="G423" s="80">
        <v>7010063110</v>
      </c>
      <c r="H423" s="85">
        <v>600</v>
      </c>
      <c r="I423" s="142">
        <f t="shared" si="331"/>
        <v>2929500</v>
      </c>
      <c r="J423" s="142">
        <v>2929500</v>
      </c>
      <c r="K423" s="75"/>
      <c r="L423" s="75"/>
      <c r="M423" s="75"/>
      <c r="N423" s="75"/>
      <c r="O423" s="75"/>
      <c r="P423" s="75"/>
      <c r="Q423" s="75"/>
      <c r="R423" s="75"/>
      <c r="S423" s="143"/>
      <c r="T423" s="142">
        <f t="shared" ref="T423:T486" si="354">SUM(U423:AD423)</f>
        <v>3046100</v>
      </c>
      <c r="U423" s="142">
        <v>3046100</v>
      </c>
      <c r="V423" s="75"/>
      <c r="W423" s="75"/>
      <c r="X423" s="75"/>
      <c r="Y423" s="75"/>
      <c r="Z423" s="75"/>
      <c r="AA423" s="75"/>
      <c r="AB423" s="75"/>
      <c r="AC423" s="75"/>
      <c r="AD423" s="143"/>
    </row>
    <row r="424" spans="2:30" ht="56.25">
      <c r="B424" s="120"/>
      <c r="C424" s="39" t="s">
        <v>285</v>
      </c>
      <c r="D424" s="39">
        <v>925</v>
      </c>
      <c r="E424" s="144" t="s">
        <v>57</v>
      </c>
      <c r="F424" s="144" t="s">
        <v>39</v>
      </c>
      <c r="G424" s="80" t="s">
        <v>286</v>
      </c>
      <c r="H424" s="85"/>
      <c r="I424" s="142">
        <f t="shared" si="331"/>
        <v>5618000</v>
      </c>
      <c r="J424" s="142">
        <f t="shared" ref="J424:S424" si="355">J425</f>
        <v>5618000</v>
      </c>
      <c r="K424" s="75">
        <f t="shared" si="355"/>
        <v>0</v>
      </c>
      <c r="L424" s="75">
        <f t="shared" si="355"/>
        <v>0</v>
      </c>
      <c r="M424" s="75">
        <f t="shared" si="355"/>
        <v>0</v>
      </c>
      <c r="N424" s="75">
        <f t="shared" si="355"/>
        <v>0</v>
      </c>
      <c r="O424" s="75">
        <f t="shared" si="355"/>
        <v>0</v>
      </c>
      <c r="P424" s="75">
        <f t="shared" si="355"/>
        <v>0</v>
      </c>
      <c r="Q424" s="75">
        <f t="shared" si="355"/>
        <v>0</v>
      </c>
      <c r="R424" s="75">
        <f t="shared" si="355"/>
        <v>0</v>
      </c>
      <c r="S424" s="143">
        <f t="shared" si="355"/>
        <v>0</v>
      </c>
      <c r="T424" s="142">
        <f t="shared" si="354"/>
        <v>0</v>
      </c>
      <c r="U424" s="142"/>
      <c r="V424" s="75">
        <f t="shared" ref="V424:AD424" si="356">V425</f>
        <v>0</v>
      </c>
      <c r="W424" s="75">
        <f t="shared" si="356"/>
        <v>0</v>
      </c>
      <c r="X424" s="75">
        <f t="shared" si="356"/>
        <v>0</v>
      </c>
      <c r="Y424" s="75">
        <f t="shared" si="356"/>
        <v>0</v>
      </c>
      <c r="Z424" s="75">
        <f t="shared" si="356"/>
        <v>0</v>
      </c>
      <c r="AA424" s="75">
        <f t="shared" si="356"/>
        <v>0</v>
      </c>
      <c r="AB424" s="75">
        <f t="shared" si="356"/>
        <v>0</v>
      </c>
      <c r="AC424" s="75">
        <f t="shared" si="356"/>
        <v>0</v>
      </c>
      <c r="AD424" s="143">
        <f t="shared" si="356"/>
        <v>0</v>
      </c>
    </row>
    <row r="425" spans="2:30" ht="37.5">
      <c r="B425" s="120"/>
      <c r="C425" s="39" t="s">
        <v>167</v>
      </c>
      <c r="D425" s="39">
        <v>925</v>
      </c>
      <c r="E425" s="144" t="s">
        <v>57</v>
      </c>
      <c r="F425" s="144" t="s">
        <v>39</v>
      </c>
      <c r="G425" s="80" t="s">
        <v>286</v>
      </c>
      <c r="H425" s="85">
        <v>600</v>
      </c>
      <c r="I425" s="142">
        <f t="shared" si="331"/>
        <v>5618000</v>
      </c>
      <c r="J425" s="142">
        <v>5618000</v>
      </c>
      <c r="K425" s="75"/>
      <c r="L425" s="75"/>
      <c r="M425" s="75"/>
      <c r="N425" s="75"/>
      <c r="O425" s="75"/>
      <c r="P425" s="75"/>
      <c r="Q425" s="75"/>
      <c r="R425" s="75"/>
      <c r="S425" s="143"/>
      <c r="T425" s="142">
        <f t="shared" si="354"/>
        <v>0</v>
      </c>
      <c r="U425" s="142"/>
      <c r="V425" s="75"/>
      <c r="W425" s="75"/>
      <c r="X425" s="75"/>
      <c r="Y425" s="75"/>
      <c r="Z425" s="75"/>
      <c r="AA425" s="75"/>
      <c r="AB425" s="75"/>
      <c r="AC425" s="75"/>
      <c r="AD425" s="143"/>
    </row>
    <row r="426" spans="2:30" ht="75">
      <c r="B426" s="120"/>
      <c r="C426" s="39" t="s">
        <v>287</v>
      </c>
      <c r="D426" s="39">
        <v>925</v>
      </c>
      <c r="E426" s="144" t="s">
        <v>57</v>
      </c>
      <c r="F426" s="144" t="s">
        <v>39</v>
      </c>
      <c r="G426" s="80" t="s">
        <v>288</v>
      </c>
      <c r="H426" s="85"/>
      <c r="I426" s="142">
        <f t="shared" si="331"/>
        <v>8651700</v>
      </c>
      <c r="J426" s="142">
        <f t="shared" ref="J426:S426" si="357">J427</f>
        <v>8651700</v>
      </c>
      <c r="K426" s="75">
        <f t="shared" si="357"/>
        <v>0</v>
      </c>
      <c r="L426" s="75">
        <f t="shared" si="357"/>
        <v>0</v>
      </c>
      <c r="M426" s="75">
        <f t="shared" si="357"/>
        <v>0</v>
      </c>
      <c r="N426" s="75">
        <f t="shared" si="357"/>
        <v>0</v>
      </c>
      <c r="O426" s="75">
        <f t="shared" si="357"/>
        <v>0</v>
      </c>
      <c r="P426" s="75">
        <f t="shared" si="357"/>
        <v>0</v>
      </c>
      <c r="Q426" s="75">
        <f t="shared" si="357"/>
        <v>0</v>
      </c>
      <c r="R426" s="75">
        <f t="shared" si="357"/>
        <v>0</v>
      </c>
      <c r="S426" s="143">
        <f t="shared" si="357"/>
        <v>0</v>
      </c>
      <c r="T426" s="142">
        <f t="shared" si="354"/>
        <v>0</v>
      </c>
      <c r="U426" s="142">
        <f t="shared" ref="U426:AD426" si="358">U427</f>
        <v>0</v>
      </c>
      <c r="V426" s="75">
        <f t="shared" si="358"/>
        <v>0</v>
      </c>
      <c r="W426" s="75">
        <f t="shared" si="358"/>
        <v>0</v>
      </c>
      <c r="X426" s="75">
        <f t="shared" si="358"/>
        <v>0</v>
      </c>
      <c r="Y426" s="75">
        <f t="shared" si="358"/>
        <v>0</v>
      </c>
      <c r="Z426" s="75">
        <f t="shared" si="358"/>
        <v>0</v>
      </c>
      <c r="AA426" s="75">
        <f t="shared" si="358"/>
        <v>0</v>
      </c>
      <c r="AB426" s="75">
        <f t="shared" si="358"/>
        <v>0</v>
      </c>
      <c r="AC426" s="75">
        <f t="shared" si="358"/>
        <v>0</v>
      </c>
      <c r="AD426" s="143">
        <f t="shared" si="358"/>
        <v>0</v>
      </c>
    </row>
    <row r="427" spans="2:30" ht="37.5">
      <c r="B427" s="120"/>
      <c r="C427" s="39" t="s">
        <v>167</v>
      </c>
      <c r="D427" s="39">
        <v>925</v>
      </c>
      <c r="E427" s="144" t="s">
        <v>57</v>
      </c>
      <c r="F427" s="144" t="s">
        <v>39</v>
      </c>
      <c r="G427" s="80" t="s">
        <v>288</v>
      </c>
      <c r="H427" s="85">
        <v>600</v>
      </c>
      <c r="I427" s="142">
        <f t="shared" si="331"/>
        <v>8651700</v>
      </c>
      <c r="J427" s="142">
        <v>8651700</v>
      </c>
      <c r="K427" s="75"/>
      <c r="L427" s="75"/>
      <c r="M427" s="75"/>
      <c r="N427" s="75"/>
      <c r="O427" s="75"/>
      <c r="P427" s="75"/>
      <c r="Q427" s="75"/>
      <c r="R427" s="75"/>
      <c r="S427" s="143"/>
      <c r="T427" s="142">
        <f t="shared" si="354"/>
        <v>0</v>
      </c>
      <c r="U427" s="142"/>
      <c r="V427" s="75"/>
      <c r="W427" s="75"/>
      <c r="X427" s="75"/>
      <c r="Y427" s="75"/>
      <c r="Z427" s="75"/>
      <c r="AA427" s="75"/>
      <c r="AB427" s="75"/>
      <c r="AC427" s="75"/>
      <c r="AD427" s="143"/>
    </row>
    <row r="428" spans="2:30">
      <c r="B428" s="120"/>
      <c r="C428" s="39" t="s">
        <v>70</v>
      </c>
      <c r="D428" s="39">
        <v>925</v>
      </c>
      <c r="E428" s="144" t="s">
        <v>41</v>
      </c>
      <c r="F428" s="144" t="s">
        <v>83</v>
      </c>
      <c r="G428" s="80"/>
      <c r="H428" s="85"/>
      <c r="I428" s="142">
        <f t="shared" si="331"/>
        <v>13085900</v>
      </c>
      <c r="J428" s="142">
        <f t="shared" ref="J428:S430" si="359">J429</f>
        <v>13979100</v>
      </c>
      <c r="K428" s="75">
        <f t="shared" si="359"/>
        <v>0</v>
      </c>
      <c r="L428" s="75">
        <f t="shared" si="359"/>
        <v>0</v>
      </c>
      <c r="M428" s="75">
        <f t="shared" si="359"/>
        <v>0</v>
      </c>
      <c r="N428" s="75">
        <f t="shared" si="359"/>
        <v>0</v>
      </c>
      <c r="O428" s="75">
        <f t="shared" si="359"/>
        <v>0</v>
      </c>
      <c r="P428" s="75">
        <f t="shared" si="359"/>
        <v>0</v>
      </c>
      <c r="Q428" s="75">
        <f t="shared" si="359"/>
        <v>-893200</v>
      </c>
      <c r="R428" s="75">
        <f t="shared" si="359"/>
        <v>0</v>
      </c>
      <c r="S428" s="143">
        <f t="shared" si="359"/>
        <v>0</v>
      </c>
      <c r="T428" s="142">
        <f t="shared" si="354"/>
        <v>13085900</v>
      </c>
      <c r="U428" s="142">
        <f t="shared" ref="U428:AD430" si="360">U429</f>
        <v>13979100</v>
      </c>
      <c r="V428" s="75">
        <f t="shared" si="360"/>
        <v>0</v>
      </c>
      <c r="W428" s="75">
        <f t="shared" si="360"/>
        <v>0</v>
      </c>
      <c r="X428" s="75">
        <f t="shared" si="360"/>
        <v>0</v>
      </c>
      <c r="Y428" s="75">
        <f t="shared" si="360"/>
        <v>0</v>
      </c>
      <c r="Z428" s="75">
        <f t="shared" si="360"/>
        <v>0</v>
      </c>
      <c r="AA428" s="75">
        <f t="shared" si="360"/>
        <v>0</v>
      </c>
      <c r="AB428" s="75">
        <f t="shared" si="360"/>
        <v>-893200</v>
      </c>
      <c r="AC428" s="75">
        <f t="shared" si="360"/>
        <v>0</v>
      </c>
      <c r="AD428" s="143">
        <f t="shared" si="360"/>
        <v>0</v>
      </c>
    </row>
    <row r="429" spans="2:30">
      <c r="B429" s="120"/>
      <c r="C429" s="39" t="s">
        <v>72</v>
      </c>
      <c r="D429" s="39">
        <v>925</v>
      </c>
      <c r="E429" s="144" t="s">
        <v>41</v>
      </c>
      <c r="F429" s="144" t="s">
        <v>25</v>
      </c>
      <c r="G429" s="80"/>
      <c r="H429" s="85"/>
      <c r="I429" s="142">
        <f t="shared" si="331"/>
        <v>13085900</v>
      </c>
      <c r="J429" s="142">
        <f t="shared" si="359"/>
        <v>13979100</v>
      </c>
      <c r="K429" s="75">
        <f t="shared" si="359"/>
        <v>0</v>
      </c>
      <c r="L429" s="75">
        <f t="shared" si="359"/>
        <v>0</v>
      </c>
      <c r="M429" s="75">
        <f t="shared" si="359"/>
        <v>0</v>
      </c>
      <c r="N429" s="75">
        <f t="shared" si="359"/>
        <v>0</v>
      </c>
      <c r="O429" s="75">
        <f t="shared" si="359"/>
        <v>0</v>
      </c>
      <c r="P429" s="75">
        <f t="shared" si="359"/>
        <v>0</v>
      </c>
      <c r="Q429" s="75">
        <f t="shared" si="359"/>
        <v>-893200</v>
      </c>
      <c r="R429" s="75">
        <f t="shared" si="359"/>
        <v>0</v>
      </c>
      <c r="S429" s="143">
        <f t="shared" si="359"/>
        <v>0</v>
      </c>
      <c r="T429" s="142">
        <f t="shared" si="354"/>
        <v>13085900</v>
      </c>
      <c r="U429" s="142">
        <f t="shared" si="360"/>
        <v>13979100</v>
      </c>
      <c r="V429" s="75">
        <f t="shared" si="360"/>
        <v>0</v>
      </c>
      <c r="W429" s="75">
        <f t="shared" si="360"/>
        <v>0</v>
      </c>
      <c r="X429" s="75">
        <f t="shared" si="360"/>
        <v>0</v>
      </c>
      <c r="Y429" s="75">
        <f t="shared" si="360"/>
        <v>0</v>
      </c>
      <c r="Z429" s="75">
        <f t="shared" si="360"/>
        <v>0</v>
      </c>
      <c r="AA429" s="75">
        <f t="shared" si="360"/>
        <v>0</v>
      </c>
      <c r="AB429" s="75">
        <f t="shared" si="360"/>
        <v>-893200</v>
      </c>
      <c r="AC429" s="75">
        <f t="shared" si="360"/>
        <v>0</v>
      </c>
      <c r="AD429" s="143">
        <f t="shared" si="360"/>
        <v>0</v>
      </c>
    </row>
    <row r="430" spans="2:30" ht="37.5">
      <c r="B430" s="120"/>
      <c r="C430" s="39" t="s">
        <v>360</v>
      </c>
      <c r="D430" s="39">
        <v>925</v>
      </c>
      <c r="E430" s="144" t="s">
        <v>41</v>
      </c>
      <c r="F430" s="144" t="s">
        <v>25</v>
      </c>
      <c r="G430" s="80">
        <v>5800000000</v>
      </c>
      <c r="H430" s="85"/>
      <c r="I430" s="142">
        <f t="shared" si="331"/>
        <v>13085900</v>
      </c>
      <c r="J430" s="142">
        <f t="shared" si="359"/>
        <v>13979100</v>
      </c>
      <c r="K430" s="75">
        <f t="shared" si="359"/>
        <v>0</v>
      </c>
      <c r="L430" s="75">
        <f t="shared" si="359"/>
        <v>0</v>
      </c>
      <c r="M430" s="75">
        <f t="shared" si="359"/>
        <v>0</v>
      </c>
      <c r="N430" s="75">
        <f t="shared" si="359"/>
        <v>0</v>
      </c>
      <c r="O430" s="75">
        <f t="shared" si="359"/>
        <v>0</v>
      </c>
      <c r="P430" s="75">
        <f t="shared" si="359"/>
        <v>0</v>
      </c>
      <c r="Q430" s="75">
        <f t="shared" si="359"/>
        <v>-893200</v>
      </c>
      <c r="R430" s="75">
        <f t="shared" si="359"/>
        <v>0</v>
      </c>
      <c r="S430" s="143">
        <f t="shared" si="359"/>
        <v>0</v>
      </c>
      <c r="T430" s="142">
        <f t="shared" si="354"/>
        <v>13085900</v>
      </c>
      <c r="U430" s="142">
        <f t="shared" si="360"/>
        <v>13979100</v>
      </c>
      <c r="V430" s="75">
        <f t="shared" si="360"/>
        <v>0</v>
      </c>
      <c r="W430" s="75">
        <f t="shared" si="360"/>
        <v>0</v>
      </c>
      <c r="X430" s="75">
        <f t="shared" si="360"/>
        <v>0</v>
      </c>
      <c r="Y430" s="75">
        <f t="shared" si="360"/>
        <v>0</v>
      </c>
      <c r="Z430" s="75">
        <f t="shared" si="360"/>
        <v>0</v>
      </c>
      <c r="AA430" s="75">
        <f t="shared" si="360"/>
        <v>0</v>
      </c>
      <c r="AB430" s="75">
        <f t="shared" si="360"/>
        <v>-893200</v>
      </c>
      <c r="AC430" s="75">
        <f t="shared" si="360"/>
        <v>0</v>
      </c>
      <c r="AD430" s="143">
        <f t="shared" si="360"/>
        <v>0</v>
      </c>
    </row>
    <row r="431" spans="2:30" ht="93.75">
      <c r="B431" s="120"/>
      <c r="C431" s="39" t="s">
        <v>200</v>
      </c>
      <c r="D431" s="39">
        <v>925</v>
      </c>
      <c r="E431" s="144" t="s">
        <v>41</v>
      </c>
      <c r="F431" s="144" t="s">
        <v>25</v>
      </c>
      <c r="G431" s="80">
        <v>5830060710</v>
      </c>
      <c r="H431" s="85"/>
      <c r="I431" s="142">
        <f t="shared" si="331"/>
        <v>13085900</v>
      </c>
      <c r="J431" s="142">
        <f t="shared" ref="J431:S431" si="361">J433+J432</f>
        <v>13979100</v>
      </c>
      <c r="K431" s="75">
        <f t="shared" si="361"/>
        <v>0</v>
      </c>
      <c r="L431" s="75">
        <f t="shared" si="361"/>
        <v>0</v>
      </c>
      <c r="M431" s="75">
        <f t="shared" si="361"/>
        <v>0</v>
      </c>
      <c r="N431" s="75">
        <f t="shared" si="361"/>
        <v>0</v>
      </c>
      <c r="O431" s="75">
        <f t="shared" si="361"/>
        <v>0</v>
      </c>
      <c r="P431" s="75">
        <f t="shared" si="361"/>
        <v>0</v>
      </c>
      <c r="Q431" s="75">
        <f t="shared" si="361"/>
        <v>-893200</v>
      </c>
      <c r="R431" s="75">
        <f t="shared" si="361"/>
        <v>0</v>
      </c>
      <c r="S431" s="143">
        <f t="shared" si="361"/>
        <v>0</v>
      </c>
      <c r="T431" s="142">
        <f t="shared" si="354"/>
        <v>13085900</v>
      </c>
      <c r="U431" s="142">
        <f t="shared" ref="U431:AD431" si="362">U433+U432</f>
        <v>13979100</v>
      </c>
      <c r="V431" s="75">
        <f t="shared" si="362"/>
        <v>0</v>
      </c>
      <c r="W431" s="75">
        <f t="shared" si="362"/>
        <v>0</v>
      </c>
      <c r="X431" s="75">
        <f t="shared" si="362"/>
        <v>0</v>
      </c>
      <c r="Y431" s="75">
        <f t="shared" si="362"/>
        <v>0</v>
      </c>
      <c r="Z431" s="75">
        <f t="shared" si="362"/>
        <v>0</v>
      </c>
      <c r="AA431" s="75">
        <f t="shared" si="362"/>
        <v>0</v>
      </c>
      <c r="AB431" s="75">
        <f t="shared" si="362"/>
        <v>-893200</v>
      </c>
      <c r="AC431" s="75">
        <f t="shared" si="362"/>
        <v>0</v>
      </c>
      <c r="AD431" s="143">
        <f t="shared" si="362"/>
        <v>0</v>
      </c>
    </row>
    <row r="432" spans="2:30" ht="37.5">
      <c r="B432" s="120"/>
      <c r="C432" s="39" t="s">
        <v>105</v>
      </c>
      <c r="D432" s="39">
        <v>925</v>
      </c>
      <c r="E432" s="144" t="s">
        <v>41</v>
      </c>
      <c r="F432" s="144" t="s">
        <v>25</v>
      </c>
      <c r="G432" s="80">
        <v>5830060710</v>
      </c>
      <c r="H432" s="85">
        <v>200</v>
      </c>
      <c r="I432" s="142">
        <f t="shared" si="331"/>
        <v>191600</v>
      </c>
      <c r="J432" s="142">
        <v>204700</v>
      </c>
      <c r="K432" s="75"/>
      <c r="L432" s="75"/>
      <c r="M432" s="75"/>
      <c r="N432" s="75"/>
      <c r="O432" s="75"/>
      <c r="P432" s="75"/>
      <c r="Q432" s="75">
        <v>-13100</v>
      </c>
      <c r="R432" s="75"/>
      <c r="S432" s="143"/>
      <c r="T432" s="142">
        <f t="shared" si="354"/>
        <v>191600</v>
      </c>
      <c r="U432" s="142">
        <v>204700</v>
      </c>
      <c r="V432" s="75"/>
      <c r="W432" s="75"/>
      <c r="X432" s="75"/>
      <c r="Y432" s="75"/>
      <c r="Z432" s="75"/>
      <c r="AA432" s="75"/>
      <c r="AB432" s="75">
        <v>-13100</v>
      </c>
      <c r="AC432" s="75"/>
      <c r="AD432" s="143"/>
    </row>
    <row r="433" spans="1:1024">
      <c r="B433" s="120"/>
      <c r="C433" s="39" t="s">
        <v>147</v>
      </c>
      <c r="D433" s="39">
        <v>925</v>
      </c>
      <c r="E433" s="144" t="s">
        <v>41</v>
      </c>
      <c r="F433" s="144" t="s">
        <v>25</v>
      </c>
      <c r="G433" s="80">
        <v>5830060710</v>
      </c>
      <c r="H433" s="85">
        <v>300</v>
      </c>
      <c r="I433" s="142">
        <f t="shared" si="331"/>
        <v>12894300</v>
      </c>
      <c r="J433" s="142">
        <v>13774400</v>
      </c>
      <c r="K433" s="75"/>
      <c r="L433" s="75"/>
      <c r="M433" s="75"/>
      <c r="N433" s="75"/>
      <c r="O433" s="75"/>
      <c r="P433" s="75"/>
      <c r="Q433" s="75">
        <v>-880100</v>
      </c>
      <c r="R433" s="75"/>
      <c r="S433" s="143"/>
      <c r="T433" s="142">
        <f t="shared" si="354"/>
        <v>12894300</v>
      </c>
      <c r="U433" s="142">
        <v>13774400</v>
      </c>
      <c r="V433" s="75"/>
      <c r="W433" s="75"/>
      <c r="X433" s="75"/>
      <c r="Y433" s="75"/>
      <c r="Z433" s="75"/>
      <c r="AA433" s="75"/>
      <c r="AB433" s="75">
        <v>-880100</v>
      </c>
      <c r="AC433" s="75"/>
      <c r="AD433" s="143"/>
    </row>
    <row r="434" spans="1:1024" s="119" customFormat="1" ht="56.25">
      <c r="A434" s="114"/>
      <c r="B434" s="120" t="s">
        <v>74</v>
      </c>
      <c r="C434" s="30" t="s">
        <v>361</v>
      </c>
      <c r="D434" s="30">
        <v>926</v>
      </c>
      <c r="E434" s="148"/>
      <c r="F434" s="148"/>
      <c r="G434" s="86"/>
      <c r="H434" s="87"/>
      <c r="I434" s="137">
        <f t="shared" si="331"/>
        <v>208527400</v>
      </c>
      <c r="J434" s="137">
        <f t="shared" ref="J434:S434" si="363">J441+J456+J435</f>
        <v>208530100</v>
      </c>
      <c r="K434" s="73">
        <f t="shared" si="363"/>
        <v>-2600</v>
      </c>
      <c r="L434" s="73">
        <f t="shared" si="363"/>
        <v>0</v>
      </c>
      <c r="M434" s="73">
        <f t="shared" si="363"/>
        <v>0</v>
      </c>
      <c r="N434" s="73">
        <f t="shared" si="363"/>
        <v>0</v>
      </c>
      <c r="O434" s="73">
        <f t="shared" si="363"/>
        <v>0</v>
      </c>
      <c r="P434" s="73">
        <f t="shared" si="363"/>
        <v>0</v>
      </c>
      <c r="Q434" s="73">
        <f t="shared" si="363"/>
        <v>-100</v>
      </c>
      <c r="R434" s="73">
        <f t="shared" si="363"/>
        <v>0</v>
      </c>
      <c r="S434" s="138">
        <f t="shared" si="363"/>
        <v>0</v>
      </c>
      <c r="T434" s="137">
        <f t="shared" si="354"/>
        <v>201076000</v>
      </c>
      <c r="U434" s="137">
        <f t="shared" ref="U434:AD434" si="364">U441+U456+U435</f>
        <v>200613500</v>
      </c>
      <c r="V434" s="73">
        <f t="shared" si="364"/>
        <v>462600</v>
      </c>
      <c r="W434" s="73">
        <f t="shared" si="364"/>
        <v>0</v>
      </c>
      <c r="X434" s="73">
        <f t="shared" si="364"/>
        <v>0</v>
      </c>
      <c r="Y434" s="73">
        <f t="shared" si="364"/>
        <v>0</v>
      </c>
      <c r="Z434" s="73">
        <f t="shared" si="364"/>
        <v>0</v>
      </c>
      <c r="AA434" s="73">
        <f t="shared" si="364"/>
        <v>0</v>
      </c>
      <c r="AB434" s="73">
        <f t="shared" si="364"/>
        <v>-100</v>
      </c>
      <c r="AC434" s="73">
        <f t="shared" si="364"/>
        <v>0</v>
      </c>
      <c r="AD434" s="138">
        <f t="shared" si="364"/>
        <v>0</v>
      </c>
      <c r="AMD434" s="42"/>
      <c r="AME434" s="42"/>
      <c r="AMF434" s="42"/>
      <c r="AMG434" s="42"/>
      <c r="AMH434" s="42"/>
      <c r="AMI434" s="42"/>
      <c r="AMJ434" s="42"/>
    </row>
    <row r="435" spans="1:1024" s="119" customFormat="1">
      <c r="A435" s="114"/>
      <c r="B435" s="120"/>
      <c r="C435" s="39" t="s">
        <v>17</v>
      </c>
      <c r="D435" s="39">
        <v>926</v>
      </c>
      <c r="E435" s="144" t="s">
        <v>18</v>
      </c>
      <c r="F435" s="144" t="s">
        <v>83</v>
      </c>
      <c r="G435" s="80"/>
      <c r="H435" s="81"/>
      <c r="I435" s="142">
        <f t="shared" si="331"/>
        <v>1659700</v>
      </c>
      <c r="J435" s="142">
        <f t="shared" ref="J435:S439" si="365">J436</f>
        <v>1659700</v>
      </c>
      <c r="K435" s="75">
        <f t="shared" si="365"/>
        <v>0</v>
      </c>
      <c r="L435" s="75">
        <f t="shared" si="365"/>
        <v>0</v>
      </c>
      <c r="M435" s="75">
        <f t="shared" si="365"/>
        <v>0</v>
      </c>
      <c r="N435" s="75">
        <f t="shared" si="365"/>
        <v>0</v>
      </c>
      <c r="O435" s="75">
        <f t="shared" si="365"/>
        <v>0</v>
      </c>
      <c r="P435" s="75">
        <f t="shared" si="365"/>
        <v>0</v>
      </c>
      <c r="Q435" s="75">
        <f t="shared" si="365"/>
        <v>0</v>
      </c>
      <c r="R435" s="75">
        <f t="shared" si="365"/>
        <v>0</v>
      </c>
      <c r="S435" s="143">
        <f t="shared" si="365"/>
        <v>0</v>
      </c>
      <c r="T435" s="142">
        <f t="shared" si="354"/>
        <v>1596600</v>
      </c>
      <c r="U435" s="142">
        <f t="shared" ref="U435:AD439" si="366">U436</f>
        <v>1596600</v>
      </c>
      <c r="V435" s="75">
        <f t="shared" si="366"/>
        <v>0</v>
      </c>
      <c r="W435" s="75">
        <f t="shared" si="366"/>
        <v>0</v>
      </c>
      <c r="X435" s="75">
        <f t="shared" si="366"/>
        <v>0</v>
      </c>
      <c r="Y435" s="75">
        <f t="shared" si="366"/>
        <v>0</v>
      </c>
      <c r="Z435" s="75">
        <f t="shared" si="366"/>
        <v>0</v>
      </c>
      <c r="AA435" s="75">
        <f t="shared" si="366"/>
        <v>0</v>
      </c>
      <c r="AB435" s="75">
        <f t="shared" si="366"/>
        <v>0</v>
      </c>
      <c r="AC435" s="75">
        <f t="shared" si="366"/>
        <v>0</v>
      </c>
      <c r="AD435" s="143">
        <f t="shared" si="366"/>
        <v>0</v>
      </c>
      <c r="AMD435"/>
      <c r="AME435"/>
      <c r="AMF435"/>
      <c r="AMG435"/>
      <c r="AMH435"/>
      <c r="AMI435"/>
      <c r="AMJ435"/>
    </row>
    <row r="436" spans="1:1024" s="119" customFormat="1">
      <c r="A436" s="114"/>
      <c r="B436" s="120"/>
      <c r="C436" s="39" t="s">
        <v>33</v>
      </c>
      <c r="D436" s="39">
        <v>926</v>
      </c>
      <c r="E436" s="144" t="s">
        <v>18</v>
      </c>
      <c r="F436" s="144" t="s">
        <v>34</v>
      </c>
      <c r="G436" s="80"/>
      <c r="H436" s="81"/>
      <c r="I436" s="142">
        <f t="shared" si="331"/>
        <v>1659700</v>
      </c>
      <c r="J436" s="142">
        <f t="shared" si="365"/>
        <v>1659700</v>
      </c>
      <c r="K436" s="75">
        <f t="shared" si="365"/>
        <v>0</v>
      </c>
      <c r="L436" s="75">
        <f t="shared" si="365"/>
        <v>0</v>
      </c>
      <c r="M436" s="75">
        <f t="shared" si="365"/>
        <v>0</v>
      </c>
      <c r="N436" s="75">
        <f t="shared" si="365"/>
        <v>0</v>
      </c>
      <c r="O436" s="75">
        <f t="shared" si="365"/>
        <v>0</v>
      </c>
      <c r="P436" s="75">
        <f t="shared" si="365"/>
        <v>0</v>
      </c>
      <c r="Q436" s="75">
        <f t="shared" si="365"/>
        <v>0</v>
      </c>
      <c r="R436" s="75">
        <f t="shared" si="365"/>
        <v>0</v>
      </c>
      <c r="S436" s="143">
        <f t="shared" si="365"/>
        <v>0</v>
      </c>
      <c r="T436" s="142">
        <f t="shared" si="354"/>
        <v>1596600</v>
      </c>
      <c r="U436" s="142">
        <f t="shared" si="366"/>
        <v>1596600</v>
      </c>
      <c r="V436" s="75">
        <f t="shared" si="366"/>
        <v>0</v>
      </c>
      <c r="W436" s="75">
        <f t="shared" si="366"/>
        <v>0</v>
      </c>
      <c r="X436" s="75">
        <f t="shared" si="366"/>
        <v>0</v>
      </c>
      <c r="Y436" s="75">
        <f t="shared" si="366"/>
        <v>0</v>
      </c>
      <c r="Z436" s="75">
        <f t="shared" si="366"/>
        <v>0</v>
      </c>
      <c r="AA436" s="75">
        <f t="shared" si="366"/>
        <v>0</v>
      </c>
      <c r="AB436" s="75">
        <f t="shared" si="366"/>
        <v>0</v>
      </c>
      <c r="AC436" s="75">
        <f t="shared" si="366"/>
        <v>0</v>
      </c>
      <c r="AD436" s="143">
        <f t="shared" si="366"/>
        <v>0</v>
      </c>
      <c r="AMD436"/>
      <c r="AME436"/>
      <c r="AMF436"/>
      <c r="AMG436"/>
      <c r="AMH436"/>
      <c r="AMI436"/>
      <c r="AMJ436"/>
    </row>
    <row r="437" spans="1:1024" s="119" customFormat="1" ht="37.5">
      <c r="A437" s="114"/>
      <c r="B437" s="120"/>
      <c r="C437" s="39" t="s">
        <v>99</v>
      </c>
      <c r="D437" s="39">
        <v>926</v>
      </c>
      <c r="E437" s="144" t="s">
        <v>18</v>
      </c>
      <c r="F437" s="144" t="s">
        <v>34</v>
      </c>
      <c r="G437" s="80">
        <v>500000000</v>
      </c>
      <c r="H437" s="81"/>
      <c r="I437" s="142">
        <f t="shared" si="331"/>
        <v>1659700</v>
      </c>
      <c r="J437" s="142">
        <f t="shared" si="365"/>
        <v>1659700</v>
      </c>
      <c r="K437" s="75">
        <f t="shared" si="365"/>
        <v>0</v>
      </c>
      <c r="L437" s="75">
        <f t="shared" si="365"/>
        <v>0</v>
      </c>
      <c r="M437" s="75">
        <f t="shared" si="365"/>
        <v>0</v>
      </c>
      <c r="N437" s="75">
        <f t="shared" si="365"/>
        <v>0</v>
      </c>
      <c r="O437" s="75">
        <f t="shared" si="365"/>
        <v>0</v>
      </c>
      <c r="P437" s="75">
        <f t="shared" si="365"/>
        <v>0</v>
      </c>
      <c r="Q437" s="75">
        <f t="shared" si="365"/>
        <v>0</v>
      </c>
      <c r="R437" s="75">
        <f t="shared" si="365"/>
        <v>0</v>
      </c>
      <c r="S437" s="143">
        <f t="shared" si="365"/>
        <v>0</v>
      </c>
      <c r="T437" s="142">
        <f t="shared" si="354"/>
        <v>1596600</v>
      </c>
      <c r="U437" s="142">
        <f t="shared" si="366"/>
        <v>1596600</v>
      </c>
      <c r="V437" s="75">
        <f t="shared" si="366"/>
        <v>0</v>
      </c>
      <c r="W437" s="75">
        <f t="shared" si="366"/>
        <v>0</v>
      </c>
      <c r="X437" s="75">
        <f t="shared" si="366"/>
        <v>0</v>
      </c>
      <c r="Y437" s="75">
        <f t="shared" si="366"/>
        <v>0</v>
      </c>
      <c r="Z437" s="75">
        <f t="shared" si="366"/>
        <v>0</v>
      </c>
      <c r="AA437" s="75">
        <f t="shared" si="366"/>
        <v>0</v>
      </c>
      <c r="AB437" s="75">
        <f t="shared" si="366"/>
        <v>0</v>
      </c>
      <c r="AC437" s="75">
        <f t="shared" si="366"/>
        <v>0</v>
      </c>
      <c r="AD437" s="143">
        <f t="shared" si="366"/>
        <v>0</v>
      </c>
      <c r="AMD437"/>
      <c r="AME437"/>
      <c r="AMF437"/>
      <c r="AMG437"/>
      <c r="AMH437"/>
      <c r="AMI437"/>
      <c r="AMJ437"/>
    </row>
    <row r="438" spans="1:1024" s="119" customFormat="1" ht="37.5">
      <c r="A438" s="114"/>
      <c r="B438" s="120"/>
      <c r="C438" s="39" t="s">
        <v>118</v>
      </c>
      <c r="D438" s="39">
        <v>926</v>
      </c>
      <c r="E438" s="144" t="s">
        <v>18</v>
      </c>
      <c r="F438" s="144" t="s">
        <v>34</v>
      </c>
      <c r="G438" s="80">
        <v>5030000000</v>
      </c>
      <c r="H438" s="81"/>
      <c r="I438" s="142">
        <f t="shared" si="331"/>
        <v>1659700</v>
      </c>
      <c r="J438" s="142">
        <f t="shared" si="365"/>
        <v>1659700</v>
      </c>
      <c r="K438" s="75">
        <f t="shared" si="365"/>
        <v>0</v>
      </c>
      <c r="L438" s="75">
        <f t="shared" si="365"/>
        <v>0</v>
      </c>
      <c r="M438" s="75">
        <f t="shared" si="365"/>
        <v>0</v>
      </c>
      <c r="N438" s="75">
        <f t="shared" si="365"/>
        <v>0</v>
      </c>
      <c r="O438" s="75">
        <f t="shared" si="365"/>
        <v>0</v>
      </c>
      <c r="P438" s="75">
        <f t="shared" si="365"/>
        <v>0</v>
      </c>
      <c r="Q438" s="75">
        <f t="shared" si="365"/>
        <v>0</v>
      </c>
      <c r="R438" s="75">
        <f t="shared" si="365"/>
        <v>0</v>
      </c>
      <c r="S438" s="143">
        <f t="shared" si="365"/>
        <v>0</v>
      </c>
      <c r="T438" s="142">
        <f t="shared" si="354"/>
        <v>1596600</v>
      </c>
      <c r="U438" s="142">
        <f t="shared" si="366"/>
        <v>1596600</v>
      </c>
      <c r="V438" s="75">
        <f t="shared" si="366"/>
        <v>0</v>
      </c>
      <c r="W438" s="75">
        <f t="shared" si="366"/>
        <v>0</v>
      </c>
      <c r="X438" s="75">
        <f t="shared" si="366"/>
        <v>0</v>
      </c>
      <c r="Y438" s="75">
        <f t="shared" si="366"/>
        <v>0</v>
      </c>
      <c r="Z438" s="75">
        <f t="shared" si="366"/>
        <v>0</v>
      </c>
      <c r="AA438" s="75">
        <f t="shared" si="366"/>
        <v>0</v>
      </c>
      <c r="AB438" s="75">
        <f t="shared" si="366"/>
        <v>0</v>
      </c>
      <c r="AC438" s="75">
        <f t="shared" si="366"/>
        <v>0</v>
      </c>
      <c r="AD438" s="143">
        <f t="shared" si="366"/>
        <v>0</v>
      </c>
      <c r="AMD438"/>
      <c r="AME438"/>
      <c r="AMF438"/>
      <c r="AMG438"/>
      <c r="AMH438"/>
      <c r="AMI438"/>
      <c r="AMJ438"/>
    </row>
    <row r="439" spans="1:1024" s="119" customFormat="1" ht="37.5">
      <c r="A439" s="114"/>
      <c r="B439" s="120"/>
      <c r="C439" s="39" t="s">
        <v>119</v>
      </c>
      <c r="D439" s="39">
        <v>926</v>
      </c>
      <c r="E439" s="144" t="s">
        <v>18</v>
      </c>
      <c r="F439" s="144" t="s">
        <v>34</v>
      </c>
      <c r="G439" s="80">
        <v>5030010030</v>
      </c>
      <c r="H439" s="81"/>
      <c r="I439" s="142">
        <f t="shared" si="331"/>
        <v>1659700</v>
      </c>
      <c r="J439" s="142">
        <f t="shared" si="365"/>
        <v>1659700</v>
      </c>
      <c r="K439" s="75">
        <f t="shared" si="365"/>
        <v>0</v>
      </c>
      <c r="L439" s="75">
        <f t="shared" si="365"/>
        <v>0</v>
      </c>
      <c r="M439" s="75">
        <f t="shared" si="365"/>
        <v>0</v>
      </c>
      <c r="N439" s="75">
        <f t="shared" si="365"/>
        <v>0</v>
      </c>
      <c r="O439" s="75">
        <f t="shared" si="365"/>
        <v>0</v>
      </c>
      <c r="P439" s="75">
        <f t="shared" si="365"/>
        <v>0</v>
      </c>
      <c r="Q439" s="75">
        <f t="shared" si="365"/>
        <v>0</v>
      </c>
      <c r="R439" s="75">
        <f t="shared" si="365"/>
        <v>0</v>
      </c>
      <c r="S439" s="143">
        <f t="shared" si="365"/>
        <v>0</v>
      </c>
      <c r="T439" s="142">
        <f t="shared" si="354"/>
        <v>1596600</v>
      </c>
      <c r="U439" s="142">
        <f t="shared" si="366"/>
        <v>1596600</v>
      </c>
      <c r="V439" s="75">
        <f t="shared" si="366"/>
        <v>0</v>
      </c>
      <c r="W439" s="75">
        <f t="shared" si="366"/>
        <v>0</v>
      </c>
      <c r="X439" s="75">
        <f t="shared" si="366"/>
        <v>0</v>
      </c>
      <c r="Y439" s="75">
        <f t="shared" si="366"/>
        <v>0</v>
      </c>
      <c r="Z439" s="75">
        <f t="shared" si="366"/>
        <v>0</v>
      </c>
      <c r="AA439" s="75">
        <f t="shared" si="366"/>
        <v>0</v>
      </c>
      <c r="AB439" s="75">
        <f t="shared" si="366"/>
        <v>0</v>
      </c>
      <c r="AC439" s="75">
        <f t="shared" si="366"/>
        <v>0</v>
      </c>
      <c r="AD439" s="143">
        <f t="shared" si="366"/>
        <v>0</v>
      </c>
      <c r="AMD439"/>
      <c r="AME439"/>
      <c r="AMF439"/>
      <c r="AMG439"/>
      <c r="AMH439"/>
      <c r="AMI439"/>
      <c r="AMJ439"/>
    </row>
    <row r="440" spans="1:1024" s="119" customFormat="1" ht="37.5">
      <c r="A440" s="114"/>
      <c r="B440" s="120"/>
      <c r="C440" s="39" t="s">
        <v>105</v>
      </c>
      <c r="D440" s="39">
        <v>926</v>
      </c>
      <c r="E440" s="144" t="s">
        <v>18</v>
      </c>
      <c r="F440" s="144" t="s">
        <v>34</v>
      </c>
      <c r="G440" s="80">
        <v>5030010030</v>
      </c>
      <c r="H440" s="81" t="s">
        <v>106</v>
      </c>
      <c r="I440" s="142">
        <f t="shared" si="331"/>
        <v>1659700</v>
      </c>
      <c r="J440" s="142">
        <v>1659700</v>
      </c>
      <c r="K440" s="75"/>
      <c r="L440" s="75"/>
      <c r="M440" s="75"/>
      <c r="N440" s="75"/>
      <c r="O440" s="75"/>
      <c r="P440" s="75"/>
      <c r="Q440" s="75"/>
      <c r="R440" s="75"/>
      <c r="S440" s="143"/>
      <c r="T440" s="142">
        <f t="shared" si="354"/>
        <v>1596600</v>
      </c>
      <c r="U440" s="142">
        <v>1596600</v>
      </c>
      <c r="V440" s="75"/>
      <c r="W440" s="75"/>
      <c r="X440" s="75"/>
      <c r="Y440" s="75"/>
      <c r="Z440" s="75"/>
      <c r="AA440" s="75"/>
      <c r="AB440" s="75"/>
      <c r="AC440" s="75"/>
      <c r="AD440" s="143"/>
      <c r="AMD440"/>
      <c r="AME440"/>
      <c r="AMF440"/>
      <c r="AMG440"/>
      <c r="AMH440"/>
      <c r="AMI440"/>
      <c r="AMJ440"/>
    </row>
    <row r="441" spans="1:1024">
      <c r="B441" s="120"/>
      <c r="C441" s="39" t="s">
        <v>56</v>
      </c>
      <c r="D441" s="39">
        <v>926</v>
      </c>
      <c r="E441" s="144" t="s">
        <v>57</v>
      </c>
      <c r="F441" s="144" t="s">
        <v>83</v>
      </c>
      <c r="G441" s="80"/>
      <c r="H441" s="85"/>
      <c r="I441" s="142">
        <f t="shared" si="331"/>
        <v>108184300</v>
      </c>
      <c r="J441" s="142">
        <f t="shared" ref="J441:S441" si="367">J442+J451</f>
        <v>108184400</v>
      </c>
      <c r="K441" s="75">
        <f t="shared" si="367"/>
        <v>0</v>
      </c>
      <c r="L441" s="75">
        <f t="shared" si="367"/>
        <v>0</v>
      </c>
      <c r="M441" s="75">
        <f t="shared" si="367"/>
        <v>0</v>
      </c>
      <c r="N441" s="75">
        <f t="shared" si="367"/>
        <v>0</v>
      </c>
      <c r="O441" s="75">
        <f t="shared" si="367"/>
        <v>0</v>
      </c>
      <c r="P441" s="75">
        <f t="shared" si="367"/>
        <v>0</v>
      </c>
      <c r="Q441" s="75">
        <f t="shared" si="367"/>
        <v>-100</v>
      </c>
      <c r="R441" s="75">
        <f t="shared" si="367"/>
        <v>0</v>
      </c>
      <c r="S441" s="143">
        <f t="shared" si="367"/>
        <v>0</v>
      </c>
      <c r="T441" s="142">
        <f t="shared" si="354"/>
        <v>104237100</v>
      </c>
      <c r="U441" s="142">
        <f t="shared" ref="U441:AD441" si="368">U442+U451</f>
        <v>104237200</v>
      </c>
      <c r="V441" s="75">
        <f t="shared" si="368"/>
        <v>0</v>
      </c>
      <c r="W441" s="75">
        <f t="shared" si="368"/>
        <v>0</v>
      </c>
      <c r="X441" s="75">
        <f t="shared" si="368"/>
        <v>0</v>
      </c>
      <c r="Y441" s="75">
        <f t="shared" si="368"/>
        <v>0</v>
      </c>
      <c r="Z441" s="75">
        <f t="shared" si="368"/>
        <v>0</v>
      </c>
      <c r="AA441" s="75">
        <f t="shared" si="368"/>
        <v>0</v>
      </c>
      <c r="AB441" s="75">
        <f t="shared" si="368"/>
        <v>-100</v>
      </c>
      <c r="AC441" s="75">
        <f t="shared" si="368"/>
        <v>0</v>
      </c>
      <c r="AD441" s="143">
        <f t="shared" si="368"/>
        <v>0</v>
      </c>
    </row>
    <row r="442" spans="1:1024">
      <c r="B442" s="120"/>
      <c r="C442" s="39" t="s">
        <v>359</v>
      </c>
      <c r="D442" s="39">
        <v>926</v>
      </c>
      <c r="E442" s="144" t="s">
        <v>57</v>
      </c>
      <c r="F442" s="144" t="s">
        <v>22</v>
      </c>
      <c r="G442" s="80"/>
      <c r="H442" s="85"/>
      <c r="I442" s="142">
        <f t="shared" si="331"/>
        <v>107298400</v>
      </c>
      <c r="J442" s="142">
        <f t="shared" ref="J442:S443" si="369">J443</f>
        <v>107298500</v>
      </c>
      <c r="K442" s="75">
        <f t="shared" si="369"/>
        <v>0</v>
      </c>
      <c r="L442" s="75">
        <f t="shared" si="369"/>
        <v>0</v>
      </c>
      <c r="M442" s="75">
        <f t="shared" si="369"/>
        <v>0</v>
      </c>
      <c r="N442" s="75">
        <f t="shared" si="369"/>
        <v>0</v>
      </c>
      <c r="O442" s="75">
        <f t="shared" si="369"/>
        <v>0</v>
      </c>
      <c r="P442" s="75">
        <f t="shared" si="369"/>
        <v>0</v>
      </c>
      <c r="Q442" s="75">
        <f t="shared" si="369"/>
        <v>-100</v>
      </c>
      <c r="R442" s="75">
        <f t="shared" si="369"/>
        <v>0</v>
      </c>
      <c r="S442" s="143">
        <f t="shared" si="369"/>
        <v>0</v>
      </c>
      <c r="T442" s="142">
        <f t="shared" si="354"/>
        <v>103350600</v>
      </c>
      <c r="U442" s="142">
        <f t="shared" ref="U442:AD443" si="370">U443</f>
        <v>103350700</v>
      </c>
      <c r="V442" s="75">
        <f t="shared" si="370"/>
        <v>0</v>
      </c>
      <c r="W442" s="75">
        <f t="shared" si="370"/>
        <v>0</v>
      </c>
      <c r="X442" s="75">
        <f t="shared" si="370"/>
        <v>0</v>
      </c>
      <c r="Y442" s="75">
        <f t="shared" si="370"/>
        <v>0</v>
      </c>
      <c r="Z442" s="75">
        <f t="shared" si="370"/>
        <v>0</v>
      </c>
      <c r="AA442" s="75">
        <f t="shared" si="370"/>
        <v>0</v>
      </c>
      <c r="AB442" s="75">
        <f t="shared" si="370"/>
        <v>-100</v>
      </c>
      <c r="AC442" s="75">
        <f t="shared" si="370"/>
        <v>0</v>
      </c>
      <c r="AD442" s="143">
        <f t="shared" si="370"/>
        <v>0</v>
      </c>
    </row>
    <row r="443" spans="1:1024">
      <c r="B443" s="120"/>
      <c r="C443" s="39" t="s">
        <v>163</v>
      </c>
      <c r="D443" s="39">
        <v>926</v>
      </c>
      <c r="E443" s="144" t="s">
        <v>57</v>
      </c>
      <c r="F443" s="144" t="s">
        <v>22</v>
      </c>
      <c r="G443" s="80">
        <v>5800000000</v>
      </c>
      <c r="H443" s="85"/>
      <c r="I443" s="142">
        <f t="shared" si="331"/>
        <v>107298400</v>
      </c>
      <c r="J443" s="142">
        <f t="shared" si="369"/>
        <v>107298500</v>
      </c>
      <c r="K443" s="75">
        <f t="shared" si="369"/>
        <v>0</v>
      </c>
      <c r="L443" s="75">
        <f t="shared" si="369"/>
        <v>0</v>
      </c>
      <c r="M443" s="75">
        <f t="shared" si="369"/>
        <v>0</v>
      </c>
      <c r="N443" s="75">
        <f t="shared" si="369"/>
        <v>0</v>
      </c>
      <c r="O443" s="75">
        <f t="shared" si="369"/>
        <v>0</v>
      </c>
      <c r="P443" s="75">
        <f t="shared" si="369"/>
        <v>0</v>
      </c>
      <c r="Q443" s="75">
        <f t="shared" si="369"/>
        <v>-100</v>
      </c>
      <c r="R443" s="75">
        <f t="shared" si="369"/>
        <v>0</v>
      </c>
      <c r="S443" s="143">
        <f t="shared" si="369"/>
        <v>0</v>
      </c>
      <c r="T443" s="142">
        <f t="shared" si="354"/>
        <v>103350600</v>
      </c>
      <c r="U443" s="142">
        <f t="shared" si="370"/>
        <v>103350700</v>
      </c>
      <c r="V443" s="75">
        <f t="shared" si="370"/>
        <v>0</v>
      </c>
      <c r="W443" s="75">
        <f t="shared" si="370"/>
        <v>0</v>
      </c>
      <c r="X443" s="75">
        <f t="shared" si="370"/>
        <v>0</v>
      </c>
      <c r="Y443" s="75">
        <f t="shared" si="370"/>
        <v>0</v>
      </c>
      <c r="Z443" s="75">
        <f t="shared" si="370"/>
        <v>0</v>
      </c>
      <c r="AA443" s="75">
        <f t="shared" si="370"/>
        <v>0</v>
      </c>
      <c r="AB443" s="75">
        <f t="shared" si="370"/>
        <v>-100</v>
      </c>
      <c r="AC443" s="75">
        <f t="shared" si="370"/>
        <v>0</v>
      </c>
      <c r="AD443" s="143">
        <f t="shared" si="370"/>
        <v>0</v>
      </c>
    </row>
    <row r="444" spans="1:1024">
      <c r="B444" s="120"/>
      <c r="C444" s="39" t="s">
        <v>194</v>
      </c>
      <c r="D444" s="39">
        <v>926</v>
      </c>
      <c r="E444" s="144" t="s">
        <v>57</v>
      </c>
      <c r="F444" s="144" t="s">
        <v>22</v>
      </c>
      <c r="G444" s="80">
        <v>5820000000</v>
      </c>
      <c r="H444" s="85"/>
      <c r="I444" s="142">
        <f t="shared" si="331"/>
        <v>107298400</v>
      </c>
      <c r="J444" s="142">
        <f t="shared" ref="J444:P444" si="371">J445+J447</f>
        <v>107298500</v>
      </c>
      <c r="K444" s="75">
        <f t="shared" si="371"/>
        <v>0</v>
      </c>
      <c r="L444" s="75">
        <f t="shared" si="371"/>
        <v>0</v>
      </c>
      <c r="M444" s="75">
        <f t="shared" si="371"/>
        <v>0</v>
      </c>
      <c r="N444" s="75">
        <f t="shared" si="371"/>
        <v>0</v>
      </c>
      <c r="O444" s="75">
        <f t="shared" si="371"/>
        <v>0</v>
      </c>
      <c r="P444" s="75">
        <f t="shared" si="371"/>
        <v>0</v>
      </c>
      <c r="Q444" s="75">
        <f>Q445+Q447+Q449</f>
        <v>-100</v>
      </c>
      <c r="R444" s="75">
        <f>R445+R447</f>
        <v>0</v>
      </c>
      <c r="S444" s="143">
        <f>S445+S447</f>
        <v>0</v>
      </c>
      <c r="T444" s="142">
        <f t="shared" si="354"/>
        <v>103350600</v>
      </c>
      <c r="U444" s="142">
        <f t="shared" ref="U444:AD444" si="372">U445+U447</f>
        <v>103350700</v>
      </c>
      <c r="V444" s="75">
        <f t="shared" si="372"/>
        <v>0</v>
      </c>
      <c r="W444" s="75">
        <f t="shared" si="372"/>
        <v>0</v>
      </c>
      <c r="X444" s="75">
        <f t="shared" si="372"/>
        <v>0</v>
      </c>
      <c r="Y444" s="75">
        <f t="shared" si="372"/>
        <v>0</v>
      </c>
      <c r="Z444" s="75">
        <f t="shared" si="372"/>
        <v>0</v>
      </c>
      <c r="AA444" s="75">
        <f t="shared" si="372"/>
        <v>0</v>
      </c>
      <c r="AB444" s="75">
        <f t="shared" si="372"/>
        <v>-100</v>
      </c>
      <c r="AC444" s="75">
        <f t="shared" si="372"/>
        <v>0</v>
      </c>
      <c r="AD444" s="143">
        <f t="shared" si="372"/>
        <v>0</v>
      </c>
    </row>
    <row r="445" spans="1:1024" ht="37.5">
      <c r="B445" s="120"/>
      <c r="C445" s="39" t="s">
        <v>132</v>
      </c>
      <c r="D445" s="39">
        <v>926</v>
      </c>
      <c r="E445" s="144" t="s">
        <v>57</v>
      </c>
      <c r="F445" s="144" t="s">
        <v>22</v>
      </c>
      <c r="G445" s="80">
        <v>5820000590</v>
      </c>
      <c r="H445" s="85"/>
      <c r="I445" s="142">
        <f t="shared" si="331"/>
        <v>100268686.97</v>
      </c>
      <c r="J445" s="142">
        <f t="shared" ref="J445:S445" si="373">J446</f>
        <v>107160900</v>
      </c>
      <c r="K445" s="75">
        <f t="shared" si="373"/>
        <v>0</v>
      </c>
      <c r="L445" s="75">
        <f t="shared" si="373"/>
        <v>0</v>
      </c>
      <c r="M445" s="75">
        <f t="shared" si="373"/>
        <v>0</v>
      </c>
      <c r="N445" s="75">
        <f t="shared" si="373"/>
        <v>0</v>
      </c>
      <c r="O445" s="75">
        <f t="shared" si="373"/>
        <v>0</v>
      </c>
      <c r="P445" s="75">
        <f t="shared" si="373"/>
        <v>0</v>
      </c>
      <c r="Q445" s="75">
        <f t="shared" si="373"/>
        <v>-6892213.0300000003</v>
      </c>
      <c r="R445" s="75">
        <f t="shared" si="373"/>
        <v>0</v>
      </c>
      <c r="S445" s="143">
        <f t="shared" si="373"/>
        <v>0</v>
      </c>
      <c r="T445" s="142">
        <f t="shared" si="354"/>
        <v>103207600</v>
      </c>
      <c r="U445" s="142">
        <f t="shared" ref="U445:AD445" si="374">U446</f>
        <v>103207600</v>
      </c>
      <c r="V445" s="75">
        <f t="shared" si="374"/>
        <v>0</v>
      </c>
      <c r="W445" s="75">
        <f t="shared" si="374"/>
        <v>0</v>
      </c>
      <c r="X445" s="75">
        <f t="shared" si="374"/>
        <v>0</v>
      </c>
      <c r="Y445" s="75">
        <f t="shared" si="374"/>
        <v>0</v>
      </c>
      <c r="Z445" s="75">
        <f t="shared" si="374"/>
        <v>0</v>
      </c>
      <c r="AA445" s="75">
        <f t="shared" si="374"/>
        <v>0</v>
      </c>
      <c r="AB445" s="75">
        <f t="shared" si="374"/>
        <v>0</v>
      </c>
      <c r="AC445" s="75">
        <f t="shared" si="374"/>
        <v>0</v>
      </c>
      <c r="AD445" s="143">
        <f t="shared" si="374"/>
        <v>0</v>
      </c>
    </row>
    <row r="446" spans="1:1024" ht="37.5">
      <c r="B446" s="120"/>
      <c r="C446" s="39" t="s">
        <v>167</v>
      </c>
      <c r="D446" s="39">
        <v>926</v>
      </c>
      <c r="E446" s="144" t="s">
        <v>57</v>
      </c>
      <c r="F446" s="144" t="s">
        <v>22</v>
      </c>
      <c r="G446" s="80">
        <v>5820000590</v>
      </c>
      <c r="H446" s="85">
        <v>600</v>
      </c>
      <c r="I446" s="142">
        <f t="shared" si="331"/>
        <v>100268686.97</v>
      </c>
      <c r="J446" s="142">
        <v>107160900</v>
      </c>
      <c r="K446" s="75"/>
      <c r="L446" s="75"/>
      <c r="M446" s="75"/>
      <c r="N446" s="75"/>
      <c r="O446" s="75"/>
      <c r="P446" s="75"/>
      <c r="Q446" s="75">
        <v>-6892213.0300000003</v>
      </c>
      <c r="R446" s="75"/>
      <c r="S446" s="143"/>
      <c r="T446" s="142">
        <f t="shared" si="354"/>
        <v>103207600</v>
      </c>
      <c r="U446" s="142">
        <v>103207600</v>
      </c>
      <c r="V446" s="75"/>
      <c r="W446" s="75"/>
      <c r="X446" s="75"/>
      <c r="Y446" s="75"/>
      <c r="Z446" s="75"/>
      <c r="AA446" s="75"/>
      <c r="AB446" s="75"/>
      <c r="AC446" s="75"/>
      <c r="AD446" s="143"/>
    </row>
    <row r="447" spans="1:1024" ht="150">
      <c r="B447" s="120"/>
      <c r="C447" s="39" t="s">
        <v>168</v>
      </c>
      <c r="D447" s="39">
        <v>926</v>
      </c>
      <c r="E447" s="144" t="s">
        <v>57</v>
      </c>
      <c r="F447" s="144" t="s">
        <v>22</v>
      </c>
      <c r="G447" s="80">
        <v>5820060820</v>
      </c>
      <c r="H447" s="85"/>
      <c r="I447" s="142">
        <f t="shared" si="331"/>
        <v>137500</v>
      </c>
      <c r="J447" s="142">
        <f t="shared" ref="J447:S447" si="375">J448</f>
        <v>137600</v>
      </c>
      <c r="K447" s="75">
        <f t="shared" si="375"/>
        <v>0</v>
      </c>
      <c r="L447" s="75">
        <f t="shared" si="375"/>
        <v>0</v>
      </c>
      <c r="M447" s="75">
        <f t="shared" si="375"/>
        <v>0</v>
      </c>
      <c r="N447" s="75">
        <f t="shared" si="375"/>
        <v>0</v>
      </c>
      <c r="O447" s="75">
        <f t="shared" si="375"/>
        <v>0</v>
      </c>
      <c r="P447" s="75">
        <f t="shared" si="375"/>
        <v>0</v>
      </c>
      <c r="Q447" s="75">
        <f t="shared" si="375"/>
        <v>-100</v>
      </c>
      <c r="R447" s="75">
        <f t="shared" si="375"/>
        <v>0</v>
      </c>
      <c r="S447" s="143">
        <f t="shared" si="375"/>
        <v>0</v>
      </c>
      <c r="T447" s="142">
        <f t="shared" si="354"/>
        <v>143000</v>
      </c>
      <c r="U447" s="142">
        <f t="shared" ref="U447:AD447" si="376">U448</f>
        <v>143100</v>
      </c>
      <c r="V447" s="75">
        <f t="shared" si="376"/>
        <v>0</v>
      </c>
      <c r="W447" s="75">
        <f t="shared" si="376"/>
        <v>0</v>
      </c>
      <c r="X447" s="75">
        <f t="shared" si="376"/>
        <v>0</v>
      </c>
      <c r="Y447" s="75">
        <f t="shared" si="376"/>
        <v>0</v>
      </c>
      <c r="Z447" s="75">
        <f t="shared" si="376"/>
        <v>0</v>
      </c>
      <c r="AA447" s="75">
        <f t="shared" si="376"/>
        <v>0</v>
      </c>
      <c r="AB447" s="75">
        <f t="shared" si="376"/>
        <v>-100</v>
      </c>
      <c r="AC447" s="75">
        <f t="shared" si="376"/>
        <v>0</v>
      </c>
      <c r="AD447" s="143">
        <f t="shared" si="376"/>
        <v>0</v>
      </c>
    </row>
    <row r="448" spans="1:1024" ht="37.5">
      <c r="B448" s="120"/>
      <c r="C448" s="39" t="s">
        <v>167</v>
      </c>
      <c r="D448" s="39">
        <v>926</v>
      </c>
      <c r="E448" s="144" t="s">
        <v>57</v>
      </c>
      <c r="F448" s="144" t="s">
        <v>22</v>
      </c>
      <c r="G448" s="80">
        <v>5820060820</v>
      </c>
      <c r="H448" s="85">
        <v>600</v>
      </c>
      <c r="I448" s="142">
        <f t="shared" si="331"/>
        <v>137500</v>
      </c>
      <c r="J448" s="142">
        <v>137600</v>
      </c>
      <c r="K448" s="75">
        <v>0</v>
      </c>
      <c r="L448" s="75">
        <v>0</v>
      </c>
      <c r="M448" s="75">
        <v>0</v>
      </c>
      <c r="N448" s="75">
        <v>0</v>
      </c>
      <c r="O448" s="75">
        <v>0</v>
      </c>
      <c r="P448" s="75">
        <v>0</v>
      </c>
      <c r="Q448" s="75">
        <v>-100</v>
      </c>
      <c r="R448" s="75">
        <v>0</v>
      </c>
      <c r="S448" s="143">
        <v>0</v>
      </c>
      <c r="T448" s="142">
        <f t="shared" si="354"/>
        <v>143000</v>
      </c>
      <c r="U448" s="142">
        <v>143100</v>
      </c>
      <c r="V448" s="75">
        <v>0</v>
      </c>
      <c r="W448" s="75">
        <v>0</v>
      </c>
      <c r="X448" s="75">
        <v>0</v>
      </c>
      <c r="Y448" s="75">
        <v>0</v>
      </c>
      <c r="Z448" s="75">
        <v>0</v>
      </c>
      <c r="AA448" s="75">
        <v>0</v>
      </c>
      <c r="AB448" s="75">
        <v>-100</v>
      </c>
      <c r="AC448" s="75">
        <v>0</v>
      </c>
      <c r="AD448" s="143">
        <v>0</v>
      </c>
    </row>
    <row r="449" spans="2:1024">
      <c r="B449" s="120"/>
      <c r="C449" s="39" t="s">
        <v>166</v>
      </c>
      <c r="D449" s="39">
        <v>926</v>
      </c>
      <c r="E449" s="144" t="s">
        <v>57</v>
      </c>
      <c r="F449" s="144" t="s">
        <v>22</v>
      </c>
      <c r="G449" s="80">
        <v>5820009020</v>
      </c>
      <c r="H449" s="85"/>
      <c r="I449" s="142">
        <f t="shared" si="331"/>
        <v>6892213.0300000003</v>
      </c>
      <c r="J449" s="142"/>
      <c r="K449" s="75"/>
      <c r="L449" s="75"/>
      <c r="M449" s="75"/>
      <c r="N449" s="75"/>
      <c r="O449" s="75"/>
      <c r="P449" s="75"/>
      <c r="Q449" s="75">
        <f>Q450</f>
        <v>6892213.0300000003</v>
      </c>
      <c r="R449" s="75"/>
      <c r="S449" s="143"/>
      <c r="T449" s="142">
        <f t="shared" si="354"/>
        <v>0</v>
      </c>
      <c r="U449" s="142"/>
      <c r="V449" s="75"/>
      <c r="W449" s="75"/>
      <c r="X449" s="75"/>
      <c r="Y449" s="75"/>
      <c r="Z449" s="75"/>
      <c r="AA449" s="75"/>
      <c r="AB449" s="75"/>
      <c r="AC449" s="75"/>
      <c r="AD449" s="143"/>
    </row>
    <row r="450" spans="2:1024" ht="37.5">
      <c r="B450" s="120"/>
      <c r="C450" s="39" t="s">
        <v>167</v>
      </c>
      <c r="D450" s="39">
        <v>926</v>
      </c>
      <c r="E450" s="144" t="s">
        <v>57</v>
      </c>
      <c r="F450" s="144" t="s">
        <v>22</v>
      </c>
      <c r="G450" s="80">
        <v>5820009020</v>
      </c>
      <c r="H450" s="85">
        <v>600</v>
      </c>
      <c r="I450" s="142">
        <f t="shared" si="331"/>
        <v>6892213.0300000003</v>
      </c>
      <c r="J450" s="142"/>
      <c r="K450" s="75"/>
      <c r="L450" s="75"/>
      <c r="M450" s="75"/>
      <c r="N450" s="75"/>
      <c r="O450" s="75"/>
      <c r="P450" s="75"/>
      <c r="Q450" s="75">
        <v>6892213.0300000003</v>
      </c>
      <c r="R450" s="75"/>
      <c r="S450" s="143"/>
      <c r="T450" s="142">
        <f t="shared" si="354"/>
        <v>0</v>
      </c>
      <c r="U450" s="142"/>
      <c r="V450" s="75"/>
      <c r="W450" s="75"/>
      <c r="X450" s="75"/>
      <c r="Y450" s="75"/>
      <c r="Z450" s="75"/>
      <c r="AA450" s="75"/>
      <c r="AB450" s="75"/>
      <c r="AC450" s="75"/>
      <c r="AD450" s="143"/>
    </row>
    <row r="451" spans="2:1024">
      <c r="B451" s="120"/>
      <c r="C451" s="39" t="s">
        <v>62</v>
      </c>
      <c r="D451" s="39">
        <v>926</v>
      </c>
      <c r="E451" s="144" t="s">
        <v>57</v>
      </c>
      <c r="F451" s="144" t="s">
        <v>39</v>
      </c>
      <c r="G451" s="80"/>
      <c r="H451" s="85"/>
      <c r="I451" s="142">
        <f t="shared" si="331"/>
        <v>885900</v>
      </c>
      <c r="J451" s="142">
        <f t="shared" ref="J451:S454" si="377">J452</f>
        <v>885900</v>
      </c>
      <c r="K451" s="75">
        <f t="shared" si="377"/>
        <v>0</v>
      </c>
      <c r="L451" s="75">
        <f t="shared" si="377"/>
        <v>0</v>
      </c>
      <c r="M451" s="75">
        <f t="shared" si="377"/>
        <v>0</v>
      </c>
      <c r="N451" s="75">
        <f t="shared" si="377"/>
        <v>0</v>
      </c>
      <c r="O451" s="75">
        <f t="shared" si="377"/>
        <v>0</v>
      </c>
      <c r="P451" s="75">
        <f t="shared" si="377"/>
        <v>0</v>
      </c>
      <c r="Q451" s="75">
        <f t="shared" si="377"/>
        <v>0</v>
      </c>
      <c r="R451" s="75">
        <f t="shared" si="377"/>
        <v>0</v>
      </c>
      <c r="S451" s="143">
        <f t="shared" si="377"/>
        <v>0</v>
      </c>
      <c r="T451" s="142">
        <f t="shared" si="354"/>
        <v>886500</v>
      </c>
      <c r="U451" s="142">
        <f t="shared" ref="U451:AD454" si="378">U452</f>
        <v>886500</v>
      </c>
      <c r="V451" s="75">
        <f t="shared" si="378"/>
        <v>0</v>
      </c>
      <c r="W451" s="75">
        <f t="shared" si="378"/>
        <v>0</v>
      </c>
      <c r="X451" s="75">
        <f t="shared" si="378"/>
        <v>0</v>
      </c>
      <c r="Y451" s="75">
        <f t="shared" si="378"/>
        <v>0</v>
      </c>
      <c r="Z451" s="75">
        <f t="shared" si="378"/>
        <v>0</v>
      </c>
      <c r="AA451" s="75">
        <f t="shared" si="378"/>
        <v>0</v>
      </c>
      <c r="AB451" s="75">
        <f t="shared" si="378"/>
        <v>0</v>
      </c>
      <c r="AC451" s="75">
        <f t="shared" si="378"/>
        <v>0</v>
      </c>
      <c r="AD451" s="143">
        <f t="shared" si="378"/>
        <v>0</v>
      </c>
    </row>
    <row r="452" spans="2:1024" s="101" customFormat="1" ht="56.25">
      <c r="B452" s="120"/>
      <c r="C452" s="39" t="s">
        <v>268</v>
      </c>
      <c r="D452" s="39">
        <v>926</v>
      </c>
      <c r="E452" s="144" t="s">
        <v>57</v>
      </c>
      <c r="F452" s="144" t="s">
        <v>39</v>
      </c>
      <c r="G452" s="80">
        <v>6700000000</v>
      </c>
      <c r="H452" s="85"/>
      <c r="I452" s="142">
        <f t="shared" si="331"/>
        <v>885900</v>
      </c>
      <c r="J452" s="142">
        <f t="shared" si="377"/>
        <v>885900</v>
      </c>
      <c r="K452" s="75">
        <f t="shared" si="377"/>
        <v>0</v>
      </c>
      <c r="L452" s="75">
        <f t="shared" si="377"/>
        <v>0</v>
      </c>
      <c r="M452" s="75">
        <f t="shared" si="377"/>
        <v>0</v>
      </c>
      <c r="N452" s="75">
        <f t="shared" si="377"/>
        <v>0</v>
      </c>
      <c r="O452" s="75">
        <f t="shared" si="377"/>
        <v>0</v>
      </c>
      <c r="P452" s="75">
        <f t="shared" si="377"/>
        <v>0</v>
      </c>
      <c r="Q452" s="75">
        <f t="shared" si="377"/>
        <v>0</v>
      </c>
      <c r="R452" s="75">
        <f t="shared" si="377"/>
        <v>0</v>
      </c>
      <c r="S452" s="143">
        <f t="shared" si="377"/>
        <v>0</v>
      </c>
      <c r="T452" s="142">
        <f t="shared" si="354"/>
        <v>886500</v>
      </c>
      <c r="U452" s="142">
        <f t="shared" si="378"/>
        <v>886500</v>
      </c>
      <c r="V452" s="75">
        <f t="shared" si="378"/>
        <v>0</v>
      </c>
      <c r="W452" s="75">
        <f t="shared" si="378"/>
        <v>0</v>
      </c>
      <c r="X452" s="75">
        <f t="shared" si="378"/>
        <v>0</v>
      </c>
      <c r="Y452" s="75">
        <f t="shared" si="378"/>
        <v>0</v>
      </c>
      <c r="Z452" s="75">
        <f t="shared" si="378"/>
        <v>0</v>
      </c>
      <c r="AA452" s="75">
        <f t="shared" si="378"/>
        <v>0</v>
      </c>
      <c r="AB452" s="75">
        <f t="shared" si="378"/>
        <v>0</v>
      </c>
      <c r="AC452" s="75">
        <f t="shared" si="378"/>
        <v>0</v>
      </c>
      <c r="AD452" s="143">
        <f t="shared" si="378"/>
        <v>0</v>
      </c>
      <c r="AMD452"/>
      <c r="AME452"/>
      <c r="AMF452"/>
      <c r="AMG452"/>
      <c r="AMH452"/>
      <c r="AMI452"/>
      <c r="AMJ452"/>
    </row>
    <row r="453" spans="2:1024" s="101" customFormat="1" ht="37.5">
      <c r="B453" s="120"/>
      <c r="C453" s="39" t="s">
        <v>269</v>
      </c>
      <c r="D453" s="39">
        <v>926</v>
      </c>
      <c r="E453" s="144" t="s">
        <v>57</v>
      </c>
      <c r="F453" s="144" t="s">
        <v>39</v>
      </c>
      <c r="G453" s="80">
        <v>6710000000</v>
      </c>
      <c r="H453" s="85"/>
      <c r="I453" s="142">
        <f t="shared" si="331"/>
        <v>885900</v>
      </c>
      <c r="J453" s="142">
        <f t="shared" si="377"/>
        <v>885900</v>
      </c>
      <c r="K453" s="75">
        <f t="shared" si="377"/>
        <v>0</v>
      </c>
      <c r="L453" s="75">
        <f t="shared" si="377"/>
        <v>0</v>
      </c>
      <c r="M453" s="75">
        <f t="shared" si="377"/>
        <v>0</v>
      </c>
      <c r="N453" s="75">
        <f t="shared" si="377"/>
        <v>0</v>
      </c>
      <c r="O453" s="75">
        <f t="shared" si="377"/>
        <v>0</v>
      </c>
      <c r="P453" s="75">
        <f t="shared" si="377"/>
        <v>0</v>
      </c>
      <c r="Q453" s="75">
        <f t="shared" si="377"/>
        <v>0</v>
      </c>
      <c r="R453" s="75">
        <f t="shared" si="377"/>
        <v>0</v>
      </c>
      <c r="S453" s="143">
        <f t="shared" si="377"/>
        <v>0</v>
      </c>
      <c r="T453" s="142">
        <f t="shared" si="354"/>
        <v>886500</v>
      </c>
      <c r="U453" s="142">
        <f t="shared" si="378"/>
        <v>886500</v>
      </c>
      <c r="V453" s="75">
        <f t="shared" si="378"/>
        <v>0</v>
      </c>
      <c r="W453" s="75">
        <f t="shared" si="378"/>
        <v>0</v>
      </c>
      <c r="X453" s="75">
        <f t="shared" si="378"/>
        <v>0</v>
      </c>
      <c r="Y453" s="75">
        <f t="shared" si="378"/>
        <v>0</v>
      </c>
      <c r="Z453" s="75">
        <f t="shared" si="378"/>
        <v>0</v>
      </c>
      <c r="AA453" s="75">
        <f t="shared" si="378"/>
        <v>0</v>
      </c>
      <c r="AB453" s="75">
        <f t="shared" si="378"/>
        <v>0</v>
      </c>
      <c r="AC453" s="75">
        <f t="shared" si="378"/>
        <v>0</v>
      </c>
      <c r="AD453" s="143">
        <f t="shared" si="378"/>
        <v>0</v>
      </c>
      <c r="AMD453"/>
      <c r="AME453"/>
      <c r="AMF453"/>
      <c r="AMG453"/>
      <c r="AMH453"/>
      <c r="AMI453"/>
      <c r="AMJ453"/>
    </row>
    <row r="454" spans="2:1024" s="101" customFormat="1">
      <c r="B454" s="120"/>
      <c r="C454" s="39" t="s">
        <v>270</v>
      </c>
      <c r="D454" s="39">
        <v>926</v>
      </c>
      <c r="E454" s="144" t="s">
        <v>57</v>
      </c>
      <c r="F454" s="144" t="s">
        <v>39</v>
      </c>
      <c r="G454" s="80">
        <v>6710010220</v>
      </c>
      <c r="H454" s="85"/>
      <c r="I454" s="142">
        <f t="shared" si="331"/>
        <v>885900</v>
      </c>
      <c r="J454" s="142">
        <f t="shared" si="377"/>
        <v>885900</v>
      </c>
      <c r="K454" s="75">
        <f t="shared" si="377"/>
        <v>0</v>
      </c>
      <c r="L454" s="75">
        <f t="shared" si="377"/>
        <v>0</v>
      </c>
      <c r="M454" s="75">
        <f t="shared" si="377"/>
        <v>0</v>
      </c>
      <c r="N454" s="75">
        <f t="shared" si="377"/>
        <v>0</v>
      </c>
      <c r="O454" s="75">
        <f t="shared" si="377"/>
        <v>0</v>
      </c>
      <c r="P454" s="75">
        <f t="shared" si="377"/>
        <v>0</v>
      </c>
      <c r="Q454" s="75">
        <f t="shared" si="377"/>
        <v>0</v>
      </c>
      <c r="R454" s="75">
        <f t="shared" si="377"/>
        <v>0</v>
      </c>
      <c r="S454" s="143">
        <f t="shared" si="377"/>
        <v>0</v>
      </c>
      <c r="T454" s="142">
        <f t="shared" si="354"/>
        <v>886500</v>
      </c>
      <c r="U454" s="142">
        <f t="shared" si="378"/>
        <v>886500</v>
      </c>
      <c r="V454" s="75">
        <f t="shared" si="378"/>
        <v>0</v>
      </c>
      <c r="W454" s="75">
        <f t="shared" si="378"/>
        <v>0</v>
      </c>
      <c r="X454" s="75">
        <f t="shared" si="378"/>
        <v>0</v>
      </c>
      <c r="Y454" s="75">
        <f t="shared" si="378"/>
        <v>0</v>
      </c>
      <c r="Z454" s="75">
        <f t="shared" si="378"/>
        <v>0</v>
      </c>
      <c r="AA454" s="75">
        <f t="shared" si="378"/>
        <v>0</v>
      </c>
      <c r="AB454" s="75">
        <f t="shared" si="378"/>
        <v>0</v>
      </c>
      <c r="AC454" s="75">
        <f t="shared" si="378"/>
        <v>0</v>
      </c>
      <c r="AD454" s="143">
        <f t="shared" si="378"/>
        <v>0</v>
      </c>
      <c r="AMD454"/>
      <c r="AME454"/>
      <c r="AMF454"/>
      <c r="AMG454"/>
      <c r="AMH454"/>
      <c r="AMI454"/>
      <c r="AMJ454"/>
    </row>
    <row r="455" spans="2:1024" s="101" customFormat="1" ht="37.5">
      <c r="B455" s="120"/>
      <c r="C455" s="39" t="s">
        <v>167</v>
      </c>
      <c r="D455" s="39">
        <v>926</v>
      </c>
      <c r="E455" s="144" t="s">
        <v>57</v>
      </c>
      <c r="F455" s="144" t="s">
        <v>39</v>
      </c>
      <c r="G455" s="80">
        <v>6710010220</v>
      </c>
      <c r="H455" s="85">
        <v>600</v>
      </c>
      <c r="I455" s="142">
        <f t="shared" si="331"/>
        <v>885900</v>
      </c>
      <c r="J455" s="142">
        <v>885900</v>
      </c>
      <c r="K455" s="75"/>
      <c r="L455" s="75"/>
      <c r="M455" s="75"/>
      <c r="N455" s="75"/>
      <c r="O455" s="75"/>
      <c r="P455" s="75"/>
      <c r="Q455" s="75"/>
      <c r="R455" s="75"/>
      <c r="S455" s="143"/>
      <c r="T455" s="142">
        <f t="shared" si="354"/>
        <v>886500</v>
      </c>
      <c r="U455" s="142">
        <v>886500</v>
      </c>
      <c r="V455" s="75"/>
      <c r="W455" s="75"/>
      <c r="X455" s="75"/>
      <c r="Y455" s="75"/>
      <c r="Z455" s="75"/>
      <c r="AA455" s="75"/>
      <c r="AB455" s="75"/>
      <c r="AC455" s="75"/>
      <c r="AD455" s="143"/>
      <c r="AMD455"/>
      <c r="AME455"/>
      <c r="AMF455"/>
      <c r="AMG455"/>
      <c r="AMH455"/>
      <c r="AMI455"/>
      <c r="AMJ455"/>
    </row>
    <row r="456" spans="2:1024">
      <c r="B456" s="120"/>
      <c r="C456" s="39" t="s">
        <v>64</v>
      </c>
      <c r="D456" s="39">
        <v>926</v>
      </c>
      <c r="E456" s="144" t="s">
        <v>48</v>
      </c>
      <c r="F456" s="144"/>
      <c r="G456" s="80"/>
      <c r="H456" s="85"/>
      <c r="I456" s="142">
        <f t="shared" ref="I456:I519" si="379">SUM(J456:S456)</f>
        <v>98683400</v>
      </c>
      <c r="J456" s="142">
        <f t="shared" ref="J456:S456" si="380">J457+J467</f>
        <v>98686000</v>
      </c>
      <c r="K456" s="75">
        <f t="shared" si="380"/>
        <v>-2600</v>
      </c>
      <c r="L456" s="75">
        <f t="shared" si="380"/>
        <v>0</v>
      </c>
      <c r="M456" s="75">
        <f t="shared" si="380"/>
        <v>0</v>
      </c>
      <c r="N456" s="75">
        <f t="shared" si="380"/>
        <v>0</v>
      </c>
      <c r="O456" s="75">
        <f t="shared" si="380"/>
        <v>0</v>
      </c>
      <c r="P456" s="75">
        <f t="shared" si="380"/>
        <v>0</v>
      </c>
      <c r="Q456" s="75">
        <f t="shared" si="380"/>
        <v>0</v>
      </c>
      <c r="R456" s="75">
        <f t="shared" si="380"/>
        <v>0</v>
      </c>
      <c r="S456" s="143">
        <f t="shared" si="380"/>
        <v>0</v>
      </c>
      <c r="T456" s="142">
        <f t="shared" si="354"/>
        <v>95242300</v>
      </c>
      <c r="U456" s="142">
        <f t="shared" ref="U456:AD456" si="381">U457+U467</f>
        <v>94779700</v>
      </c>
      <c r="V456" s="75">
        <f t="shared" si="381"/>
        <v>462600</v>
      </c>
      <c r="W456" s="75">
        <f t="shared" si="381"/>
        <v>0</v>
      </c>
      <c r="X456" s="75">
        <f t="shared" si="381"/>
        <v>0</v>
      </c>
      <c r="Y456" s="75">
        <f t="shared" si="381"/>
        <v>0</v>
      </c>
      <c r="Z456" s="75">
        <f t="shared" si="381"/>
        <v>0</v>
      </c>
      <c r="AA456" s="75">
        <f t="shared" si="381"/>
        <v>0</v>
      </c>
      <c r="AB456" s="75">
        <f t="shared" si="381"/>
        <v>0</v>
      </c>
      <c r="AC456" s="75">
        <f t="shared" si="381"/>
        <v>0</v>
      </c>
      <c r="AD456" s="143">
        <f t="shared" si="381"/>
        <v>0</v>
      </c>
    </row>
    <row r="457" spans="2:1024">
      <c r="B457" s="120"/>
      <c r="C457" s="39" t="s">
        <v>65</v>
      </c>
      <c r="D457" s="39">
        <v>926</v>
      </c>
      <c r="E457" s="144" t="s">
        <v>48</v>
      </c>
      <c r="F457" s="144" t="s">
        <v>18</v>
      </c>
      <c r="G457" s="80"/>
      <c r="H457" s="85"/>
      <c r="I457" s="142">
        <f t="shared" si="379"/>
        <v>82661700</v>
      </c>
      <c r="J457" s="142">
        <f t="shared" ref="J457:S457" si="382">J458</f>
        <v>82664300</v>
      </c>
      <c r="K457" s="75">
        <f t="shared" si="382"/>
        <v>-2600</v>
      </c>
      <c r="L457" s="75">
        <f t="shared" si="382"/>
        <v>0</v>
      </c>
      <c r="M457" s="75">
        <f t="shared" si="382"/>
        <v>0</v>
      </c>
      <c r="N457" s="75">
        <f t="shared" si="382"/>
        <v>0</v>
      </c>
      <c r="O457" s="75">
        <f t="shared" si="382"/>
        <v>0</v>
      </c>
      <c r="P457" s="75">
        <f t="shared" si="382"/>
        <v>0</v>
      </c>
      <c r="Q457" s="75">
        <f t="shared" si="382"/>
        <v>0</v>
      </c>
      <c r="R457" s="75">
        <f t="shared" si="382"/>
        <v>0</v>
      </c>
      <c r="S457" s="143">
        <f t="shared" si="382"/>
        <v>0</v>
      </c>
      <c r="T457" s="142">
        <f t="shared" si="354"/>
        <v>79603300</v>
      </c>
      <c r="U457" s="142">
        <f t="shared" ref="U457:AD457" si="383">U458</f>
        <v>79140700</v>
      </c>
      <c r="V457" s="75">
        <f t="shared" si="383"/>
        <v>462600</v>
      </c>
      <c r="W457" s="75">
        <f t="shared" si="383"/>
        <v>0</v>
      </c>
      <c r="X457" s="75">
        <f t="shared" si="383"/>
        <v>0</v>
      </c>
      <c r="Y457" s="75">
        <f t="shared" si="383"/>
        <v>0</v>
      </c>
      <c r="Z457" s="75">
        <f t="shared" si="383"/>
        <v>0</v>
      </c>
      <c r="AA457" s="75">
        <f t="shared" si="383"/>
        <v>0</v>
      </c>
      <c r="AB457" s="75">
        <f t="shared" si="383"/>
        <v>0</v>
      </c>
      <c r="AC457" s="75">
        <f t="shared" si="383"/>
        <v>0</v>
      </c>
      <c r="AD457" s="143">
        <f t="shared" si="383"/>
        <v>0</v>
      </c>
    </row>
    <row r="458" spans="2:1024" ht="75">
      <c r="B458" s="120"/>
      <c r="C458" s="89" t="s">
        <v>204</v>
      </c>
      <c r="D458" s="39">
        <v>926</v>
      </c>
      <c r="E458" s="144" t="s">
        <v>48</v>
      </c>
      <c r="F458" s="144" t="s">
        <v>18</v>
      </c>
      <c r="G458" s="80">
        <v>5900000000</v>
      </c>
      <c r="H458" s="85"/>
      <c r="I458" s="142">
        <f t="shared" si="379"/>
        <v>82661700</v>
      </c>
      <c r="J458" s="142">
        <f t="shared" ref="J458:S458" si="384">J459+J462</f>
        <v>82664300</v>
      </c>
      <c r="K458" s="75">
        <f t="shared" si="384"/>
        <v>-2600</v>
      </c>
      <c r="L458" s="75">
        <f t="shared" si="384"/>
        <v>0</v>
      </c>
      <c r="M458" s="75">
        <f t="shared" si="384"/>
        <v>0</v>
      </c>
      <c r="N458" s="75">
        <f t="shared" si="384"/>
        <v>0</v>
      </c>
      <c r="O458" s="75">
        <f t="shared" si="384"/>
        <v>0</v>
      </c>
      <c r="P458" s="75">
        <f t="shared" si="384"/>
        <v>0</v>
      </c>
      <c r="Q458" s="75">
        <f t="shared" si="384"/>
        <v>0</v>
      </c>
      <c r="R458" s="75">
        <f t="shared" si="384"/>
        <v>0</v>
      </c>
      <c r="S458" s="143">
        <f t="shared" si="384"/>
        <v>0</v>
      </c>
      <c r="T458" s="142">
        <f t="shared" si="354"/>
        <v>79603300</v>
      </c>
      <c r="U458" s="142">
        <f t="shared" ref="U458:AD458" si="385">U459+U462</f>
        <v>79140700</v>
      </c>
      <c r="V458" s="75">
        <f t="shared" si="385"/>
        <v>462600</v>
      </c>
      <c r="W458" s="75">
        <f t="shared" si="385"/>
        <v>0</v>
      </c>
      <c r="X458" s="75">
        <f t="shared" si="385"/>
        <v>0</v>
      </c>
      <c r="Y458" s="75">
        <f t="shared" si="385"/>
        <v>0</v>
      </c>
      <c r="Z458" s="75">
        <f t="shared" si="385"/>
        <v>0</v>
      </c>
      <c r="AA458" s="75">
        <f t="shared" si="385"/>
        <v>0</v>
      </c>
      <c r="AB458" s="75">
        <f t="shared" si="385"/>
        <v>0</v>
      </c>
      <c r="AC458" s="75">
        <f t="shared" si="385"/>
        <v>0</v>
      </c>
      <c r="AD458" s="143">
        <f t="shared" si="385"/>
        <v>0</v>
      </c>
    </row>
    <row r="459" spans="2:1024">
      <c r="B459" s="120"/>
      <c r="C459" s="39" t="s">
        <v>205</v>
      </c>
      <c r="D459" s="39">
        <v>926</v>
      </c>
      <c r="E459" s="144" t="s">
        <v>48</v>
      </c>
      <c r="F459" s="144" t="s">
        <v>18</v>
      </c>
      <c r="G459" s="80">
        <v>5920000000</v>
      </c>
      <c r="H459" s="85"/>
      <c r="I459" s="142">
        <f t="shared" si="379"/>
        <v>54992300</v>
      </c>
      <c r="J459" s="142">
        <f t="shared" ref="J459:S460" si="386">J460</f>
        <v>54992300</v>
      </c>
      <c r="K459" s="75">
        <f t="shared" si="386"/>
        <v>0</v>
      </c>
      <c r="L459" s="75">
        <f t="shared" si="386"/>
        <v>0</v>
      </c>
      <c r="M459" s="75">
        <f t="shared" si="386"/>
        <v>0</v>
      </c>
      <c r="N459" s="75">
        <f t="shared" si="386"/>
        <v>0</v>
      </c>
      <c r="O459" s="75">
        <f t="shared" si="386"/>
        <v>0</v>
      </c>
      <c r="P459" s="75">
        <f t="shared" si="386"/>
        <v>0</v>
      </c>
      <c r="Q459" s="75">
        <f t="shared" si="386"/>
        <v>0</v>
      </c>
      <c r="R459" s="75">
        <f t="shared" si="386"/>
        <v>0</v>
      </c>
      <c r="S459" s="143">
        <f t="shared" si="386"/>
        <v>0</v>
      </c>
      <c r="T459" s="142">
        <f t="shared" si="354"/>
        <v>52975700</v>
      </c>
      <c r="U459" s="142">
        <f t="shared" ref="U459:AD460" si="387">U460</f>
        <v>52975700</v>
      </c>
      <c r="V459" s="75">
        <f t="shared" si="387"/>
        <v>0</v>
      </c>
      <c r="W459" s="75">
        <f t="shared" si="387"/>
        <v>0</v>
      </c>
      <c r="X459" s="75">
        <f t="shared" si="387"/>
        <v>0</v>
      </c>
      <c r="Y459" s="75">
        <f t="shared" si="387"/>
        <v>0</v>
      </c>
      <c r="Z459" s="75">
        <f t="shared" si="387"/>
        <v>0</v>
      </c>
      <c r="AA459" s="75">
        <f t="shared" si="387"/>
        <v>0</v>
      </c>
      <c r="AB459" s="75">
        <f t="shared" si="387"/>
        <v>0</v>
      </c>
      <c r="AC459" s="75">
        <f t="shared" si="387"/>
        <v>0</v>
      </c>
      <c r="AD459" s="143">
        <f t="shared" si="387"/>
        <v>0</v>
      </c>
    </row>
    <row r="460" spans="2:1024" ht="37.5">
      <c r="B460" s="120"/>
      <c r="C460" s="89" t="s">
        <v>132</v>
      </c>
      <c r="D460" s="39">
        <v>926</v>
      </c>
      <c r="E460" s="144" t="s">
        <v>48</v>
      </c>
      <c r="F460" s="144" t="s">
        <v>18</v>
      </c>
      <c r="G460" s="80">
        <v>5920000590</v>
      </c>
      <c r="H460" s="85"/>
      <c r="I460" s="142">
        <f t="shared" si="379"/>
        <v>54992300</v>
      </c>
      <c r="J460" s="142">
        <f t="shared" si="386"/>
        <v>54992300</v>
      </c>
      <c r="K460" s="75">
        <f t="shared" si="386"/>
        <v>0</v>
      </c>
      <c r="L460" s="75">
        <f t="shared" si="386"/>
        <v>0</v>
      </c>
      <c r="M460" s="75">
        <f t="shared" si="386"/>
        <v>0</v>
      </c>
      <c r="N460" s="75">
        <f t="shared" si="386"/>
        <v>0</v>
      </c>
      <c r="O460" s="75">
        <f t="shared" si="386"/>
        <v>0</v>
      </c>
      <c r="P460" s="75">
        <f t="shared" si="386"/>
        <v>0</v>
      </c>
      <c r="Q460" s="75">
        <f t="shared" si="386"/>
        <v>0</v>
      </c>
      <c r="R460" s="75">
        <f t="shared" si="386"/>
        <v>0</v>
      </c>
      <c r="S460" s="143">
        <f t="shared" si="386"/>
        <v>0</v>
      </c>
      <c r="T460" s="142">
        <f t="shared" si="354"/>
        <v>52975700</v>
      </c>
      <c r="U460" s="142">
        <f t="shared" si="387"/>
        <v>52975700</v>
      </c>
      <c r="V460" s="75">
        <f t="shared" si="387"/>
        <v>0</v>
      </c>
      <c r="W460" s="75">
        <f t="shared" si="387"/>
        <v>0</v>
      </c>
      <c r="X460" s="75">
        <f t="shared" si="387"/>
        <v>0</v>
      </c>
      <c r="Y460" s="75">
        <f t="shared" si="387"/>
        <v>0</v>
      </c>
      <c r="Z460" s="75">
        <f t="shared" si="387"/>
        <v>0</v>
      </c>
      <c r="AA460" s="75">
        <f t="shared" si="387"/>
        <v>0</v>
      </c>
      <c r="AB460" s="75">
        <f t="shared" si="387"/>
        <v>0</v>
      </c>
      <c r="AC460" s="75">
        <f t="shared" si="387"/>
        <v>0</v>
      </c>
      <c r="AD460" s="143">
        <f t="shared" si="387"/>
        <v>0</v>
      </c>
    </row>
    <row r="461" spans="2:1024" ht="37.5">
      <c r="B461" s="120"/>
      <c r="C461" s="39" t="s">
        <v>167</v>
      </c>
      <c r="D461" s="39">
        <v>926</v>
      </c>
      <c r="E461" s="144" t="s">
        <v>48</v>
      </c>
      <c r="F461" s="144" t="s">
        <v>18</v>
      </c>
      <c r="G461" s="80">
        <v>5920000590</v>
      </c>
      <c r="H461" s="85">
        <v>600</v>
      </c>
      <c r="I461" s="142">
        <f t="shared" si="379"/>
        <v>54992300</v>
      </c>
      <c r="J461" s="142">
        <v>54992300</v>
      </c>
      <c r="K461" s="75"/>
      <c r="L461" s="75"/>
      <c r="M461" s="75"/>
      <c r="N461" s="75"/>
      <c r="O461" s="75"/>
      <c r="P461" s="75"/>
      <c r="Q461" s="75"/>
      <c r="R461" s="75"/>
      <c r="S461" s="143"/>
      <c r="T461" s="142">
        <f t="shared" si="354"/>
        <v>52975700</v>
      </c>
      <c r="U461" s="142">
        <v>52975700</v>
      </c>
      <c r="V461" s="75"/>
      <c r="W461" s="75"/>
      <c r="X461" s="75"/>
      <c r="Y461" s="75"/>
      <c r="Z461" s="75"/>
      <c r="AA461" s="75"/>
      <c r="AB461" s="75"/>
      <c r="AC461" s="75"/>
      <c r="AD461" s="143"/>
    </row>
    <row r="462" spans="2:1024">
      <c r="B462" s="120"/>
      <c r="C462" s="39" t="s">
        <v>206</v>
      </c>
      <c r="D462" s="39">
        <v>926</v>
      </c>
      <c r="E462" s="144" t="s">
        <v>48</v>
      </c>
      <c r="F462" s="144" t="s">
        <v>18</v>
      </c>
      <c r="G462" s="80">
        <v>5930000000</v>
      </c>
      <c r="H462" s="85"/>
      <c r="I462" s="142">
        <f t="shared" si="379"/>
        <v>27669400</v>
      </c>
      <c r="J462" s="142">
        <f t="shared" ref="J462:S462" si="388">J463+J465</f>
        <v>27672000</v>
      </c>
      <c r="K462" s="75">
        <f t="shared" si="388"/>
        <v>-2600</v>
      </c>
      <c r="L462" s="75">
        <f t="shared" si="388"/>
        <v>0</v>
      </c>
      <c r="M462" s="75">
        <f t="shared" si="388"/>
        <v>0</v>
      </c>
      <c r="N462" s="75">
        <f t="shared" si="388"/>
        <v>0</v>
      </c>
      <c r="O462" s="75">
        <f t="shared" si="388"/>
        <v>0</v>
      </c>
      <c r="P462" s="75">
        <f t="shared" si="388"/>
        <v>0</v>
      </c>
      <c r="Q462" s="75">
        <f t="shared" si="388"/>
        <v>0</v>
      </c>
      <c r="R462" s="75">
        <f t="shared" si="388"/>
        <v>0</v>
      </c>
      <c r="S462" s="143">
        <f t="shared" si="388"/>
        <v>0</v>
      </c>
      <c r="T462" s="142">
        <f t="shared" si="354"/>
        <v>26627600</v>
      </c>
      <c r="U462" s="142">
        <f t="shared" ref="U462:AD462" si="389">U463+U465</f>
        <v>26165000</v>
      </c>
      <c r="V462" s="75">
        <f t="shared" si="389"/>
        <v>462600</v>
      </c>
      <c r="W462" s="75">
        <f t="shared" si="389"/>
        <v>0</v>
      </c>
      <c r="X462" s="75">
        <f t="shared" si="389"/>
        <v>0</v>
      </c>
      <c r="Y462" s="75">
        <f t="shared" si="389"/>
        <v>0</v>
      </c>
      <c r="Z462" s="75">
        <f t="shared" si="389"/>
        <v>0</v>
      </c>
      <c r="AA462" s="75">
        <f t="shared" si="389"/>
        <v>0</v>
      </c>
      <c r="AB462" s="75">
        <f t="shared" si="389"/>
        <v>0</v>
      </c>
      <c r="AC462" s="75">
        <f t="shared" si="389"/>
        <v>0</v>
      </c>
      <c r="AD462" s="143">
        <f t="shared" si="389"/>
        <v>0</v>
      </c>
    </row>
    <row r="463" spans="2:1024" ht="37.5">
      <c r="B463" s="120"/>
      <c r="C463" s="89" t="s">
        <v>132</v>
      </c>
      <c r="D463" s="39">
        <v>926</v>
      </c>
      <c r="E463" s="144" t="s">
        <v>48</v>
      </c>
      <c r="F463" s="144" t="s">
        <v>18</v>
      </c>
      <c r="G463" s="80">
        <v>5930000590</v>
      </c>
      <c r="H463" s="85"/>
      <c r="I463" s="142">
        <f t="shared" si="379"/>
        <v>27174900</v>
      </c>
      <c r="J463" s="142">
        <f t="shared" ref="J463:S463" si="390">J464</f>
        <v>27174900</v>
      </c>
      <c r="K463" s="75">
        <f t="shared" si="390"/>
        <v>0</v>
      </c>
      <c r="L463" s="75">
        <f t="shared" si="390"/>
        <v>0</v>
      </c>
      <c r="M463" s="75">
        <f t="shared" si="390"/>
        <v>0</v>
      </c>
      <c r="N463" s="75">
        <f t="shared" si="390"/>
        <v>0</v>
      </c>
      <c r="O463" s="75">
        <f t="shared" si="390"/>
        <v>0</v>
      </c>
      <c r="P463" s="75">
        <f t="shared" si="390"/>
        <v>0</v>
      </c>
      <c r="Q463" s="75">
        <f t="shared" si="390"/>
        <v>0</v>
      </c>
      <c r="R463" s="75">
        <f t="shared" si="390"/>
        <v>0</v>
      </c>
      <c r="S463" s="143">
        <f t="shared" si="390"/>
        <v>0</v>
      </c>
      <c r="T463" s="142">
        <f t="shared" si="354"/>
        <v>26165000</v>
      </c>
      <c r="U463" s="142">
        <f t="shared" ref="U463:AD463" si="391">U464</f>
        <v>26165000</v>
      </c>
      <c r="V463" s="75">
        <f t="shared" si="391"/>
        <v>0</v>
      </c>
      <c r="W463" s="75">
        <f t="shared" si="391"/>
        <v>0</v>
      </c>
      <c r="X463" s="75">
        <f t="shared" si="391"/>
        <v>0</v>
      </c>
      <c r="Y463" s="75">
        <f t="shared" si="391"/>
        <v>0</v>
      </c>
      <c r="Z463" s="75">
        <f t="shared" si="391"/>
        <v>0</v>
      </c>
      <c r="AA463" s="75">
        <f t="shared" si="391"/>
        <v>0</v>
      </c>
      <c r="AB463" s="75">
        <f t="shared" si="391"/>
        <v>0</v>
      </c>
      <c r="AC463" s="75">
        <f t="shared" si="391"/>
        <v>0</v>
      </c>
      <c r="AD463" s="143">
        <f t="shared" si="391"/>
        <v>0</v>
      </c>
    </row>
    <row r="464" spans="2:1024" s="101" customFormat="1" ht="37.5">
      <c r="B464" s="120"/>
      <c r="C464" s="39" t="s">
        <v>167</v>
      </c>
      <c r="D464" s="39">
        <v>926</v>
      </c>
      <c r="E464" s="144" t="s">
        <v>48</v>
      </c>
      <c r="F464" s="144" t="s">
        <v>18</v>
      </c>
      <c r="G464" s="80">
        <v>5930000590</v>
      </c>
      <c r="H464" s="85">
        <v>600</v>
      </c>
      <c r="I464" s="142">
        <f t="shared" si="379"/>
        <v>27174900</v>
      </c>
      <c r="J464" s="142">
        <v>27174900</v>
      </c>
      <c r="K464" s="75"/>
      <c r="L464" s="75"/>
      <c r="M464" s="75"/>
      <c r="N464" s="75"/>
      <c r="O464" s="75"/>
      <c r="P464" s="75"/>
      <c r="Q464" s="75"/>
      <c r="R464" s="75"/>
      <c r="S464" s="143"/>
      <c r="T464" s="142">
        <f t="shared" si="354"/>
        <v>26165000</v>
      </c>
      <c r="U464" s="142">
        <v>26165000</v>
      </c>
      <c r="V464" s="75"/>
      <c r="W464" s="75"/>
      <c r="X464" s="75"/>
      <c r="Y464" s="75"/>
      <c r="Z464" s="75"/>
      <c r="AA464" s="75"/>
      <c r="AB464" s="75"/>
      <c r="AC464" s="75"/>
      <c r="AD464" s="143"/>
      <c r="AMD464"/>
      <c r="AME464"/>
      <c r="AMF464"/>
      <c r="AMG464"/>
      <c r="AMH464"/>
      <c r="AMI464"/>
      <c r="AMJ464"/>
    </row>
    <row r="465" spans="2:1024" s="101" customFormat="1">
      <c r="B465" s="120"/>
      <c r="C465" s="39" t="s">
        <v>207</v>
      </c>
      <c r="D465" s="39">
        <v>926</v>
      </c>
      <c r="E465" s="144" t="s">
        <v>48</v>
      </c>
      <c r="F465" s="144" t="s">
        <v>18</v>
      </c>
      <c r="G465" s="80" t="s">
        <v>208</v>
      </c>
      <c r="H465" s="85"/>
      <c r="I465" s="142">
        <f t="shared" si="379"/>
        <v>494500</v>
      </c>
      <c r="J465" s="142">
        <f t="shared" ref="J465:S465" si="392">J466</f>
        <v>497100</v>
      </c>
      <c r="K465" s="75">
        <f t="shared" si="392"/>
        <v>-2600</v>
      </c>
      <c r="L465" s="75">
        <f t="shared" si="392"/>
        <v>0</v>
      </c>
      <c r="M465" s="75">
        <f t="shared" si="392"/>
        <v>0</v>
      </c>
      <c r="N465" s="75">
        <f t="shared" si="392"/>
        <v>0</v>
      </c>
      <c r="O465" s="75">
        <f t="shared" si="392"/>
        <v>0</v>
      </c>
      <c r="P465" s="75">
        <f t="shared" si="392"/>
        <v>0</v>
      </c>
      <c r="Q465" s="75">
        <f t="shared" si="392"/>
        <v>0</v>
      </c>
      <c r="R465" s="75">
        <f t="shared" si="392"/>
        <v>0</v>
      </c>
      <c r="S465" s="143">
        <f t="shared" si="392"/>
        <v>0</v>
      </c>
      <c r="T465" s="142">
        <f t="shared" si="354"/>
        <v>462600</v>
      </c>
      <c r="U465" s="142">
        <f t="shared" ref="U465:AD465" si="393">U466</f>
        <v>0</v>
      </c>
      <c r="V465" s="75">
        <f t="shared" si="393"/>
        <v>462600</v>
      </c>
      <c r="W465" s="75">
        <f t="shared" si="393"/>
        <v>0</v>
      </c>
      <c r="X465" s="75">
        <f t="shared" si="393"/>
        <v>0</v>
      </c>
      <c r="Y465" s="75">
        <f t="shared" si="393"/>
        <v>0</v>
      </c>
      <c r="Z465" s="75">
        <f t="shared" si="393"/>
        <v>0</v>
      </c>
      <c r="AA465" s="75">
        <f t="shared" si="393"/>
        <v>0</v>
      </c>
      <c r="AB465" s="75">
        <f t="shared" si="393"/>
        <v>0</v>
      </c>
      <c r="AC465" s="75">
        <f t="shared" si="393"/>
        <v>0</v>
      </c>
      <c r="AD465" s="143">
        <f t="shared" si="393"/>
        <v>0</v>
      </c>
      <c r="AMD465"/>
      <c r="AME465"/>
      <c r="AMF465"/>
      <c r="AMG465"/>
      <c r="AMH465"/>
      <c r="AMI465"/>
      <c r="AMJ465"/>
    </row>
    <row r="466" spans="2:1024" s="101" customFormat="1" ht="37.5">
      <c r="B466" s="120"/>
      <c r="C466" s="39" t="s">
        <v>167</v>
      </c>
      <c r="D466" s="39">
        <v>926</v>
      </c>
      <c r="E466" s="144" t="s">
        <v>48</v>
      </c>
      <c r="F466" s="144" t="s">
        <v>18</v>
      </c>
      <c r="G466" s="80" t="s">
        <v>208</v>
      </c>
      <c r="H466" s="85">
        <v>600</v>
      </c>
      <c r="I466" s="142">
        <f t="shared" si="379"/>
        <v>494500</v>
      </c>
      <c r="J466" s="142">
        <v>497100</v>
      </c>
      <c r="K466" s="75">
        <v>-2600</v>
      </c>
      <c r="L466" s="75"/>
      <c r="M466" s="75"/>
      <c r="N466" s="75"/>
      <c r="O466" s="75"/>
      <c r="P466" s="75"/>
      <c r="Q466" s="75"/>
      <c r="R466" s="75"/>
      <c r="S466" s="143"/>
      <c r="T466" s="142">
        <f t="shared" si="354"/>
        <v>462600</v>
      </c>
      <c r="U466" s="142"/>
      <c r="V466" s="75">
        <v>462600</v>
      </c>
      <c r="W466" s="75"/>
      <c r="X466" s="75"/>
      <c r="Y466" s="75"/>
      <c r="Z466" s="75"/>
      <c r="AA466" s="75"/>
      <c r="AB466" s="75"/>
      <c r="AC466" s="75"/>
      <c r="AD466" s="143"/>
      <c r="AMD466"/>
      <c r="AME466"/>
      <c r="AMF466"/>
      <c r="AMG466"/>
      <c r="AMH466"/>
      <c r="AMI466"/>
      <c r="AMJ466"/>
    </row>
    <row r="467" spans="2:1024" s="101" customFormat="1">
      <c r="B467" s="120"/>
      <c r="C467" s="39" t="s">
        <v>66</v>
      </c>
      <c r="D467" s="39">
        <v>926</v>
      </c>
      <c r="E467" s="144" t="s">
        <v>48</v>
      </c>
      <c r="F467" s="144" t="s">
        <v>25</v>
      </c>
      <c r="G467" s="80"/>
      <c r="H467" s="85"/>
      <c r="I467" s="142">
        <f t="shared" si="379"/>
        <v>16021700</v>
      </c>
      <c r="J467" s="142">
        <f t="shared" ref="J467:S467" si="394">J468+J473+J479+J483</f>
        <v>16021700</v>
      </c>
      <c r="K467" s="142">
        <f t="shared" si="394"/>
        <v>0</v>
      </c>
      <c r="L467" s="75">
        <f t="shared" si="394"/>
        <v>0</v>
      </c>
      <c r="M467" s="75">
        <f t="shared" si="394"/>
        <v>0</v>
      </c>
      <c r="N467" s="75">
        <f t="shared" si="394"/>
        <v>0</v>
      </c>
      <c r="O467" s="75">
        <f t="shared" si="394"/>
        <v>0</v>
      </c>
      <c r="P467" s="75">
        <f t="shared" si="394"/>
        <v>0</v>
      </c>
      <c r="Q467" s="75">
        <f t="shared" si="394"/>
        <v>0</v>
      </c>
      <c r="R467" s="75">
        <f t="shared" si="394"/>
        <v>0</v>
      </c>
      <c r="S467" s="143">
        <f t="shared" si="394"/>
        <v>0</v>
      </c>
      <c r="T467" s="142">
        <f t="shared" si="354"/>
        <v>15639000</v>
      </c>
      <c r="U467" s="142">
        <f t="shared" ref="U467:AD467" si="395">U468+U473+U479+U483</f>
        <v>15639000</v>
      </c>
      <c r="V467" s="75">
        <f t="shared" si="395"/>
        <v>0</v>
      </c>
      <c r="W467" s="75">
        <f t="shared" si="395"/>
        <v>0</v>
      </c>
      <c r="X467" s="75">
        <f t="shared" si="395"/>
        <v>0</v>
      </c>
      <c r="Y467" s="75">
        <f t="shared" si="395"/>
        <v>0</v>
      </c>
      <c r="Z467" s="75">
        <f t="shared" si="395"/>
        <v>0</v>
      </c>
      <c r="AA467" s="75">
        <f t="shared" si="395"/>
        <v>0</v>
      </c>
      <c r="AB467" s="75">
        <f t="shared" si="395"/>
        <v>0</v>
      </c>
      <c r="AC467" s="75">
        <f t="shared" si="395"/>
        <v>0</v>
      </c>
      <c r="AD467" s="143">
        <f t="shared" si="395"/>
        <v>0</v>
      </c>
      <c r="AMD467"/>
      <c r="AME467"/>
      <c r="AMF467"/>
      <c r="AMG467"/>
      <c r="AMH467"/>
      <c r="AMI467"/>
      <c r="AMJ467"/>
    </row>
    <row r="468" spans="2:1024" s="101" customFormat="1" ht="37.5">
      <c r="B468" s="120"/>
      <c r="C468" s="39" t="s">
        <v>99</v>
      </c>
      <c r="D468" s="39">
        <v>926</v>
      </c>
      <c r="E468" s="144" t="s">
        <v>48</v>
      </c>
      <c r="F468" s="144" t="s">
        <v>25</v>
      </c>
      <c r="G468" s="80">
        <v>5000000000</v>
      </c>
      <c r="H468" s="85"/>
      <c r="I468" s="142">
        <f t="shared" si="379"/>
        <v>3167400</v>
      </c>
      <c r="J468" s="142">
        <f t="shared" ref="J468:S469" si="396">J469</f>
        <v>3167400</v>
      </c>
      <c r="K468" s="75">
        <f t="shared" si="396"/>
        <v>0</v>
      </c>
      <c r="L468" s="75">
        <f t="shared" si="396"/>
        <v>0</v>
      </c>
      <c r="M468" s="75">
        <f t="shared" si="396"/>
        <v>0</v>
      </c>
      <c r="N468" s="75">
        <f t="shared" si="396"/>
        <v>0</v>
      </c>
      <c r="O468" s="75">
        <f t="shared" si="396"/>
        <v>0</v>
      </c>
      <c r="P468" s="75">
        <f t="shared" si="396"/>
        <v>0</v>
      </c>
      <c r="Q468" s="75">
        <f t="shared" si="396"/>
        <v>0</v>
      </c>
      <c r="R468" s="75">
        <f t="shared" si="396"/>
        <v>0</v>
      </c>
      <c r="S468" s="143">
        <f t="shared" si="396"/>
        <v>0</v>
      </c>
      <c r="T468" s="142">
        <f t="shared" si="354"/>
        <v>3046900</v>
      </c>
      <c r="U468" s="142">
        <f t="shared" ref="U468:AD469" si="397">U469</f>
        <v>3046900</v>
      </c>
      <c r="V468" s="75">
        <f t="shared" si="397"/>
        <v>0</v>
      </c>
      <c r="W468" s="75">
        <f t="shared" si="397"/>
        <v>0</v>
      </c>
      <c r="X468" s="75">
        <f t="shared" si="397"/>
        <v>0</v>
      </c>
      <c r="Y468" s="75">
        <f t="shared" si="397"/>
        <v>0</v>
      </c>
      <c r="Z468" s="75">
        <f t="shared" si="397"/>
        <v>0</v>
      </c>
      <c r="AA468" s="75">
        <f t="shared" si="397"/>
        <v>0</v>
      </c>
      <c r="AB468" s="75">
        <f t="shared" si="397"/>
        <v>0</v>
      </c>
      <c r="AC468" s="75">
        <f t="shared" si="397"/>
        <v>0</v>
      </c>
      <c r="AD468" s="143">
        <f t="shared" si="397"/>
        <v>0</v>
      </c>
      <c r="AMD468"/>
      <c r="AME468"/>
      <c r="AMF468"/>
      <c r="AMG468"/>
      <c r="AMH468"/>
      <c r="AMI468"/>
      <c r="AMJ468"/>
    </row>
    <row r="469" spans="2:1024" s="101" customFormat="1" ht="37.5">
      <c r="B469" s="120"/>
      <c r="C469" s="39" t="s">
        <v>107</v>
      </c>
      <c r="D469" s="39">
        <v>926</v>
      </c>
      <c r="E469" s="144" t="s">
        <v>48</v>
      </c>
      <c r="F469" s="144" t="s">
        <v>25</v>
      </c>
      <c r="G469" s="80">
        <v>5020000000</v>
      </c>
      <c r="H469" s="85"/>
      <c r="I469" s="142">
        <f t="shared" si="379"/>
        <v>3167400</v>
      </c>
      <c r="J469" s="142">
        <f t="shared" si="396"/>
        <v>3167400</v>
      </c>
      <c r="K469" s="75">
        <f t="shared" si="396"/>
        <v>0</v>
      </c>
      <c r="L469" s="75">
        <f t="shared" si="396"/>
        <v>0</v>
      </c>
      <c r="M469" s="75">
        <f t="shared" si="396"/>
        <v>0</v>
      </c>
      <c r="N469" s="75">
        <f t="shared" si="396"/>
        <v>0</v>
      </c>
      <c r="O469" s="75">
        <f t="shared" si="396"/>
        <v>0</v>
      </c>
      <c r="P469" s="75">
        <f t="shared" si="396"/>
        <v>0</v>
      </c>
      <c r="Q469" s="75">
        <f t="shared" si="396"/>
        <v>0</v>
      </c>
      <c r="R469" s="75">
        <f t="shared" si="396"/>
        <v>0</v>
      </c>
      <c r="S469" s="143">
        <f t="shared" si="396"/>
        <v>0</v>
      </c>
      <c r="T469" s="142">
        <f t="shared" si="354"/>
        <v>3046900</v>
      </c>
      <c r="U469" s="142">
        <f t="shared" si="397"/>
        <v>3046900</v>
      </c>
      <c r="V469" s="75">
        <f t="shared" si="397"/>
        <v>0</v>
      </c>
      <c r="W469" s="75">
        <f t="shared" si="397"/>
        <v>0</v>
      </c>
      <c r="X469" s="75">
        <f t="shared" si="397"/>
        <v>0</v>
      </c>
      <c r="Y469" s="75">
        <f t="shared" si="397"/>
        <v>0</v>
      </c>
      <c r="Z469" s="75">
        <f t="shared" si="397"/>
        <v>0</v>
      </c>
      <c r="AA469" s="75">
        <f t="shared" si="397"/>
        <v>0</v>
      </c>
      <c r="AB469" s="75">
        <f t="shared" si="397"/>
        <v>0</v>
      </c>
      <c r="AC469" s="75">
        <f t="shared" si="397"/>
        <v>0</v>
      </c>
      <c r="AD469" s="143">
        <f t="shared" si="397"/>
        <v>0</v>
      </c>
      <c r="AMD469"/>
      <c r="AME469"/>
      <c r="AMF469"/>
      <c r="AMG469"/>
      <c r="AMH469"/>
      <c r="AMI469"/>
      <c r="AMJ469"/>
    </row>
    <row r="470" spans="2:1024" s="101" customFormat="1" ht="30.75" customHeight="1">
      <c r="B470" s="120"/>
      <c r="C470" s="39" t="s">
        <v>101</v>
      </c>
      <c r="D470" s="39">
        <v>926</v>
      </c>
      <c r="E470" s="144" t="s">
        <v>48</v>
      </c>
      <c r="F470" s="144" t="s">
        <v>25</v>
      </c>
      <c r="G470" s="80">
        <v>5020000190</v>
      </c>
      <c r="H470" s="85"/>
      <c r="I470" s="142">
        <f t="shared" si="379"/>
        <v>3167400</v>
      </c>
      <c r="J470" s="142">
        <f t="shared" ref="J470:S470" si="398">J471+J472</f>
        <v>3167400</v>
      </c>
      <c r="K470" s="75">
        <f t="shared" si="398"/>
        <v>0</v>
      </c>
      <c r="L470" s="75">
        <f t="shared" si="398"/>
        <v>0</v>
      </c>
      <c r="M470" s="75">
        <f t="shared" si="398"/>
        <v>0</v>
      </c>
      <c r="N470" s="75">
        <f t="shared" si="398"/>
        <v>0</v>
      </c>
      <c r="O470" s="75">
        <f t="shared" si="398"/>
        <v>0</v>
      </c>
      <c r="P470" s="75">
        <f t="shared" si="398"/>
        <v>0</v>
      </c>
      <c r="Q470" s="75">
        <f t="shared" si="398"/>
        <v>0</v>
      </c>
      <c r="R470" s="75">
        <f t="shared" si="398"/>
        <v>0</v>
      </c>
      <c r="S470" s="143">
        <f t="shared" si="398"/>
        <v>0</v>
      </c>
      <c r="T470" s="142">
        <f t="shared" si="354"/>
        <v>3046900</v>
      </c>
      <c r="U470" s="142">
        <f t="shared" ref="U470:AD470" si="399">U471+U472</f>
        <v>3046900</v>
      </c>
      <c r="V470" s="75">
        <f t="shared" si="399"/>
        <v>0</v>
      </c>
      <c r="W470" s="75">
        <f t="shared" si="399"/>
        <v>0</v>
      </c>
      <c r="X470" s="75">
        <f t="shared" si="399"/>
        <v>0</v>
      </c>
      <c r="Y470" s="75">
        <f t="shared" si="399"/>
        <v>0</v>
      </c>
      <c r="Z470" s="75">
        <f t="shared" si="399"/>
        <v>0</v>
      </c>
      <c r="AA470" s="75">
        <f t="shared" si="399"/>
        <v>0</v>
      </c>
      <c r="AB470" s="75">
        <f t="shared" si="399"/>
        <v>0</v>
      </c>
      <c r="AC470" s="75">
        <f t="shared" si="399"/>
        <v>0</v>
      </c>
      <c r="AD470" s="143">
        <f t="shared" si="399"/>
        <v>0</v>
      </c>
      <c r="AMD470"/>
      <c r="AME470"/>
      <c r="AMF470"/>
      <c r="AMG470"/>
      <c r="AMH470"/>
      <c r="AMI470"/>
      <c r="AMJ470"/>
    </row>
    <row r="471" spans="2:1024" s="101" customFormat="1" ht="75">
      <c r="B471" s="120"/>
      <c r="C471" s="39" t="s">
        <v>102</v>
      </c>
      <c r="D471" s="39">
        <v>926</v>
      </c>
      <c r="E471" s="144" t="s">
        <v>48</v>
      </c>
      <c r="F471" s="144" t="s">
        <v>25</v>
      </c>
      <c r="G471" s="80">
        <v>5020000190</v>
      </c>
      <c r="H471" s="85">
        <v>100</v>
      </c>
      <c r="I471" s="142">
        <f t="shared" si="379"/>
        <v>3165900</v>
      </c>
      <c r="J471" s="142">
        <v>3165900</v>
      </c>
      <c r="K471" s="75"/>
      <c r="L471" s="75"/>
      <c r="M471" s="75"/>
      <c r="N471" s="75"/>
      <c r="O471" s="75"/>
      <c r="P471" s="75"/>
      <c r="Q471" s="75"/>
      <c r="R471" s="75"/>
      <c r="S471" s="143"/>
      <c r="T471" s="142">
        <f t="shared" si="354"/>
        <v>3045400</v>
      </c>
      <c r="U471" s="142">
        <v>3045400</v>
      </c>
      <c r="V471" s="75"/>
      <c r="W471" s="75"/>
      <c r="X471" s="75"/>
      <c r="Y471" s="75"/>
      <c r="Z471" s="75"/>
      <c r="AA471" s="75"/>
      <c r="AB471" s="75"/>
      <c r="AC471" s="75"/>
      <c r="AD471" s="143"/>
      <c r="AMD471"/>
      <c r="AME471"/>
      <c r="AMF471"/>
      <c r="AMG471"/>
      <c r="AMH471"/>
      <c r="AMI471"/>
      <c r="AMJ471"/>
    </row>
    <row r="472" spans="2:1024" s="101" customFormat="1">
      <c r="B472" s="120"/>
      <c r="C472" s="39" t="s">
        <v>108</v>
      </c>
      <c r="D472" s="39">
        <v>926</v>
      </c>
      <c r="E472" s="144" t="s">
        <v>48</v>
      </c>
      <c r="F472" s="144" t="s">
        <v>25</v>
      </c>
      <c r="G472" s="80">
        <v>5020000190</v>
      </c>
      <c r="H472" s="85">
        <v>800</v>
      </c>
      <c r="I472" s="142">
        <f t="shared" si="379"/>
        <v>1500</v>
      </c>
      <c r="J472" s="142">
        <v>1500</v>
      </c>
      <c r="K472" s="75"/>
      <c r="L472" s="75"/>
      <c r="M472" s="75"/>
      <c r="N472" s="75"/>
      <c r="O472" s="75"/>
      <c r="P472" s="75"/>
      <c r="Q472" s="75"/>
      <c r="R472" s="75"/>
      <c r="S472" s="143"/>
      <c r="T472" s="142">
        <f t="shared" si="354"/>
        <v>1500</v>
      </c>
      <c r="U472" s="142">
        <v>1500</v>
      </c>
      <c r="V472" s="75"/>
      <c r="W472" s="75"/>
      <c r="X472" s="75"/>
      <c r="Y472" s="75"/>
      <c r="Z472" s="75"/>
      <c r="AA472" s="75"/>
      <c r="AB472" s="75"/>
      <c r="AC472" s="75"/>
      <c r="AD472" s="143"/>
      <c r="AMD472"/>
      <c r="AME472"/>
      <c r="AMF472"/>
      <c r="AMG472"/>
      <c r="AMH472"/>
      <c r="AMI472"/>
      <c r="AMJ472"/>
    </row>
    <row r="473" spans="2:1024" s="101" customFormat="1" ht="37.5">
      <c r="B473" s="120"/>
      <c r="C473" s="39" t="s">
        <v>130</v>
      </c>
      <c r="D473" s="39">
        <v>926</v>
      </c>
      <c r="E473" s="144" t="s">
        <v>48</v>
      </c>
      <c r="F473" s="144" t="s">
        <v>25</v>
      </c>
      <c r="G473" s="80">
        <v>5200000000</v>
      </c>
      <c r="H473" s="85"/>
      <c r="I473" s="142">
        <f t="shared" si="379"/>
        <v>11731700</v>
      </c>
      <c r="J473" s="142">
        <f t="shared" ref="J473:S474" si="400">J474</f>
        <v>11731700</v>
      </c>
      <c r="K473" s="75">
        <f t="shared" si="400"/>
        <v>0</v>
      </c>
      <c r="L473" s="75">
        <f t="shared" si="400"/>
        <v>0</v>
      </c>
      <c r="M473" s="75">
        <f t="shared" si="400"/>
        <v>0</v>
      </c>
      <c r="N473" s="75">
        <f t="shared" si="400"/>
        <v>0</v>
      </c>
      <c r="O473" s="75">
        <f t="shared" si="400"/>
        <v>0</v>
      </c>
      <c r="P473" s="75">
        <f t="shared" si="400"/>
        <v>0</v>
      </c>
      <c r="Q473" s="75">
        <f t="shared" si="400"/>
        <v>0</v>
      </c>
      <c r="R473" s="75">
        <f t="shared" si="400"/>
        <v>0</v>
      </c>
      <c r="S473" s="143">
        <f t="shared" si="400"/>
        <v>0</v>
      </c>
      <c r="T473" s="142">
        <f t="shared" si="354"/>
        <v>11285100</v>
      </c>
      <c r="U473" s="142">
        <f t="shared" ref="U473:AD474" si="401">U474</f>
        <v>11285100</v>
      </c>
      <c r="V473" s="75">
        <f t="shared" si="401"/>
        <v>0</v>
      </c>
      <c r="W473" s="75">
        <f t="shared" si="401"/>
        <v>0</v>
      </c>
      <c r="X473" s="75">
        <f t="shared" si="401"/>
        <v>0</v>
      </c>
      <c r="Y473" s="75">
        <f t="shared" si="401"/>
        <v>0</v>
      </c>
      <c r="Z473" s="75">
        <f t="shared" si="401"/>
        <v>0</v>
      </c>
      <c r="AA473" s="75">
        <f t="shared" si="401"/>
        <v>0</v>
      </c>
      <c r="AB473" s="75">
        <f t="shared" si="401"/>
        <v>0</v>
      </c>
      <c r="AC473" s="75">
        <f t="shared" si="401"/>
        <v>0</v>
      </c>
      <c r="AD473" s="143">
        <f t="shared" si="401"/>
        <v>0</v>
      </c>
      <c r="AMD473"/>
      <c r="AME473"/>
      <c r="AMF473"/>
      <c r="AMG473"/>
      <c r="AMH473"/>
      <c r="AMI473"/>
      <c r="AMJ473"/>
    </row>
    <row r="474" spans="2:1024" s="101" customFormat="1">
      <c r="B474" s="120"/>
      <c r="C474" s="39" t="s">
        <v>136</v>
      </c>
      <c r="D474" s="39">
        <v>926</v>
      </c>
      <c r="E474" s="144" t="s">
        <v>48</v>
      </c>
      <c r="F474" s="144" t="s">
        <v>25</v>
      </c>
      <c r="G474" s="80">
        <v>5250000000</v>
      </c>
      <c r="H474" s="85"/>
      <c r="I474" s="142">
        <f t="shared" si="379"/>
        <v>11731700</v>
      </c>
      <c r="J474" s="142">
        <f t="shared" si="400"/>
        <v>11731700</v>
      </c>
      <c r="K474" s="75">
        <f t="shared" si="400"/>
        <v>0</v>
      </c>
      <c r="L474" s="75">
        <f t="shared" si="400"/>
        <v>0</v>
      </c>
      <c r="M474" s="75">
        <f t="shared" si="400"/>
        <v>0</v>
      </c>
      <c r="N474" s="75">
        <f t="shared" si="400"/>
        <v>0</v>
      </c>
      <c r="O474" s="75">
        <f t="shared" si="400"/>
        <v>0</v>
      </c>
      <c r="P474" s="75">
        <f t="shared" si="400"/>
        <v>0</v>
      </c>
      <c r="Q474" s="75">
        <f t="shared" si="400"/>
        <v>0</v>
      </c>
      <c r="R474" s="75">
        <f t="shared" si="400"/>
        <v>0</v>
      </c>
      <c r="S474" s="143">
        <f t="shared" si="400"/>
        <v>0</v>
      </c>
      <c r="T474" s="142">
        <f t="shared" si="354"/>
        <v>11285100</v>
      </c>
      <c r="U474" s="142">
        <f t="shared" si="401"/>
        <v>11285100</v>
      </c>
      <c r="V474" s="75">
        <f t="shared" si="401"/>
        <v>0</v>
      </c>
      <c r="W474" s="75">
        <f t="shared" si="401"/>
        <v>0</v>
      </c>
      <c r="X474" s="75">
        <f t="shared" si="401"/>
        <v>0</v>
      </c>
      <c r="Y474" s="75">
        <f t="shared" si="401"/>
        <v>0</v>
      </c>
      <c r="Z474" s="75">
        <f t="shared" si="401"/>
        <v>0</v>
      </c>
      <c r="AA474" s="75">
        <f t="shared" si="401"/>
        <v>0</v>
      </c>
      <c r="AB474" s="75">
        <f t="shared" si="401"/>
        <v>0</v>
      </c>
      <c r="AC474" s="75">
        <f t="shared" si="401"/>
        <v>0</v>
      </c>
      <c r="AD474" s="143">
        <f t="shared" si="401"/>
        <v>0</v>
      </c>
      <c r="AMD474"/>
      <c r="AME474"/>
      <c r="AMF474"/>
      <c r="AMG474"/>
      <c r="AMH474"/>
      <c r="AMI474"/>
      <c r="AMJ474"/>
    </row>
    <row r="475" spans="2:1024" s="101" customFormat="1" ht="37.5">
      <c r="B475" s="120"/>
      <c r="C475" s="89" t="s">
        <v>132</v>
      </c>
      <c r="D475" s="39">
        <v>926</v>
      </c>
      <c r="E475" s="144" t="s">
        <v>48</v>
      </c>
      <c r="F475" s="144" t="s">
        <v>25</v>
      </c>
      <c r="G475" s="80">
        <v>5250000590</v>
      </c>
      <c r="H475" s="85"/>
      <c r="I475" s="142">
        <f t="shared" si="379"/>
        <v>11731700</v>
      </c>
      <c r="J475" s="142">
        <f t="shared" ref="J475:S475" si="402">J476+J477+J478</f>
        <v>11731700</v>
      </c>
      <c r="K475" s="75">
        <f t="shared" si="402"/>
        <v>0</v>
      </c>
      <c r="L475" s="75">
        <f t="shared" si="402"/>
        <v>0</v>
      </c>
      <c r="M475" s="75">
        <f t="shared" si="402"/>
        <v>0</v>
      </c>
      <c r="N475" s="75">
        <f t="shared" si="402"/>
        <v>0</v>
      </c>
      <c r="O475" s="75">
        <f t="shared" si="402"/>
        <v>0</v>
      </c>
      <c r="P475" s="75">
        <f t="shared" si="402"/>
        <v>0</v>
      </c>
      <c r="Q475" s="75">
        <f t="shared" si="402"/>
        <v>0</v>
      </c>
      <c r="R475" s="75">
        <f t="shared" si="402"/>
        <v>0</v>
      </c>
      <c r="S475" s="143">
        <f t="shared" si="402"/>
        <v>0</v>
      </c>
      <c r="T475" s="142">
        <f t="shared" si="354"/>
        <v>11285100</v>
      </c>
      <c r="U475" s="142">
        <f t="shared" ref="U475:AD475" si="403">U476+U477+U478</f>
        <v>11285100</v>
      </c>
      <c r="V475" s="75">
        <f t="shared" si="403"/>
        <v>0</v>
      </c>
      <c r="W475" s="75">
        <f t="shared" si="403"/>
        <v>0</v>
      </c>
      <c r="X475" s="75">
        <f t="shared" si="403"/>
        <v>0</v>
      </c>
      <c r="Y475" s="75">
        <f t="shared" si="403"/>
        <v>0</v>
      </c>
      <c r="Z475" s="75">
        <f t="shared" si="403"/>
        <v>0</v>
      </c>
      <c r="AA475" s="75">
        <f t="shared" si="403"/>
        <v>0</v>
      </c>
      <c r="AB475" s="75">
        <f t="shared" si="403"/>
        <v>0</v>
      </c>
      <c r="AC475" s="75">
        <f t="shared" si="403"/>
        <v>0</v>
      </c>
      <c r="AD475" s="143">
        <f t="shared" si="403"/>
        <v>0</v>
      </c>
      <c r="AMD475"/>
      <c r="AME475"/>
      <c r="AMF475"/>
      <c r="AMG475"/>
      <c r="AMH475"/>
      <c r="AMI475"/>
      <c r="AMJ475"/>
    </row>
    <row r="476" spans="2:1024" s="101" customFormat="1" ht="75">
      <c r="B476" s="120"/>
      <c r="C476" s="39" t="s">
        <v>102</v>
      </c>
      <c r="D476" s="39">
        <v>926</v>
      </c>
      <c r="E476" s="144" t="s">
        <v>48</v>
      </c>
      <c r="F476" s="144" t="s">
        <v>25</v>
      </c>
      <c r="G476" s="80">
        <v>5250000590</v>
      </c>
      <c r="H476" s="85">
        <v>100</v>
      </c>
      <c r="I476" s="142">
        <f t="shared" si="379"/>
        <v>8793700</v>
      </c>
      <c r="J476" s="142">
        <v>8793700</v>
      </c>
      <c r="K476" s="75"/>
      <c r="L476" s="75"/>
      <c r="M476" s="75"/>
      <c r="N476" s="75"/>
      <c r="O476" s="75"/>
      <c r="P476" s="75"/>
      <c r="Q476" s="75"/>
      <c r="R476" s="75"/>
      <c r="S476" s="143"/>
      <c r="T476" s="142">
        <f t="shared" si="354"/>
        <v>8459000</v>
      </c>
      <c r="U476" s="142">
        <v>8459000</v>
      </c>
      <c r="V476" s="75"/>
      <c r="W476" s="75"/>
      <c r="X476" s="75"/>
      <c r="Y476" s="75"/>
      <c r="Z476" s="75"/>
      <c r="AA476" s="75"/>
      <c r="AB476" s="75"/>
      <c r="AC476" s="75"/>
      <c r="AD476" s="143"/>
      <c r="AMD476"/>
      <c r="AME476"/>
      <c r="AMF476"/>
      <c r="AMG476"/>
      <c r="AMH476"/>
      <c r="AMI476"/>
      <c r="AMJ476"/>
    </row>
    <row r="477" spans="2:1024" s="101" customFormat="1" ht="37.5">
      <c r="B477" s="120"/>
      <c r="C477" s="39" t="s">
        <v>105</v>
      </c>
      <c r="D477" s="39">
        <v>926</v>
      </c>
      <c r="E477" s="144" t="s">
        <v>48</v>
      </c>
      <c r="F477" s="144" t="s">
        <v>25</v>
      </c>
      <c r="G477" s="80">
        <v>5250000590</v>
      </c>
      <c r="H477" s="85">
        <v>200</v>
      </c>
      <c r="I477" s="142">
        <f t="shared" si="379"/>
        <v>2921200</v>
      </c>
      <c r="J477" s="142">
        <v>2921200</v>
      </c>
      <c r="K477" s="75"/>
      <c r="L477" s="75"/>
      <c r="M477" s="75"/>
      <c r="N477" s="75"/>
      <c r="O477" s="75"/>
      <c r="P477" s="75"/>
      <c r="Q477" s="75"/>
      <c r="R477" s="75"/>
      <c r="S477" s="143"/>
      <c r="T477" s="142">
        <f t="shared" si="354"/>
        <v>2809900</v>
      </c>
      <c r="U477" s="142">
        <v>2809900</v>
      </c>
      <c r="V477" s="75"/>
      <c r="W477" s="75"/>
      <c r="X477" s="75"/>
      <c r="Y477" s="75"/>
      <c r="Z477" s="75"/>
      <c r="AA477" s="75"/>
      <c r="AB477" s="75"/>
      <c r="AC477" s="75"/>
      <c r="AD477" s="143"/>
      <c r="AMD477"/>
      <c r="AME477"/>
      <c r="AMF477"/>
      <c r="AMG477"/>
      <c r="AMH477"/>
      <c r="AMI477"/>
      <c r="AMJ477"/>
    </row>
    <row r="478" spans="2:1024" s="101" customFormat="1">
      <c r="B478" s="120"/>
      <c r="C478" s="39" t="s">
        <v>108</v>
      </c>
      <c r="D478" s="39">
        <v>926</v>
      </c>
      <c r="E478" s="144" t="s">
        <v>48</v>
      </c>
      <c r="F478" s="144" t="s">
        <v>25</v>
      </c>
      <c r="G478" s="80">
        <v>5250000590</v>
      </c>
      <c r="H478" s="85">
        <v>800</v>
      </c>
      <c r="I478" s="142">
        <f t="shared" si="379"/>
        <v>16800</v>
      </c>
      <c r="J478" s="142">
        <v>16800</v>
      </c>
      <c r="K478" s="75"/>
      <c r="L478" s="75"/>
      <c r="M478" s="75"/>
      <c r="N478" s="75"/>
      <c r="O478" s="75"/>
      <c r="P478" s="75"/>
      <c r="Q478" s="75"/>
      <c r="R478" s="75"/>
      <c r="S478" s="143"/>
      <c r="T478" s="142">
        <f t="shared" si="354"/>
        <v>16200</v>
      </c>
      <c r="U478" s="142">
        <v>16200</v>
      </c>
      <c r="V478" s="75"/>
      <c r="W478" s="75"/>
      <c r="X478" s="75"/>
      <c r="Y478" s="75"/>
      <c r="Z478" s="75"/>
      <c r="AA478" s="75"/>
      <c r="AB478" s="75"/>
      <c r="AC478" s="75"/>
      <c r="AD478" s="143"/>
      <c r="AMD478"/>
      <c r="AME478"/>
      <c r="AMF478"/>
      <c r="AMG478"/>
      <c r="AMH478"/>
      <c r="AMI478"/>
      <c r="AMJ478"/>
    </row>
    <row r="479" spans="2:1024" s="101" customFormat="1" ht="112.5">
      <c r="B479" s="120"/>
      <c r="C479" s="39" t="s">
        <v>362</v>
      </c>
      <c r="D479" s="39">
        <v>926</v>
      </c>
      <c r="E479" s="144" t="s">
        <v>48</v>
      </c>
      <c r="F479" s="144" t="s">
        <v>25</v>
      </c>
      <c r="G479" s="80">
        <v>6900000000</v>
      </c>
      <c r="H479" s="85"/>
      <c r="I479" s="142">
        <f t="shared" si="379"/>
        <v>867600</v>
      </c>
      <c r="J479" s="142">
        <f t="shared" ref="J479:S481" si="404">J480</f>
        <v>867600</v>
      </c>
      <c r="K479" s="75">
        <f t="shared" si="404"/>
        <v>0</v>
      </c>
      <c r="L479" s="75">
        <f t="shared" si="404"/>
        <v>0</v>
      </c>
      <c r="M479" s="75">
        <f t="shared" si="404"/>
        <v>0</v>
      </c>
      <c r="N479" s="75">
        <f t="shared" si="404"/>
        <v>0</v>
      </c>
      <c r="O479" s="75">
        <f t="shared" si="404"/>
        <v>0</v>
      </c>
      <c r="P479" s="75">
        <f t="shared" si="404"/>
        <v>0</v>
      </c>
      <c r="Q479" s="75">
        <f t="shared" si="404"/>
        <v>0</v>
      </c>
      <c r="R479" s="75">
        <f t="shared" si="404"/>
        <v>0</v>
      </c>
      <c r="S479" s="143">
        <f t="shared" si="404"/>
        <v>0</v>
      </c>
      <c r="T479" s="142">
        <f t="shared" si="354"/>
        <v>1052000</v>
      </c>
      <c r="U479" s="142">
        <f t="shared" ref="U479:AD481" si="405">U480</f>
        <v>1052000</v>
      </c>
      <c r="V479" s="75">
        <f t="shared" si="405"/>
        <v>0</v>
      </c>
      <c r="W479" s="75">
        <f t="shared" si="405"/>
        <v>0</v>
      </c>
      <c r="X479" s="75">
        <f t="shared" si="405"/>
        <v>0</v>
      </c>
      <c r="Y479" s="75">
        <f t="shared" si="405"/>
        <v>0</v>
      </c>
      <c r="Z479" s="75">
        <f t="shared" si="405"/>
        <v>0</v>
      </c>
      <c r="AA479" s="75">
        <f t="shared" si="405"/>
        <v>0</v>
      </c>
      <c r="AB479" s="75">
        <f t="shared" si="405"/>
        <v>0</v>
      </c>
      <c r="AC479" s="75">
        <f t="shared" si="405"/>
        <v>0</v>
      </c>
      <c r="AD479" s="143">
        <f t="shared" si="405"/>
        <v>0</v>
      </c>
      <c r="AMD479"/>
      <c r="AME479"/>
      <c r="AMF479"/>
      <c r="AMG479"/>
      <c r="AMH479"/>
      <c r="AMI479"/>
      <c r="AMJ479"/>
    </row>
    <row r="480" spans="2:1024" s="101" customFormat="1" ht="37.5">
      <c r="B480" s="120"/>
      <c r="C480" s="39" t="s">
        <v>279</v>
      </c>
      <c r="D480" s="39">
        <v>926</v>
      </c>
      <c r="E480" s="144" t="s">
        <v>48</v>
      </c>
      <c r="F480" s="144" t="s">
        <v>25</v>
      </c>
      <c r="G480" s="80">
        <v>6910000000</v>
      </c>
      <c r="H480" s="85"/>
      <c r="I480" s="142">
        <f t="shared" si="379"/>
        <v>867600</v>
      </c>
      <c r="J480" s="142">
        <f t="shared" si="404"/>
        <v>867600</v>
      </c>
      <c r="K480" s="75">
        <f t="shared" si="404"/>
        <v>0</v>
      </c>
      <c r="L480" s="75">
        <f t="shared" si="404"/>
        <v>0</v>
      </c>
      <c r="M480" s="75">
        <f t="shared" si="404"/>
        <v>0</v>
      </c>
      <c r="N480" s="75">
        <f t="shared" si="404"/>
        <v>0</v>
      </c>
      <c r="O480" s="75">
        <f t="shared" si="404"/>
        <v>0</v>
      </c>
      <c r="P480" s="75">
        <f t="shared" si="404"/>
        <v>0</v>
      </c>
      <c r="Q480" s="75">
        <f t="shared" si="404"/>
        <v>0</v>
      </c>
      <c r="R480" s="75">
        <f t="shared" si="404"/>
        <v>0</v>
      </c>
      <c r="S480" s="143">
        <f t="shared" si="404"/>
        <v>0</v>
      </c>
      <c r="T480" s="142">
        <f t="shared" si="354"/>
        <v>1052000</v>
      </c>
      <c r="U480" s="142">
        <f t="shared" si="405"/>
        <v>1052000</v>
      </c>
      <c r="V480" s="75">
        <f t="shared" si="405"/>
        <v>0</v>
      </c>
      <c r="W480" s="75">
        <f t="shared" si="405"/>
        <v>0</v>
      </c>
      <c r="X480" s="75">
        <f t="shared" si="405"/>
        <v>0</v>
      </c>
      <c r="Y480" s="75">
        <f t="shared" si="405"/>
        <v>0</v>
      </c>
      <c r="Z480" s="75">
        <f t="shared" si="405"/>
        <v>0</v>
      </c>
      <c r="AA480" s="75">
        <f t="shared" si="405"/>
        <v>0</v>
      </c>
      <c r="AB480" s="75">
        <f t="shared" si="405"/>
        <v>0</v>
      </c>
      <c r="AC480" s="75">
        <f t="shared" si="405"/>
        <v>0</v>
      </c>
      <c r="AD480" s="143">
        <f t="shared" si="405"/>
        <v>0</v>
      </c>
      <c r="AMD480"/>
      <c r="AME480"/>
      <c r="AMF480"/>
      <c r="AMG480"/>
      <c r="AMH480"/>
      <c r="AMI480"/>
      <c r="AMJ480"/>
    </row>
    <row r="481" spans="2:1024" s="101" customFormat="1" ht="112.5">
      <c r="B481" s="120"/>
      <c r="C481" s="39" t="s">
        <v>363</v>
      </c>
      <c r="D481" s="39">
        <v>926</v>
      </c>
      <c r="E481" s="144" t="s">
        <v>48</v>
      </c>
      <c r="F481" s="144" t="s">
        <v>25</v>
      </c>
      <c r="G481" s="80">
        <v>6910010500</v>
      </c>
      <c r="H481" s="85"/>
      <c r="I481" s="142">
        <f t="shared" si="379"/>
        <v>867600</v>
      </c>
      <c r="J481" s="142">
        <f t="shared" si="404"/>
        <v>867600</v>
      </c>
      <c r="K481" s="75">
        <f t="shared" si="404"/>
        <v>0</v>
      </c>
      <c r="L481" s="75">
        <f t="shared" si="404"/>
        <v>0</v>
      </c>
      <c r="M481" s="75">
        <f t="shared" si="404"/>
        <v>0</v>
      </c>
      <c r="N481" s="75">
        <f t="shared" si="404"/>
        <v>0</v>
      </c>
      <c r="O481" s="75">
        <f t="shared" si="404"/>
        <v>0</v>
      </c>
      <c r="P481" s="75">
        <f t="shared" si="404"/>
        <v>0</v>
      </c>
      <c r="Q481" s="75">
        <f t="shared" si="404"/>
        <v>0</v>
      </c>
      <c r="R481" s="75">
        <f t="shared" si="404"/>
        <v>0</v>
      </c>
      <c r="S481" s="143">
        <f t="shared" si="404"/>
        <v>0</v>
      </c>
      <c r="T481" s="142">
        <f t="shared" si="354"/>
        <v>1052000</v>
      </c>
      <c r="U481" s="142">
        <f t="shared" si="405"/>
        <v>1052000</v>
      </c>
      <c r="V481" s="75">
        <f t="shared" si="405"/>
        <v>0</v>
      </c>
      <c r="W481" s="75">
        <f t="shared" si="405"/>
        <v>0</v>
      </c>
      <c r="X481" s="75">
        <f t="shared" si="405"/>
        <v>0</v>
      </c>
      <c r="Y481" s="75">
        <f t="shared" si="405"/>
        <v>0</v>
      </c>
      <c r="Z481" s="75">
        <f t="shared" si="405"/>
        <v>0</v>
      </c>
      <c r="AA481" s="75">
        <f t="shared" si="405"/>
        <v>0</v>
      </c>
      <c r="AB481" s="75">
        <f t="shared" si="405"/>
        <v>0</v>
      </c>
      <c r="AC481" s="75">
        <f t="shared" si="405"/>
        <v>0</v>
      </c>
      <c r="AD481" s="143">
        <f t="shared" si="405"/>
        <v>0</v>
      </c>
      <c r="AMD481"/>
      <c r="AME481"/>
      <c r="AMF481"/>
      <c r="AMG481"/>
      <c r="AMH481"/>
      <c r="AMI481"/>
      <c r="AMJ481"/>
    </row>
    <row r="482" spans="2:1024" s="101" customFormat="1" ht="37.5">
      <c r="B482" s="120"/>
      <c r="C482" s="39" t="s">
        <v>105</v>
      </c>
      <c r="D482" s="39">
        <v>926</v>
      </c>
      <c r="E482" s="144" t="s">
        <v>48</v>
      </c>
      <c r="F482" s="144" t="s">
        <v>25</v>
      </c>
      <c r="G482" s="80">
        <v>6910010500</v>
      </c>
      <c r="H482" s="85">
        <v>200</v>
      </c>
      <c r="I482" s="142">
        <f t="shared" si="379"/>
        <v>867600</v>
      </c>
      <c r="J482" s="142">
        <v>867600</v>
      </c>
      <c r="K482" s="75"/>
      <c r="L482" s="75"/>
      <c r="M482" s="75"/>
      <c r="N482" s="75"/>
      <c r="O482" s="75"/>
      <c r="P482" s="75"/>
      <c r="Q482" s="75"/>
      <c r="R482" s="75"/>
      <c r="S482" s="143"/>
      <c r="T482" s="142">
        <f t="shared" si="354"/>
        <v>1052000</v>
      </c>
      <c r="U482" s="142">
        <v>1052000</v>
      </c>
      <c r="V482" s="75"/>
      <c r="W482" s="75"/>
      <c r="X482" s="75"/>
      <c r="Y482" s="75"/>
      <c r="Z482" s="75"/>
      <c r="AA482" s="75"/>
      <c r="AB482" s="75"/>
      <c r="AC482" s="75"/>
      <c r="AD482" s="143"/>
      <c r="AMD482"/>
      <c r="AME482"/>
      <c r="AMF482"/>
      <c r="AMG482"/>
      <c r="AMH482"/>
      <c r="AMI482"/>
      <c r="AMJ482"/>
    </row>
    <row r="483" spans="2:1024" s="101" customFormat="1" ht="31.9" customHeight="1">
      <c r="B483" s="120"/>
      <c r="C483" s="39" t="s">
        <v>290</v>
      </c>
      <c r="D483" s="39">
        <v>926</v>
      </c>
      <c r="E483" s="144" t="s">
        <v>48</v>
      </c>
      <c r="F483" s="144" t="s">
        <v>25</v>
      </c>
      <c r="G483" s="80">
        <v>7100000000</v>
      </c>
      <c r="H483" s="85"/>
      <c r="I483" s="142">
        <f t="shared" si="379"/>
        <v>255000</v>
      </c>
      <c r="J483" s="142">
        <f t="shared" ref="J483:S485" si="406">J484</f>
        <v>255000</v>
      </c>
      <c r="K483" s="75">
        <f t="shared" si="406"/>
        <v>0</v>
      </c>
      <c r="L483" s="75">
        <f t="shared" si="406"/>
        <v>0</v>
      </c>
      <c r="M483" s="75">
        <f t="shared" si="406"/>
        <v>0</v>
      </c>
      <c r="N483" s="75">
        <f t="shared" si="406"/>
        <v>0</v>
      </c>
      <c r="O483" s="75">
        <f t="shared" si="406"/>
        <v>0</v>
      </c>
      <c r="P483" s="75">
        <f t="shared" si="406"/>
        <v>0</v>
      </c>
      <c r="Q483" s="75">
        <f t="shared" si="406"/>
        <v>0</v>
      </c>
      <c r="R483" s="75">
        <f t="shared" si="406"/>
        <v>0</v>
      </c>
      <c r="S483" s="143">
        <f t="shared" si="406"/>
        <v>0</v>
      </c>
      <c r="T483" s="142">
        <f t="shared" si="354"/>
        <v>255000</v>
      </c>
      <c r="U483" s="142">
        <f t="shared" ref="U483:AD485" si="407">U484</f>
        <v>255000</v>
      </c>
      <c r="V483" s="75">
        <f t="shared" si="407"/>
        <v>0</v>
      </c>
      <c r="W483" s="75">
        <f t="shared" si="407"/>
        <v>0</v>
      </c>
      <c r="X483" s="75">
        <f t="shared" si="407"/>
        <v>0</v>
      </c>
      <c r="Y483" s="75">
        <f t="shared" si="407"/>
        <v>0</v>
      </c>
      <c r="Z483" s="75">
        <f t="shared" si="407"/>
        <v>0</v>
      </c>
      <c r="AA483" s="75">
        <f t="shared" si="407"/>
        <v>0</v>
      </c>
      <c r="AB483" s="75">
        <f t="shared" si="407"/>
        <v>0</v>
      </c>
      <c r="AC483" s="75">
        <f t="shared" si="407"/>
        <v>0</v>
      </c>
      <c r="AD483" s="143">
        <f t="shared" si="407"/>
        <v>0</v>
      </c>
      <c r="AMD483"/>
      <c r="AME483"/>
      <c r="AMF483"/>
      <c r="AMG483"/>
      <c r="AMH483"/>
      <c r="AMI483"/>
      <c r="AMJ483"/>
    </row>
    <row r="484" spans="2:1024" s="101" customFormat="1" ht="56.25">
      <c r="B484" s="120"/>
      <c r="C484" s="39" t="s">
        <v>291</v>
      </c>
      <c r="D484" s="39">
        <v>926</v>
      </c>
      <c r="E484" s="144" t="s">
        <v>48</v>
      </c>
      <c r="F484" s="144" t="s">
        <v>25</v>
      </c>
      <c r="G484" s="80">
        <v>7110000000</v>
      </c>
      <c r="H484" s="85"/>
      <c r="I484" s="142">
        <f t="shared" si="379"/>
        <v>255000</v>
      </c>
      <c r="J484" s="142">
        <f t="shared" si="406"/>
        <v>255000</v>
      </c>
      <c r="K484" s="75">
        <f t="shared" si="406"/>
        <v>0</v>
      </c>
      <c r="L484" s="75">
        <f t="shared" si="406"/>
        <v>0</v>
      </c>
      <c r="M484" s="75">
        <f t="shared" si="406"/>
        <v>0</v>
      </c>
      <c r="N484" s="75">
        <f t="shared" si="406"/>
        <v>0</v>
      </c>
      <c r="O484" s="75">
        <f t="shared" si="406"/>
        <v>0</v>
      </c>
      <c r="P484" s="75">
        <f t="shared" si="406"/>
        <v>0</v>
      </c>
      <c r="Q484" s="75">
        <f t="shared" si="406"/>
        <v>0</v>
      </c>
      <c r="R484" s="75">
        <f t="shared" si="406"/>
        <v>0</v>
      </c>
      <c r="S484" s="143">
        <f t="shared" si="406"/>
        <v>0</v>
      </c>
      <c r="T484" s="142">
        <f t="shared" si="354"/>
        <v>255000</v>
      </c>
      <c r="U484" s="142">
        <f t="shared" si="407"/>
        <v>255000</v>
      </c>
      <c r="V484" s="75">
        <f t="shared" si="407"/>
        <v>0</v>
      </c>
      <c r="W484" s="75">
        <f t="shared" si="407"/>
        <v>0</v>
      </c>
      <c r="X484" s="75">
        <f t="shared" si="407"/>
        <v>0</v>
      </c>
      <c r="Y484" s="75">
        <f t="shared" si="407"/>
        <v>0</v>
      </c>
      <c r="Z484" s="75">
        <f t="shared" si="407"/>
        <v>0</v>
      </c>
      <c r="AA484" s="75">
        <f t="shared" si="407"/>
        <v>0</v>
      </c>
      <c r="AB484" s="75">
        <f t="shared" si="407"/>
        <v>0</v>
      </c>
      <c r="AC484" s="75">
        <f t="shared" si="407"/>
        <v>0</v>
      </c>
      <c r="AD484" s="143">
        <f t="shared" si="407"/>
        <v>0</v>
      </c>
      <c r="AMD484"/>
      <c r="AME484"/>
      <c r="AMF484"/>
      <c r="AMG484"/>
      <c r="AMH484"/>
      <c r="AMI484"/>
      <c r="AMJ484"/>
    </row>
    <row r="485" spans="2:1024" s="101" customFormat="1" ht="37.5">
      <c r="B485" s="120"/>
      <c r="C485" s="39" t="s">
        <v>292</v>
      </c>
      <c r="D485" s="39">
        <v>926</v>
      </c>
      <c r="E485" s="144" t="s">
        <v>48</v>
      </c>
      <c r="F485" s="144" t="s">
        <v>25</v>
      </c>
      <c r="G485" s="80">
        <v>7110010610</v>
      </c>
      <c r="H485" s="85"/>
      <c r="I485" s="142">
        <f t="shared" si="379"/>
        <v>255000</v>
      </c>
      <c r="J485" s="142">
        <f t="shared" si="406"/>
        <v>255000</v>
      </c>
      <c r="K485" s="75">
        <f t="shared" si="406"/>
        <v>0</v>
      </c>
      <c r="L485" s="75">
        <f t="shared" si="406"/>
        <v>0</v>
      </c>
      <c r="M485" s="75">
        <f t="shared" si="406"/>
        <v>0</v>
      </c>
      <c r="N485" s="75">
        <f t="shared" si="406"/>
        <v>0</v>
      </c>
      <c r="O485" s="75">
        <f t="shared" si="406"/>
        <v>0</v>
      </c>
      <c r="P485" s="75">
        <f t="shared" si="406"/>
        <v>0</v>
      </c>
      <c r="Q485" s="75">
        <f t="shared" si="406"/>
        <v>0</v>
      </c>
      <c r="R485" s="75">
        <f t="shared" si="406"/>
        <v>0</v>
      </c>
      <c r="S485" s="143">
        <f t="shared" si="406"/>
        <v>0</v>
      </c>
      <c r="T485" s="142">
        <f t="shared" si="354"/>
        <v>255000</v>
      </c>
      <c r="U485" s="142">
        <f t="shared" si="407"/>
        <v>255000</v>
      </c>
      <c r="V485" s="75">
        <f t="shared" si="407"/>
        <v>0</v>
      </c>
      <c r="W485" s="75">
        <f t="shared" si="407"/>
        <v>0</v>
      </c>
      <c r="X485" s="75">
        <f t="shared" si="407"/>
        <v>0</v>
      </c>
      <c r="Y485" s="75">
        <f t="shared" si="407"/>
        <v>0</v>
      </c>
      <c r="Z485" s="75">
        <f t="shared" si="407"/>
        <v>0</v>
      </c>
      <c r="AA485" s="75">
        <f t="shared" si="407"/>
        <v>0</v>
      </c>
      <c r="AB485" s="75">
        <f t="shared" si="407"/>
        <v>0</v>
      </c>
      <c r="AC485" s="75">
        <f t="shared" si="407"/>
        <v>0</v>
      </c>
      <c r="AD485" s="143">
        <f t="shared" si="407"/>
        <v>0</v>
      </c>
      <c r="AMD485"/>
      <c r="AME485"/>
      <c r="AMF485"/>
      <c r="AMG485"/>
      <c r="AMH485"/>
      <c r="AMI485"/>
      <c r="AMJ485"/>
    </row>
    <row r="486" spans="2:1024" s="101" customFormat="1" ht="37.5">
      <c r="B486" s="120"/>
      <c r="C486" s="39" t="s">
        <v>105</v>
      </c>
      <c r="D486" s="39">
        <v>926</v>
      </c>
      <c r="E486" s="144" t="s">
        <v>48</v>
      </c>
      <c r="F486" s="144" t="s">
        <v>25</v>
      </c>
      <c r="G486" s="80">
        <v>7110010610</v>
      </c>
      <c r="H486" s="85">
        <v>200</v>
      </c>
      <c r="I486" s="142">
        <f t="shared" si="379"/>
        <v>255000</v>
      </c>
      <c r="J486" s="142">
        <v>255000</v>
      </c>
      <c r="K486" s="75"/>
      <c r="L486" s="75"/>
      <c r="M486" s="75"/>
      <c r="N486" s="75"/>
      <c r="O486" s="75"/>
      <c r="P486" s="75"/>
      <c r="Q486" s="75"/>
      <c r="R486" s="75"/>
      <c r="S486" s="143"/>
      <c r="T486" s="142">
        <f t="shared" si="354"/>
        <v>255000</v>
      </c>
      <c r="U486" s="142">
        <v>255000</v>
      </c>
      <c r="V486" s="75"/>
      <c r="W486" s="75"/>
      <c r="X486" s="75"/>
      <c r="Y486" s="75"/>
      <c r="Z486" s="75"/>
      <c r="AA486" s="75"/>
      <c r="AB486" s="75"/>
      <c r="AC486" s="75"/>
      <c r="AD486" s="143"/>
      <c r="AMD486"/>
      <c r="AME486"/>
      <c r="AMF486"/>
      <c r="AMG486"/>
      <c r="AMH486"/>
      <c r="AMI486"/>
      <c r="AMJ486"/>
    </row>
    <row r="487" spans="2:1024" s="119" customFormat="1" ht="56.25">
      <c r="B487" s="29" t="s">
        <v>81</v>
      </c>
      <c r="C487" s="30" t="s">
        <v>364</v>
      </c>
      <c r="D487" s="30">
        <v>929</v>
      </c>
      <c r="E487" s="148"/>
      <c r="F487" s="148"/>
      <c r="G487" s="86"/>
      <c r="H487" s="87"/>
      <c r="I487" s="137">
        <f t="shared" si="379"/>
        <v>165719500</v>
      </c>
      <c r="J487" s="137">
        <f t="shared" ref="J487:S487" si="408">J494+J488</f>
        <v>162620200</v>
      </c>
      <c r="K487" s="73">
        <f t="shared" si="408"/>
        <v>0</v>
      </c>
      <c r="L487" s="73">
        <f t="shared" si="408"/>
        <v>0</v>
      </c>
      <c r="M487" s="73">
        <f t="shared" si="408"/>
        <v>0</v>
      </c>
      <c r="N487" s="73">
        <f t="shared" si="408"/>
        <v>0</v>
      </c>
      <c r="O487" s="73">
        <f t="shared" si="408"/>
        <v>0</v>
      </c>
      <c r="P487" s="73">
        <f t="shared" si="408"/>
        <v>0</v>
      </c>
      <c r="Q487" s="73">
        <f t="shared" si="408"/>
        <v>3099300</v>
      </c>
      <c r="R487" s="73">
        <f t="shared" si="408"/>
        <v>0</v>
      </c>
      <c r="S487" s="138">
        <f t="shared" si="408"/>
        <v>0</v>
      </c>
      <c r="T487" s="137">
        <f t="shared" ref="T487:T550" si="409">SUM(U487:AD487)</f>
        <v>157261100</v>
      </c>
      <c r="U487" s="137">
        <f t="shared" ref="U487:AD487" si="410">U494+U488</f>
        <v>157261900</v>
      </c>
      <c r="V487" s="73">
        <f t="shared" si="410"/>
        <v>0</v>
      </c>
      <c r="W487" s="73">
        <f t="shared" si="410"/>
        <v>0</v>
      </c>
      <c r="X487" s="73">
        <f t="shared" si="410"/>
        <v>0</v>
      </c>
      <c r="Y487" s="73">
        <f t="shared" si="410"/>
        <v>0</v>
      </c>
      <c r="Z487" s="73">
        <f t="shared" si="410"/>
        <v>0</v>
      </c>
      <c r="AA487" s="73">
        <f t="shared" si="410"/>
        <v>0</v>
      </c>
      <c r="AB487" s="73">
        <f t="shared" si="410"/>
        <v>-800</v>
      </c>
      <c r="AC487" s="73">
        <f t="shared" si="410"/>
        <v>0</v>
      </c>
      <c r="AD487" s="138">
        <f t="shared" si="410"/>
        <v>0</v>
      </c>
      <c r="AMD487" s="42"/>
      <c r="AME487" s="42"/>
      <c r="AMF487" s="42"/>
      <c r="AMG487" s="42"/>
      <c r="AMH487" s="42"/>
      <c r="AMI487" s="42"/>
      <c r="AMJ487" s="42"/>
    </row>
    <row r="488" spans="2:1024" s="119" customFormat="1">
      <c r="B488" s="29"/>
      <c r="C488" s="39" t="s">
        <v>17</v>
      </c>
      <c r="D488" s="39">
        <v>929</v>
      </c>
      <c r="E488" s="144" t="s">
        <v>18</v>
      </c>
      <c r="F488" s="144" t="s">
        <v>83</v>
      </c>
      <c r="G488" s="80"/>
      <c r="H488" s="81"/>
      <c r="I488" s="142">
        <f t="shared" si="379"/>
        <v>423000</v>
      </c>
      <c r="J488" s="142">
        <f t="shared" ref="J488:S492" si="411">J489</f>
        <v>423000</v>
      </c>
      <c r="K488" s="75">
        <f t="shared" si="411"/>
        <v>0</v>
      </c>
      <c r="L488" s="75">
        <f t="shared" si="411"/>
        <v>0</v>
      </c>
      <c r="M488" s="75">
        <f t="shared" si="411"/>
        <v>0</v>
      </c>
      <c r="N488" s="75">
        <f t="shared" si="411"/>
        <v>0</v>
      </c>
      <c r="O488" s="75">
        <f t="shared" si="411"/>
        <v>0</v>
      </c>
      <c r="P488" s="75">
        <f t="shared" si="411"/>
        <v>0</v>
      </c>
      <c r="Q488" s="75">
        <f t="shared" si="411"/>
        <v>0</v>
      </c>
      <c r="R488" s="75">
        <f t="shared" si="411"/>
        <v>0</v>
      </c>
      <c r="S488" s="143">
        <f t="shared" si="411"/>
        <v>0</v>
      </c>
      <c r="T488" s="142">
        <f t="shared" si="409"/>
        <v>423000</v>
      </c>
      <c r="U488" s="142">
        <f t="shared" ref="U488:AD492" si="412">U489</f>
        <v>423000</v>
      </c>
      <c r="V488" s="75">
        <f t="shared" si="412"/>
        <v>0</v>
      </c>
      <c r="W488" s="75">
        <f t="shared" si="412"/>
        <v>0</v>
      </c>
      <c r="X488" s="75">
        <f t="shared" si="412"/>
        <v>0</v>
      </c>
      <c r="Y488" s="75">
        <f t="shared" si="412"/>
        <v>0</v>
      </c>
      <c r="Z488" s="75">
        <f t="shared" si="412"/>
        <v>0</v>
      </c>
      <c r="AA488" s="75">
        <f t="shared" si="412"/>
        <v>0</v>
      </c>
      <c r="AB488" s="75">
        <f t="shared" si="412"/>
        <v>0</v>
      </c>
      <c r="AC488" s="75">
        <f t="shared" si="412"/>
        <v>0</v>
      </c>
      <c r="AD488" s="143">
        <f t="shared" si="412"/>
        <v>0</v>
      </c>
      <c r="AMD488"/>
      <c r="AME488"/>
      <c r="AMF488"/>
      <c r="AMG488"/>
      <c r="AMH488"/>
      <c r="AMI488"/>
      <c r="AMJ488"/>
    </row>
    <row r="489" spans="2:1024" s="119" customFormat="1">
      <c r="B489" s="29"/>
      <c r="C489" s="39" t="s">
        <v>33</v>
      </c>
      <c r="D489" s="39">
        <v>929</v>
      </c>
      <c r="E489" s="144" t="s">
        <v>18</v>
      </c>
      <c r="F489" s="144" t="s">
        <v>34</v>
      </c>
      <c r="G489" s="80"/>
      <c r="H489" s="81"/>
      <c r="I489" s="142">
        <f t="shared" si="379"/>
        <v>423000</v>
      </c>
      <c r="J489" s="142">
        <f t="shared" si="411"/>
        <v>423000</v>
      </c>
      <c r="K489" s="75">
        <f t="shared" si="411"/>
        <v>0</v>
      </c>
      <c r="L489" s="75">
        <f t="shared" si="411"/>
        <v>0</v>
      </c>
      <c r="M489" s="75">
        <f t="shared" si="411"/>
        <v>0</v>
      </c>
      <c r="N489" s="75">
        <f t="shared" si="411"/>
        <v>0</v>
      </c>
      <c r="O489" s="75">
        <f t="shared" si="411"/>
        <v>0</v>
      </c>
      <c r="P489" s="75">
        <f t="shared" si="411"/>
        <v>0</v>
      </c>
      <c r="Q489" s="75">
        <f t="shared" si="411"/>
        <v>0</v>
      </c>
      <c r="R489" s="75">
        <f t="shared" si="411"/>
        <v>0</v>
      </c>
      <c r="S489" s="143">
        <f t="shared" si="411"/>
        <v>0</v>
      </c>
      <c r="T489" s="142">
        <f t="shared" si="409"/>
        <v>423000</v>
      </c>
      <c r="U489" s="142">
        <f t="shared" si="412"/>
        <v>423000</v>
      </c>
      <c r="V489" s="75">
        <f t="shared" si="412"/>
        <v>0</v>
      </c>
      <c r="W489" s="75">
        <f t="shared" si="412"/>
        <v>0</v>
      </c>
      <c r="X489" s="75">
        <f t="shared" si="412"/>
        <v>0</v>
      </c>
      <c r="Y489" s="75">
        <f t="shared" si="412"/>
        <v>0</v>
      </c>
      <c r="Z489" s="75">
        <f t="shared" si="412"/>
        <v>0</v>
      </c>
      <c r="AA489" s="75">
        <f t="shared" si="412"/>
        <v>0</v>
      </c>
      <c r="AB489" s="75">
        <f t="shared" si="412"/>
        <v>0</v>
      </c>
      <c r="AC489" s="75">
        <f t="shared" si="412"/>
        <v>0</v>
      </c>
      <c r="AD489" s="143">
        <f t="shared" si="412"/>
        <v>0</v>
      </c>
      <c r="AMD489"/>
      <c r="AME489"/>
      <c r="AMF489"/>
      <c r="AMG489"/>
      <c r="AMH489"/>
      <c r="AMI489"/>
      <c r="AMJ489"/>
    </row>
    <row r="490" spans="2:1024" s="119" customFormat="1" ht="37.5">
      <c r="B490" s="29"/>
      <c r="C490" s="39" t="s">
        <v>99</v>
      </c>
      <c r="D490" s="39">
        <v>929</v>
      </c>
      <c r="E490" s="144" t="s">
        <v>18</v>
      </c>
      <c r="F490" s="144" t="s">
        <v>34</v>
      </c>
      <c r="G490" s="80">
        <v>5000000000</v>
      </c>
      <c r="H490" s="81"/>
      <c r="I490" s="142">
        <f t="shared" si="379"/>
        <v>423000</v>
      </c>
      <c r="J490" s="142">
        <f t="shared" si="411"/>
        <v>423000</v>
      </c>
      <c r="K490" s="75">
        <f t="shared" si="411"/>
        <v>0</v>
      </c>
      <c r="L490" s="75">
        <f t="shared" si="411"/>
        <v>0</v>
      </c>
      <c r="M490" s="75">
        <f t="shared" si="411"/>
        <v>0</v>
      </c>
      <c r="N490" s="75">
        <f t="shared" si="411"/>
        <v>0</v>
      </c>
      <c r="O490" s="75">
        <f t="shared" si="411"/>
        <v>0</v>
      </c>
      <c r="P490" s="75">
        <f t="shared" si="411"/>
        <v>0</v>
      </c>
      <c r="Q490" s="75">
        <f t="shared" si="411"/>
        <v>0</v>
      </c>
      <c r="R490" s="75">
        <f t="shared" si="411"/>
        <v>0</v>
      </c>
      <c r="S490" s="143">
        <f t="shared" si="411"/>
        <v>0</v>
      </c>
      <c r="T490" s="142">
        <f t="shared" si="409"/>
        <v>423000</v>
      </c>
      <c r="U490" s="142">
        <f t="shared" si="412"/>
        <v>423000</v>
      </c>
      <c r="V490" s="75">
        <f t="shared" si="412"/>
        <v>0</v>
      </c>
      <c r="W490" s="75">
        <f t="shared" si="412"/>
        <v>0</v>
      </c>
      <c r="X490" s="75">
        <f t="shared" si="412"/>
        <v>0</v>
      </c>
      <c r="Y490" s="75">
        <f t="shared" si="412"/>
        <v>0</v>
      </c>
      <c r="Z490" s="75">
        <f t="shared" si="412"/>
        <v>0</v>
      </c>
      <c r="AA490" s="75">
        <f t="shared" si="412"/>
        <v>0</v>
      </c>
      <c r="AB490" s="75">
        <f t="shared" si="412"/>
        <v>0</v>
      </c>
      <c r="AC490" s="75">
        <f t="shared" si="412"/>
        <v>0</v>
      </c>
      <c r="AD490" s="143">
        <f t="shared" si="412"/>
        <v>0</v>
      </c>
      <c r="AMD490"/>
      <c r="AME490"/>
      <c r="AMF490"/>
      <c r="AMG490"/>
      <c r="AMH490"/>
      <c r="AMI490"/>
      <c r="AMJ490"/>
    </row>
    <row r="491" spans="2:1024" s="119" customFormat="1" ht="37.5">
      <c r="B491" s="29"/>
      <c r="C491" s="39" t="s">
        <v>118</v>
      </c>
      <c r="D491" s="39">
        <v>929</v>
      </c>
      <c r="E491" s="144" t="s">
        <v>18</v>
      </c>
      <c r="F491" s="144" t="s">
        <v>34</v>
      </c>
      <c r="G491" s="80">
        <v>5030000000</v>
      </c>
      <c r="H491" s="81"/>
      <c r="I491" s="142">
        <f t="shared" si="379"/>
        <v>423000</v>
      </c>
      <c r="J491" s="142">
        <f t="shared" si="411"/>
        <v>423000</v>
      </c>
      <c r="K491" s="75">
        <f t="shared" si="411"/>
        <v>0</v>
      </c>
      <c r="L491" s="75">
        <f t="shared" si="411"/>
        <v>0</v>
      </c>
      <c r="M491" s="75">
        <f t="shared" si="411"/>
        <v>0</v>
      </c>
      <c r="N491" s="75">
        <f t="shared" si="411"/>
        <v>0</v>
      </c>
      <c r="O491" s="75">
        <f t="shared" si="411"/>
        <v>0</v>
      </c>
      <c r="P491" s="75">
        <f t="shared" si="411"/>
        <v>0</v>
      </c>
      <c r="Q491" s="75">
        <f t="shared" si="411"/>
        <v>0</v>
      </c>
      <c r="R491" s="75">
        <f t="shared" si="411"/>
        <v>0</v>
      </c>
      <c r="S491" s="143">
        <f t="shared" si="411"/>
        <v>0</v>
      </c>
      <c r="T491" s="142">
        <f t="shared" si="409"/>
        <v>423000</v>
      </c>
      <c r="U491" s="142">
        <f t="shared" si="412"/>
        <v>423000</v>
      </c>
      <c r="V491" s="75">
        <f t="shared" si="412"/>
        <v>0</v>
      </c>
      <c r="W491" s="75">
        <f t="shared" si="412"/>
        <v>0</v>
      </c>
      <c r="X491" s="75">
        <f t="shared" si="412"/>
        <v>0</v>
      </c>
      <c r="Y491" s="75">
        <f t="shared" si="412"/>
        <v>0</v>
      </c>
      <c r="Z491" s="75">
        <f t="shared" si="412"/>
        <v>0</v>
      </c>
      <c r="AA491" s="75">
        <f t="shared" si="412"/>
        <v>0</v>
      </c>
      <c r="AB491" s="75">
        <f t="shared" si="412"/>
        <v>0</v>
      </c>
      <c r="AC491" s="75">
        <f t="shared" si="412"/>
        <v>0</v>
      </c>
      <c r="AD491" s="143">
        <f t="shared" si="412"/>
        <v>0</v>
      </c>
      <c r="AMD491"/>
      <c r="AME491"/>
      <c r="AMF491"/>
      <c r="AMG491"/>
      <c r="AMH491"/>
      <c r="AMI491"/>
      <c r="AMJ491"/>
    </row>
    <row r="492" spans="2:1024" s="119" customFormat="1" ht="37.5">
      <c r="B492" s="29"/>
      <c r="C492" s="39" t="s">
        <v>119</v>
      </c>
      <c r="D492" s="39">
        <v>929</v>
      </c>
      <c r="E492" s="144" t="s">
        <v>18</v>
      </c>
      <c r="F492" s="144" t="s">
        <v>34</v>
      </c>
      <c r="G492" s="80">
        <v>5030010030</v>
      </c>
      <c r="H492" s="81"/>
      <c r="I492" s="142">
        <f t="shared" si="379"/>
        <v>423000</v>
      </c>
      <c r="J492" s="142">
        <f t="shared" si="411"/>
        <v>423000</v>
      </c>
      <c r="K492" s="75">
        <f t="shared" si="411"/>
        <v>0</v>
      </c>
      <c r="L492" s="75">
        <f t="shared" si="411"/>
        <v>0</v>
      </c>
      <c r="M492" s="75">
        <f t="shared" si="411"/>
        <v>0</v>
      </c>
      <c r="N492" s="75">
        <f t="shared" si="411"/>
        <v>0</v>
      </c>
      <c r="O492" s="75">
        <f t="shared" si="411"/>
        <v>0</v>
      </c>
      <c r="P492" s="75">
        <f t="shared" si="411"/>
        <v>0</v>
      </c>
      <c r="Q492" s="75">
        <f t="shared" si="411"/>
        <v>0</v>
      </c>
      <c r="R492" s="75">
        <f t="shared" si="411"/>
        <v>0</v>
      </c>
      <c r="S492" s="143">
        <f t="shared" si="411"/>
        <v>0</v>
      </c>
      <c r="T492" s="142">
        <f t="shared" si="409"/>
        <v>423000</v>
      </c>
      <c r="U492" s="142">
        <f t="shared" si="412"/>
        <v>423000</v>
      </c>
      <c r="V492" s="75">
        <f t="shared" si="412"/>
        <v>0</v>
      </c>
      <c r="W492" s="75">
        <f t="shared" si="412"/>
        <v>0</v>
      </c>
      <c r="X492" s="75">
        <f t="shared" si="412"/>
        <v>0</v>
      </c>
      <c r="Y492" s="75">
        <f t="shared" si="412"/>
        <v>0</v>
      </c>
      <c r="Z492" s="75">
        <f t="shared" si="412"/>
        <v>0</v>
      </c>
      <c r="AA492" s="75">
        <f t="shared" si="412"/>
        <v>0</v>
      </c>
      <c r="AB492" s="75">
        <f t="shared" si="412"/>
        <v>0</v>
      </c>
      <c r="AC492" s="75">
        <f t="shared" si="412"/>
        <v>0</v>
      </c>
      <c r="AD492" s="143">
        <f t="shared" si="412"/>
        <v>0</v>
      </c>
      <c r="AMD492"/>
      <c r="AME492"/>
      <c r="AMF492"/>
      <c r="AMG492"/>
      <c r="AMH492"/>
      <c r="AMI492"/>
      <c r="AMJ492"/>
    </row>
    <row r="493" spans="2:1024" s="119" customFormat="1" ht="37.5">
      <c r="B493" s="29"/>
      <c r="C493" s="39" t="s">
        <v>105</v>
      </c>
      <c r="D493" s="39">
        <v>929</v>
      </c>
      <c r="E493" s="144" t="s">
        <v>18</v>
      </c>
      <c r="F493" s="144" t="s">
        <v>34</v>
      </c>
      <c r="G493" s="80">
        <v>5030010030</v>
      </c>
      <c r="H493" s="81" t="s">
        <v>106</v>
      </c>
      <c r="I493" s="142">
        <f t="shared" si="379"/>
        <v>423000</v>
      </c>
      <c r="J493" s="142">
        <v>423000</v>
      </c>
      <c r="K493" s="75"/>
      <c r="L493" s="75"/>
      <c r="M493" s="75"/>
      <c r="N493" s="75"/>
      <c r="O493" s="75"/>
      <c r="P493" s="75"/>
      <c r="Q493" s="75"/>
      <c r="R493" s="75"/>
      <c r="S493" s="143"/>
      <c r="T493" s="142">
        <f t="shared" si="409"/>
        <v>423000</v>
      </c>
      <c r="U493" s="142">
        <v>423000</v>
      </c>
      <c r="V493" s="75"/>
      <c r="W493" s="75"/>
      <c r="X493" s="75"/>
      <c r="Y493" s="75"/>
      <c r="Z493" s="75"/>
      <c r="AA493" s="75"/>
      <c r="AB493" s="75"/>
      <c r="AC493" s="75"/>
      <c r="AD493" s="143"/>
      <c r="AMD493"/>
      <c r="AME493"/>
      <c r="AMF493"/>
      <c r="AMG493"/>
      <c r="AMH493"/>
      <c r="AMI493"/>
      <c r="AMJ493"/>
    </row>
    <row r="494" spans="2:1024" s="101" customFormat="1">
      <c r="B494" s="29"/>
      <c r="C494" s="39" t="s">
        <v>365</v>
      </c>
      <c r="D494" s="39">
        <v>929</v>
      </c>
      <c r="E494" s="144" t="s">
        <v>31</v>
      </c>
      <c r="F494" s="144" t="s">
        <v>83</v>
      </c>
      <c r="G494" s="80"/>
      <c r="H494" s="81"/>
      <c r="I494" s="142">
        <f t="shared" si="379"/>
        <v>165296500</v>
      </c>
      <c r="J494" s="142">
        <f t="shared" ref="J494:S494" si="413">J495+J519+J507+J502</f>
        <v>162197200</v>
      </c>
      <c r="K494" s="75">
        <f t="shared" si="413"/>
        <v>0</v>
      </c>
      <c r="L494" s="75">
        <f t="shared" si="413"/>
        <v>0</v>
      </c>
      <c r="M494" s="75">
        <f t="shared" si="413"/>
        <v>0</v>
      </c>
      <c r="N494" s="75">
        <f t="shared" si="413"/>
        <v>0</v>
      </c>
      <c r="O494" s="75">
        <f t="shared" si="413"/>
        <v>0</v>
      </c>
      <c r="P494" s="75">
        <f t="shared" si="413"/>
        <v>0</v>
      </c>
      <c r="Q494" s="75">
        <f t="shared" si="413"/>
        <v>3099300</v>
      </c>
      <c r="R494" s="75">
        <f t="shared" si="413"/>
        <v>0</v>
      </c>
      <c r="S494" s="143">
        <f t="shared" si="413"/>
        <v>0</v>
      </c>
      <c r="T494" s="142">
        <f t="shared" si="409"/>
        <v>156838100</v>
      </c>
      <c r="U494" s="142">
        <f t="shared" ref="U494:AD494" si="414">U495+U519+U507+U502</f>
        <v>156838900</v>
      </c>
      <c r="V494" s="75">
        <f t="shared" si="414"/>
        <v>0</v>
      </c>
      <c r="W494" s="75">
        <f t="shared" si="414"/>
        <v>0</v>
      </c>
      <c r="X494" s="75">
        <f t="shared" si="414"/>
        <v>0</v>
      </c>
      <c r="Y494" s="75">
        <f t="shared" si="414"/>
        <v>0</v>
      </c>
      <c r="Z494" s="75">
        <f t="shared" si="414"/>
        <v>0</v>
      </c>
      <c r="AA494" s="75">
        <f t="shared" si="414"/>
        <v>0</v>
      </c>
      <c r="AB494" s="75">
        <f t="shared" si="414"/>
        <v>-800</v>
      </c>
      <c r="AC494" s="75">
        <f t="shared" si="414"/>
        <v>0</v>
      </c>
      <c r="AD494" s="143">
        <f t="shared" si="414"/>
        <v>0</v>
      </c>
      <c r="AMD494"/>
      <c r="AME494"/>
      <c r="AMF494"/>
      <c r="AMG494"/>
      <c r="AMH494"/>
      <c r="AMI494"/>
      <c r="AMJ494"/>
    </row>
    <row r="495" spans="2:1024" s="101" customFormat="1">
      <c r="B495" s="29"/>
      <c r="C495" s="39" t="s">
        <v>366</v>
      </c>
      <c r="D495" s="39">
        <v>929</v>
      </c>
      <c r="E495" s="144" t="s">
        <v>31</v>
      </c>
      <c r="F495" s="144" t="s">
        <v>18</v>
      </c>
      <c r="G495" s="80"/>
      <c r="H495" s="81"/>
      <c r="I495" s="142">
        <f t="shared" si="379"/>
        <v>2449500</v>
      </c>
      <c r="J495" s="142">
        <f t="shared" ref="J495:S498" si="415">J496</f>
        <v>2449500</v>
      </c>
      <c r="K495" s="75">
        <f t="shared" si="415"/>
        <v>0</v>
      </c>
      <c r="L495" s="75">
        <f t="shared" si="415"/>
        <v>0</v>
      </c>
      <c r="M495" s="75">
        <f t="shared" si="415"/>
        <v>0</v>
      </c>
      <c r="N495" s="75">
        <f t="shared" si="415"/>
        <v>0</v>
      </c>
      <c r="O495" s="75">
        <f t="shared" si="415"/>
        <v>0</v>
      </c>
      <c r="P495" s="75">
        <f t="shared" si="415"/>
        <v>0</v>
      </c>
      <c r="Q495" s="75">
        <f t="shared" si="415"/>
        <v>0</v>
      </c>
      <c r="R495" s="75">
        <f t="shared" si="415"/>
        <v>0</v>
      </c>
      <c r="S495" s="143">
        <f t="shared" si="415"/>
        <v>0</v>
      </c>
      <c r="T495" s="142">
        <f t="shared" si="409"/>
        <v>2356300</v>
      </c>
      <c r="U495" s="142">
        <f t="shared" ref="U495:AD498" si="416">U496</f>
        <v>2356300</v>
      </c>
      <c r="V495" s="75">
        <f t="shared" si="416"/>
        <v>0</v>
      </c>
      <c r="W495" s="75">
        <f t="shared" si="416"/>
        <v>0</v>
      </c>
      <c r="X495" s="75">
        <f t="shared" si="416"/>
        <v>0</v>
      </c>
      <c r="Y495" s="75">
        <f t="shared" si="416"/>
        <v>0</v>
      </c>
      <c r="Z495" s="75">
        <f t="shared" si="416"/>
        <v>0</v>
      </c>
      <c r="AA495" s="75">
        <f t="shared" si="416"/>
        <v>0</v>
      </c>
      <c r="AB495" s="75">
        <f t="shared" si="416"/>
        <v>0</v>
      </c>
      <c r="AC495" s="75">
        <f t="shared" si="416"/>
        <v>0</v>
      </c>
      <c r="AD495" s="143">
        <f t="shared" si="416"/>
        <v>0</v>
      </c>
      <c r="AMD495"/>
      <c r="AME495"/>
      <c r="AMF495"/>
      <c r="AMG495"/>
      <c r="AMH495"/>
      <c r="AMI495"/>
      <c r="AMJ495"/>
    </row>
    <row r="496" spans="2:1024" s="101" customFormat="1" ht="37.5">
      <c r="B496" s="29"/>
      <c r="C496" s="39" t="s">
        <v>216</v>
      </c>
      <c r="D496" s="39">
        <v>929</v>
      </c>
      <c r="E496" s="144" t="s">
        <v>31</v>
      </c>
      <c r="F496" s="144" t="s">
        <v>18</v>
      </c>
      <c r="G496" s="80">
        <v>6100000000</v>
      </c>
      <c r="H496" s="81"/>
      <c r="I496" s="142">
        <f t="shared" si="379"/>
        <v>2449500</v>
      </c>
      <c r="J496" s="142">
        <f t="shared" si="415"/>
        <v>2449500</v>
      </c>
      <c r="K496" s="75">
        <f t="shared" si="415"/>
        <v>0</v>
      </c>
      <c r="L496" s="75">
        <f t="shared" si="415"/>
        <v>0</v>
      </c>
      <c r="M496" s="75">
        <f t="shared" si="415"/>
        <v>0</v>
      </c>
      <c r="N496" s="75">
        <f t="shared" si="415"/>
        <v>0</v>
      </c>
      <c r="O496" s="75">
        <f t="shared" si="415"/>
        <v>0</v>
      </c>
      <c r="P496" s="75">
        <f t="shared" si="415"/>
        <v>0</v>
      </c>
      <c r="Q496" s="75">
        <f t="shared" si="415"/>
        <v>0</v>
      </c>
      <c r="R496" s="75">
        <f t="shared" si="415"/>
        <v>0</v>
      </c>
      <c r="S496" s="143">
        <f t="shared" si="415"/>
        <v>0</v>
      </c>
      <c r="T496" s="142">
        <f t="shared" si="409"/>
        <v>2356300</v>
      </c>
      <c r="U496" s="142">
        <f t="shared" si="416"/>
        <v>2356300</v>
      </c>
      <c r="V496" s="75">
        <f t="shared" si="416"/>
        <v>0</v>
      </c>
      <c r="W496" s="75">
        <f t="shared" si="416"/>
        <v>0</v>
      </c>
      <c r="X496" s="75">
        <f t="shared" si="416"/>
        <v>0</v>
      </c>
      <c r="Y496" s="75">
        <f t="shared" si="416"/>
        <v>0</v>
      </c>
      <c r="Z496" s="75">
        <f t="shared" si="416"/>
        <v>0</v>
      </c>
      <c r="AA496" s="75">
        <f t="shared" si="416"/>
        <v>0</v>
      </c>
      <c r="AB496" s="75">
        <f t="shared" si="416"/>
        <v>0</v>
      </c>
      <c r="AC496" s="75">
        <f t="shared" si="416"/>
        <v>0</v>
      </c>
      <c r="AD496" s="143">
        <f t="shared" si="416"/>
        <v>0</v>
      </c>
      <c r="AMD496"/>
      <c r="AME496"/>
      <c r="AMF496"/>
      <c r="AMG496"/>
      <c r="AMH496"/>
      <c r="AMI496"/>
      <c r="AMJ496"/>
    </row>
    <row r="497" spans="2:1024" s="101" customFormat="1">
      <c r="B497" s="29"/>
      <c r="C497" s="39" t="s">
        <v>217</v>
      </c>
      <c r="D497" s="39">
        <v>929</v>
      </c>
      <c r="E497" s="144" t="s">
        <v>31</v>
      </c>
      <c r="F497" s="144" t="s">
        <v>18</v>
      </c>
      <c r="G497" s="80">
        <v>6110000000</v>
      </c>
      <c r="H497" s="81"/>
      <c r="I497" s="142">
        <f t="shared" si="379"/>
        <v>2449500</v>
      </c>
      <c r="J497" s="142">
        <f t="shared" si="415"/>
        <v>2449500</v>
      </c>
      <c r="K497" s="75">
        <f t="shared" si="415"/>
        <v>0</v>
      </c>
      <c r="L497" s="75">
        <f t="shared" si="415"/>
        <v>0</v>
      </c>
      <c r="M497" s="75">
        <f t="shared" si="415"/>
        <v>0</v>
      </c>
      <c r="N497" s="75">
        <f t="shared" si="415"/>
        <v>0</v>
      </c>
      <c r="O497" s="75">
        <f t="shared" si="415"/>
        <v>0</v>
      </c>
      <c r="P497" s="75">
        <f t="shared" si="415"/>
        <v>0</v>
      </c>
      <c r="Q497" s="75">
        <f t="shared" si="415"/>
        <v>0</v>
      </c>
      <c r="R497" s="75">
        <f t="shared" si="415"/>
        <v>0</v>
      </c>
      <c r="S497" s="143">
        <f t="shared" si="415"/>
        <v>0</v>
      </c>
      <c r="T497" s="142">
        <f t="shared" si="409"/>
        <v>2356300</v>
      </c>
      <c r="U497" s="142">
        <f t="shared" si="416"/>
        <v>2356300</v>
      </c>
      <c r="V497" s="75">
        <f t="shared" si="416"/>
        <v>0</v>
      </c>
      <c r="W497" s="75">
        <f t="shared" si="416"/>
        <v>0</v>
      </c>
      <c r="X497" s="75">
        <f t="shared" si="416"/>
        <v>0</v>
      </c>
      <c r="Y497" s="75">
        <f t="shared" si="416"/>
        <v>0</v>
      </c>
      <c r="Z497" s="75">
        <f t="shared" si="416"/>
        <v>0</v>
      </c>
      <c r="AA497" s="75">
        <f t="shared" si="416"/>
        <v>0</v>
      </c>
      <c r="AB497" s="75">
        <f t="shared" si="416"/>
        <v>0</v>
      </c>
      <c r="AC497" s="75">
        <f t="shared" si="416"/>
        <v>0</v>
      </c>
      <c r="AD497" s="143">
        <f t="shared" si="416"/>
        <v>0</v>
      </c>
      <c r="AMD497"/>
      <c r="AME497"/>
      <c r="AMF497"/>
      <c r="AMG497"/>
      <c r="AMH497"/>
      <c r="AMI497"/>
      <c r="AMJ497"/>
    </row>
    <row r="498" spans="2:1024" s="101" customFormat="1">
      <c r="B498" s="29"/>
      <c r="C498" s="39" t="s">
        <v>223</v>
      </c>
      <c r="D498" s="39">
        <v>929</v>
      </c>
      <c r="E498" s="144" t="s">
        <v>31</v>
      </c>
      <c r="F498" s="144" t="s">
        <v>18</v>
      </c>
      <c r="G498" s="80">
        <v>6110200000</v>
      </c>
      <c r="H498" s="81"/>
      <c r="I498" s="142">
        <f t="shared" si="379"/>
        <v>2449500</v>
      </c>
      <c r="J498" s="142">
        <f t="shared" si="415"/>
        <v>2449500</v>
      </c>
      <c r="K498" s="75">
        <f t="shared" si="415"/>
        <v>0</v>
      </c>
      <c r="L498" s="75">
        <f t="shared" si="415"/>
        <v>0</v>
      </c>
      <c r="M498" s="75">
        <f t="shared" si="415"/>
        <v>0</v>
      </c>
      <c r="N498" s="75">
        <f t="shared" si="415"/>
        <v>0</v>
      </c>
      <c r="O498" s="75">
        <f t="shared" si="415"/>
        <v>0</v>
      </c>
      <c r="P498" s="75">
        <f t="shared" si="415"/>
        <v>0</v>
      </c>
      <c r="Q498" s="75">
        <f t="shared" si="415"/>
        <v>0</v>
      </c>
      <c r="R498" s="75">
        <f t="shared" si="415"/>
        <v>0</v>
      </c>
      <c r="S498" s="143">
        <f t="shared" si="415"/>
        <v>0</v>
      </c>
      <c r="T498" s="142">
        <f t="shared" si="409"/>
        <v>2356300</v>
      </c>
      <c r="U498" s="142">
        <f t="shared" si="416"/>
        <v>2356300</v>
      </c>
      <c r="V498" s="75">
        <f t="shared" si="416"/>
        <v>0</v>
      </c>
      <c r="W498" s="75">
        <f t="shared" si="416"/>
        <v>0</v>
      </c>
      <c r="X498" s="75">
        <f t="shared" si="416"/>
        <v>0</v>
      </c>
      <c r="Y498" s="75">
        <f t="shared" si="416"/>
        <v>0</v>
      </c>
      <c r="Z498" s="75">
        <f t="shared" si="416"/>
        <v>0</v>
      </c>
      <c r="AA498" s="75">
        <f t="shared" si="416"/>
        <v>0</v>
      </c>
      <c r="AB498" s="75">
        <f t="shared" si="416"/>
        <v>0</v>
      </c>
      <c r="AC498" s="75">
        <f t="shared" si="416"/>
        <v>0</v>
      </c>
      <c r="AD498" s="143">
        <f t="shared" si="416"/>
        <v>0</v>
      </c>
      <c r="AMD498"/>
      <c r="AME498"/>
      <c r="AMF498"/>
      <c r="AMG498"/>
      <c r="AMH498"/>
      <c r="AMI498"/>
      <c r="AMJ498"/>
    </row>
    <row r="499" spans="2:1024" s="101" customFormat="1">
      <c r="B499" s="29"/>
      <c r="C499" s="39" t="s">
        <v>223</v>
      </c>
      <c r="D499" s="39">
        <v>929</v>
      </c>
      <c r="E499" s="144" t="s">
        <v>31</v>
      </c>
      <c r="F499" s="144" t="s">
        <v>18</v>
      </c>
      <c r="G499" s="80">
        <v>6110210160</v>
      </c>
      <c r="H499" s="81"/>
      <c r="I499" s="142">
        <f t="shared" si="379"/>
        <v>2449500</v>
      </c>
      <c r="J499" s="142">
        <f t="shared" ref="J499:S499" si="417">J500+J501</f>
        <v>2449500</v>
      </c>
      <c r="K499" s="75">
        <f t="shared" si="417"/>
        <v>0</v>
      </c>
      <c r="L499" s="75">
        <f t="shared" si="417"/>
        <v>0</v>
      </c>
      <c r="M499" s="75">
        <f t="shared" si="417"/>
        <v>0</v>
      </c>
      <c r="N499" s="75">
        <f t="shared" si="417"/>
        <v>0</v>
      </c>
      <c r="O499" s="75">
        <f t="shared" si="417"/>
        <v>0</v>
      </c>
      <c r="P499" s="75">
        <f t="shared" si="417"/>
        <v>0</v>
      </c>
      <c r="Q499" s="75">
        <f t="shared" si="417"/>
        <v>0</v>
      </c>
      <c r="R499" s="75">
        <f t="shared" si="417"/>
        <v>0</v>
      </c>
      <c r="S499" s="143">
        <f t="shared" si="417"/>
        <v>0</v>
      </c>
      <c r="T499" s="142">
        <f t="shared" si="409"/>
        <v>2356300</v>
      </c>
      <c r="U499" s="142">
        <f t="shared" ref="U499:AD499" si="418">U500+U501</f>
        <v>2356300</v>
      </c>
      <c r="V499" s="75">
        <f t="shared" si="418"/>
        <v>0</v>
      </c>
      <c r="W499" s="75">
        <f t="shared" si="418"/>
        <v>0</v>
      </c>
      <c r="X499" s="75">
        <f t="shared" si="418"/>
        <v>0</v>
      </c>
      <c r="Y499" s="75">
        <f t="shared" si="418"/>
        <v>0</v>
      </c>
      <c r="Z499" s="75">
        <f t="shared" si="418"/>
        <v>0</v>
      </c>
      <c r="AA499" s="75">
        <f t="shared" si="418"/>
        <v>0</v>
      </c>
      <c r="AB499" s="75">
        <f t="shared" si="418"/>
        <v>0</v>
      </c>
      <c r="AC499" s="75">
        <f t="shared" si="418"/>
        <v>0</v>
      </c>
      <c r="AD499" s="143">
        <f t="shared" si="418"/>
        <v>0</v>
      </c>
      <c r="AMD499"/>
      <c r="AME499"/>
      <c r="AMF499"/>
      <c r="AMG499"/>
      <c r="AMH499"/>
      <c r="AMI499"/>
      <c r="AMJ499"/>
    </row>
    <row r="500" spans="2:1024" s="101" customFormat="1" ht="75">
      <c r="B500" s="29"/>
      <c r="C500" s="39" t="s">
        <v>102</v>
      </c>
      <c r="D500" s="39">
        <v>929</v>
      </c>
      <c r="E500" s="144" t="s">
        <v>31</v>
      </c>
      <c r="F500" s="144" t="s">
        <v>18</v>
      </c>
      <c r="G500" s="80">
        <v>6110210160</v>
      </c>
      <c r="H500" s="81" t="s">
        <v>103</v>
      </c>
      <c r="I500" s="142">
        <f t="shared" si="379"/>
        <v>1500000</v>
      </c>
      <c r="J500" s="142">
        <v>1500000</v>
      </c>
      <c r="K500" s="75"/>
      <c r="L500" s="75"/>
      <c r="M500" s="75"/>
      <c r="N500" s="75"/>
      <c r="O500" s="75"/>
      <c r="P500" s="75"/>
      <c r="Q500" s="75"/>
      <c r="R500" s="75"/>
      <c r="S500" s="143"/>
      <c r="T500" s="142">
        <f t="shared" si="409"/>
        <v>1500000</v>
      </c>
      <c r="U500" s="142">
        <v>1500000</v>
      </c>
      <c r="V500" s="75"/>
      <c r="W500" s="75"/>
      <c r="X500" s="75"/>
      <c r="Y500" s="75"/>
      <c r="Z500" s="75"/>
      <c r="AA500" s="75"/>
      <c r="AB500" s="75"/>
      <c r="AC500" s="75"/>
      <c r="AD500" s="143"/>
      <c r="AMD500"/>
      <c r="AME500"/>
      <c r="AMF500"/>
      <c r="AMG500"/>
      <c r="AMH500"/>
      <c r="AMI500"/>
      <c r="AMJ500"/>
    </row>
    <row r="501" spans="2:1024" s="101" customFormat="1" ht="37.5">
      <c r="B501" s="29"/>
      <c r="C501" s="39" t="s">
        <v>105</v>
      </c>
      <c r="D501" s="39">
        <v>929</v>
      </c>
      <c r="E501" s="144" t="s">
        <v>31</v>
      </c>
      <c r="F501" s="144" t="s">
        <v>18</v>
      </c>
      <c r="G501" s="80">
        <v>6110210160</v>
      </c>
      <c r="H501" s="81" t="s">
        <v>106</v>
      </c>
      <c r="I501" s="142">
        <f t="shared" si="379"/>
        <v>949500</v>
      </c>
      <c r="J501" s="142">
        <v>949500</v>
      </c>
      <c r="K501" s="75"/>
      <c r="L501" s="75"/>
      <c r="M501" s="75"/>
      <c r="N501" s="75"/>
      <c r="O501" s="75"/>
      <c r="P501" s="75"/>
      <c r="Q501" s="75"/>
      <c r="R501" s="75"/>
      <c r="S501" s="143"/>
      <c r="T501" s="142">
        <f t="shared" si="409"/>
        <v>856300</v>
      </c>
      <c r="U501" s="142">
        <v>856300</v>
      </c>
      <c r="V501" s="75"/>
      <c r="W501" s="75"/>
      <c r="X501" s="75"/>
      <c r="Y501" s="75"/>
      <c r="Z501" s="75"/>
      <c r="AA501" s="75"/>
      <c r="AB501" s="75"/>
      <c r="AC501" s="75"/>
      <c r="AD501" s="143"/>
      <c r="AMD501"/>
      <c r="AME501"/>
      <c r="AMF501"/>
      <c r="AMG501"/>
      <c r="AMH501"/>
      <c r="AMI501"/>
      <c r="AMJ501"/>
    </row>
    <row r="502" spans="2:1024" s="101" customFormat="1">
      <c r="B502" s="29"/>
      <c r="C502" s="39" t="s">
        <v>77</v>
      </c>
      <c r="D502" s="39">
        <v>929</v>
      </c>
      <c r="E502" s="144" t="s">
        <v>31</v>
      </c>
      <c r="F502" s="144" t="s">
        <v>20</v>
      </c>
      <c r="G502" s="80"/>
      <c r="H502" s="81"/>
      <c r="I502" s="142">
        <f t="shared" si="379"/>
        <v>30100</v>
      </c>
      <c r="J502" s="142">
        <f t="shared" ref="J502:S505" si="419">J503</f>
        <v>30800</v>
      </c>
      <c r="K502" s="75">
        <f t="shared" si="419"/>
        <v>0</v>
      </c>
      <c r="L502" s="75">
        <f t="shared" si="419"/>
        <v>0</v>
      </c>
      <c r="M502" s="75">
        <f t="shared" si="419"/>
        <v>0</v>
      </c>
      <c r="N502" s="75">
        <f t="shared" si="419"/>
        <v>0</v>
      </c>
      <c r="O502" s="75">
        <f t="shared" si="419"/>
        <v>0</v>
      </c>
      <c r="P502" s="75">
        <f t="shared" si="419"/>
        <v>0</v>
      </c>
      <c r="Q502" s="75">
        <f t="shared" si="419"/>
        <v>-700</v>
      </c>
      <c r="R502" s="75">
        <f t="shared" si="419"/>
        <v>0</v>
      </c>
      <c r="S502" s="143">
        <f t="shared" si="419"/>
        <v>0</v>
      </c>
      <c r="T502" s="142">
        <f t="shared" si="409"/>
        <v>31300</v>
      </c>
      <c r="U502" s="142">
        <f t="shared" ref="U502:AD505" si="420">U503</f>
        <v>32100</v>
      </c>
      <c r="V502" s="75">
        <f t="shared" si="420"/>
        <v>0</v>
      </c>
      <c r="W502" s="75">
        <f t="shared" si="420"/>
        <v>0</v>
      </c>
      <c r="X502" s="75">
        <f t="shared" si="420"/>
        <v>0</v>
      </c>
      <c r="Y502" s="75">
        <f t="shared" si="420"/>
        <v>0</v>
      </c>
      <c r="Z502" s="75">
        <f t="shared" si="420"/>
        <v>0</v>
      </c>
      <c r="AA502" s="75">
        <f t="shared" si="420"/>
        <v>0</v>
      </c>
      <c r="AB502" s="75">
        <f t="shared" si="420"/>
        <v>-800</v>
      </c>
      <c r="AC502" s="75">
        <f t="shared" si="420"/>
        <v>0</v>
      </c>
      <c r="AD502" s="143">
        <f t="shared" si="420"/>
        <v>0</v>
      </c>
      <c r="AMD502"/>
      <c r="AME502"/>
      <c r="AMF502"/>
      <c r="AMG502"/>
      <c r="AMH502"/>
      <c r="AMI502"/>
      <c r="AMJ502"/>
    </row>
    <row r="503" spans="2:1024" s="101" customFormat="1" ht="37.5">
      <c r="B503" s="29"/>
      <c r="C503" s="39" t="s">
        <v>216</v>
      </c>
      <c r="D503" s="39">
        <v>929</v>
      </c>
      <c r="E503" s="144" t="s">
        <v>31</v>
      </c>
      <c r="F503" s="144" t="s">
        <v>20</v>
      </c>
      <c r="G503" s="80">
        <v>6100000000</v>
      </c>
      <c r="H503" s="81"/>
      <c r="I503" s="142">
        <f t="shared" si="379"/>
        <v>30100</v>
      </c>
      <c r="J503" s="142">
        <f t="shared" si="419"/>
        <v>30800</v>
      </c>
      <c r="K503" s="75">
        <f t="shared" si="419"/>
        <v>0</v>
      </c>
      <c r="L503" s="75">
        <f t="shared" si="419"/>
        <v>0</v>
      </c>
      <c r="M503" s="75">
        <f t="shared" si="419"/>
        <v>0</v>
      </c>
      <c r="N503" s="75">
        <f t="shared" si="419"/>
        <v>0</v>
      </c>
      <c r="O503" s="75">
        <f t="shared" si="419"/>
        <v>0</v>
      </c>
      <c r="P503" s="75">
        <f t="shared" si="419"/>
        <v>0</v>
      </c>
      <c r="Q503" s="75">
        <f t="shared" si="419"/>
        <v>-700</v>
      </c>
      <c r="R503" s="75">
        <f t="shared" si="419"/>
        <v>0</v>
      </c>
      <c r="S503" s="143">
        <f t="shared" si="419"/>
        <v>0</v>
      </c>
      <c r="T503" s="142">
        <f t="shared" si="409"/>
        <v>31300</v>
      </c>
      <c r="U503" s="142">
        <f t="shared" si="420"/>
        <v>32100</v>
      </c>
      <c r="V503" s="75">
        <f t="shared" si="420"/>
        <v>0</v>
      </c>
      <c r="W503" s="75">
        <f t="shared" si="420"/>
        <v>0</v>
      </c>
      <c r="X503" s="75">
        <f t="shared" si="420"/>
        <v>0</v>
      </c>
      <c r="Y503" s="75">
        <f t="shared" si="420"/>
        <v>0</v>
      </c>
      <c r="Z503" s="75">
        <f t="shared" si="420"/>
        <v>0</v>
      </c>
      <c r="AA503" s="75">
        <f t="shared" si="420"/>
        <v>0</v>
      </c>
      <c r="AB503" s="75">
        <f t="shared" si="420"/>
        <v>-800</v>
      </c>
      <c r="AC503" s="75">
        <f t="shared" si="420"/>
        <v>0</v>
      </c>
      <c r="AD503" s="143">
        <f t="shared" si="420"/>
        <v>0</v>
      </c>
      <c r="AMD503"/>
      <c r="AME503"/>
      <c r="AMF503"/>
      <c r="AMG503"/>
      <c r="AMH503"/>
      <c r="AMI503"/>
      <c r="AMJ503"/>
    </row>
    <row r="504" spans="2:1024" s="101" customFormat="1">
      <c r="B504" s="29"/>
      <c r="C504" s="39" t="s">
        <v>217</v>
      </c>
      <c r="D504" s="39">
        <v>929</v>
      </c>
      <c r="E504" s="144" t="s">
        <v>31</v>
      </c>
      <c r="F504" s="144" t="s">
        <v>20</v>
      </c>
      <c r="G504" s="80">
        <v>6110000000</v>
      </c>
      <c r="H504" s="81"/>
      <c r="I504" s="142">
        <f t="shared" si="379"/>
        <v>30100</v>
      </c>
      <c r="J504" s="142">
        <f t="shared" si="419"/>
        <v>30800</v>
      </c>
      <c r="K504" s="75">
        <f t="shared" si="419"/>
        <v>0</v>
      </c>
      <c r="L504" s="75">
        <f t="shared" si="419"/>
        <v>0</v>
      </c>
      <c r="M504" s="75">
        <f t="shared" si="419"/>
        <v>0</v>
      </c>
      <c r="N504" s="75">
        <f t="shared" si="419"/>
        <v>0</v>
      </c>
      <c r="O504" s="75">
        <f t="shared" si="419"/>
        <v>0</v>
      </c>
      <c r="P504" s="75">
        <f t="shared" si="419"/>
        <v>0</v>
      </c>
      <c r="Q504" s="75">
        <f t="shared" si="419"/>
        <v>-700</v>
      </c>
      <c r="R504" s="75">
        <f t="shared" si="419"/>
        <v>0</v>
      </c>
      <c r="S504" s="143">
        <f t="shared" si="419"/>
        <v>0</v>
      </c>
      <c r="T504" s="142">
        <f t="shared" si="409"/>
        <v>31300</v>
      </c>
      <c r="U504" s="142">
        <f t="shared" si="420"/>
        <v>32100</v>
      </c>
      <c r="V504" s="75">
        <f t="shared" si="420"/>
        <v>0</v>
      </c>
      <c r="W504" s="75">
        <f t="shared" si="420"/>
        <v>0</v>
      </c>
      <c r="X504" s="75">
        <f t="shared" si="420"/>
        <v>0</v>
      </c>
      <c r="Y504" s="75">
        <f t="shared" si="420"/>
        <v>0</v>
      </c>
      <c r="Z504" s="75">
        <f t="shared" si="420"/>
        <v>0</v>
      </c>
      <c r="AA504" s="75">
        <f t="shared" si="420"/>
        <v>0</v>
      </c>
      <c r="AB504" s="75">
        <f t="shared" si="420"/>
        <v>-800</v>
      </c>
      <c r="AC504" s="75">
        <f t="shared" si="420"/>
        <v>0</v>
      </c>
      <c r="AD504" s="143">
        <f t="shared" si="420"/>
        <v>0</v>
      </c>
      <c r="AMD504"/>
      <c r="AME504"/>
      <c r="AMF504"/>
      <c r="AMG504"/>
      <c r="AMH504"/>
      <c r="AMI504"/>
      <c r="AMJ504"/>
    </row>
    <row r="505" spans="2:1024" s="101" customFormat="1" ht="150">
      <c r="B505" s="29"/>
      <c r="C505" s="39" t="s">
        <v>168</v>
      </c>
      <c r="D505" s="39">
        <v>929</v>
      </c>
      <c r="E505" s="144" t="s">
        <v>31</v>
      </c>
      <c r="F505" s="144" t="s">
        <v>20</v>
      </c>
      <c r="G505" s="80">
        <v>6110060820</v>
      </c>
      <c r="H505" s="81"/>
      <c r="I505" s="142">
        <f t="shared" si="379"/>
        <v>30100</v>
      </c>
      <c r="J505" s="142">
        <f t="shared" si="419"/>
        <v>30800</v>
      </c>
      <c r="K505" s="75">
        <f t="shared" si="419"/>
        <v>0</v>
      </c>
      <c r="L505" s="75">
        <f t="shared" si="419"/>
        <v>0</v>
      </c>
      <c r="M505" s="75">
        <f t="shared" si="419"/>
        <v>0</v>
      </c>
      <c r="N505" s="75">
        <f t="shared" si="419"/>
        <v>0</v>
      </c>
      <c r="O505" s="75">
        <f t="shared" si="419"/>
        <v>0</v>
      </c>
      <c r="P505" s="75">
        <f t="shared" si="419"/>
        <v>0</v>
      </c>
      <c r="Q505" s="75">
        <f t="shared" si="419"/>
        <v>-700</v>
      </c>
      <c r="R505" s="75">
        <f t="shared" si="419"/>
        <v>0</v>
      </c>
      <c r="S505" s="143">
        <f t="shared" si="419"/>
        <v>0</v>
      </c>
      <c r="T505" s="142">
        <f t="shared" si="409"/>
        <v>31300</v>
      </c>
      <c r="U505" s="142">
        <f t="shared" si="420"/>
        <v>32100</v>
      </c>
      <c r="V505" s="75">
        <f t="shared" si="420"/>
        <v>0</v>
      </c>
      <c r="W505" s="75">
        <f t="shared" si="420"/>
        <v>0</v>
      </c>
      <c r="X505" s="75">
        <f t="shared" si="420"/>
        <v>0</v>
      </c>
      <c r="Y505" s="75">
        <f t="shared" si="420"/>
        <v>0</v>
      </c>
      <c r="Z505" s="75">
        <f t="shared" si="420"/>
        <v>0</v>
      </c>
      <c r="AA505" s="75">
        <f t="shared" si="420"/>
        <v>0</v>
      </c>
      <c r="AB505" s="75">
        <f t="shared" si="420"/>
        <v>-800</v>
      </c>
      <c r="AC505" s="75">
        <f t="shared" si="420"/>
        <v>0</v>
      </c>
      <c r="AD505" s="143">
        <f t="shared" si="420"/>
        <v>0</v>
      </c>
      <c r="AMD505"/>
      <c r="AME505"/>
      <c r="AMF505"/>
      <c r="AMG505"/>
      <c r="AMH505"/>
      <c r="AMI505"/>
      <c r="AMJ505"/>
    </row>
    <row r="506" spans="2:1024" s="101" customFormat="1" ht="37.5">
      <c r="B506" s="29"/>
      <c r="C506" s="39" t="s">
        <v>167</v>
      </c>
      <c r="D506" s="39">
        <v>929</v>
      </c>
      <c r="E506" s="144" t="s">
        <v>31</v>
      </c>
      <c r="F506" s="144" t="s">
        <v>20</v>
      </c>
      <c r="G506" s="80">
        <v>6110060820</v>
      </c>
      <c r="H506" s="81" t="s">
        <v>197</v>
      </c>
      <c r="I506" s="142">
        <f t="shared" si="379"/>
        <v>30100</v>
      </c>
      <c r="J506" s="142">
        <v>30800</v>
      </c>
      <c r="K506" s="75"/>
      <c r="L506" s="75"/>
      <c r="M506" s="75"/>
      <c r="N506" s="75"/>
      <c r="O506" s="75"/>
      <c r="P506" s="75"/>
      <c r="Q506" s="75">
        <v>-700</v>
      </c>
      <c r="R506" s="75"/>
      <c r="S506" s="143"/>
      <c r="T506" s="142">
        <f t="shared" si="409"/>
        <v>31300</v>
      </c>
      <c r="U506" s="142">
        <v>32100</v>
      </c>
      <c r="V506" s="75"/>
      <c r="W506" s="75"/>
      <c r="X506" s="75"/>
      <c r="Y506" s="75"/>
      <c r="Z506" s="75"/>
      <c r="AA506" s="75"/>
      <c r="AB506" s="75">
        <v>-800</v>
      </c>
      <c r="AC506" s="75"/>
      <c r="AD506" s="143"/>
      <c r="AMD506"/>
      <c r="AME506"/>
      <c r="AMF506"/>
      <c r="AMG506"/>
      <c r="AMH506"/>
      <c r="AMI506"/>
      <c r="AMJ506"/>
    </row>
    <row r="507" spans="2:1024" s="101" customFormat="1">
      <c r="B507" s="29"/>
      <c r="C507" s="39" t="s">
        <v>78</v>
      </c>
      <c r="D507" s="39">
        <v>929</v>
      </c>
      <c r="E507" s="144" t="s">
        <v>31</v>
      </c>
      <c r="F507" s="144" t="s">
        <v>22</v>
      </c>
      <c r="G507" s="80"/>
      <c r="H507" s="81"/>
      <c r="I507" s="142">
        <f t="shared" si="379"/>
        <v>159772000</v>
      </c>
      <c r="J507" s="142">
        <f t="shared" ref="J507:S508" si="421">J508</f>
        <v>156672000</v>
      </c>
      <c r="K507" s="75">
        <f t="shared" si="421"/>
        <v>0</v>
      </c>
      <c r="L507" s="75">
        <f t="shared" si="421"/>
        <v>0</v>
      </c>
      <c r="M507" s="75">
        <f t="shared" si="421"/>
        <v>0</v>
      </c>
      <c r="N507" s="75">
        <f t="shared" si="421"/>
        <v>0</v>
      </c>
      <c r="O507" s="75">
        <f t="shared" si="421"/>
        <v>0</v>
      </c>
      <c r="P507" s="75">
        <f t="shared" si="421"/>
        <v>0</v>
      </c>
      <c r="Q507" s="75">
        <f t="shared" si="421"/>
        <v>3100000</v>
      </c>
      <c r="R507" s="75">
        <f t="shared" si="421"/>
        <v>0</v>
      </c>
      <c r="S507" s="143">
        <f t="shared" si="421"/>
        <v>0</v>
      </c>
      <c r="T507" s="142">
        <f t="shared" si="409"/>
        <v>151521400</v>
      </c>
      <c r="U507" s="142">
        <f t="shared" ref="U507:AD508" si="422">U508</f>
        <v>151521400</v>
      </c>
      <c r="V507" s="75">
        <f t="shared" si="422"/>
        <v>0</v>
      </c>
      <c r="W507" s="75">
        <f t="shared" si="422"/>
        <v>0</v>
      </c>
      <c r="X507" s="75">
        <f t="shared" si="422"/>
        <v>0</v>
      </c>
      <c r="Y507" s="75">
        <f t="shared" si="422"/>
        <v>0</v>
      </c>
      <c r="Z507" s="75">
        <f t="shared" si="422"/>
        <v>0</v>
      </c>
      <c r="AA507" s="75">
        <f t="shared" si="422"/>
        <v>0</v>
      </c>
      <c r="AB507" s="75">
        <f t="shared" si="422"/>
        <v>0</v>
      </c>
      <c r="AC507" s="75">
        <f t="shared" si="422"/>
        <v>0</v>
      </c>
      <c r="AD507" s="143">
        <f t="shared" si="422"/>
        <v>0</v>
      </c>
      <c r="AMD507"/>
      <c r="AME507"/>
      <c r="AMF507"/>
      <c r="AMG507"/>
      <c r="AMH507"/>
      <c r="AMI507"/>
      <c r="AMJ507"/>
    </row>
    <row r="508" spans="2:1024" s="101" customFormat="1" ht="37.5">
      <c r="B508" s="29"/>
      <c r="C508" s="39" t="s">
        <v>216</v>
      </c>
      <c r="D508" s="39">
        <v>929</v>
      </c>
      <c r="E508" s="144" t="s">
        <v>31</v>
      </c>
      <c r="F508" s="144" t="s">
        <v>22</v>
      </c>
      <c r="G508" s="80">
        <v>6100000000</v>
      </c>
      <c r="H508" s="81"/>
      <c r="I508" s="142">
        <f t="shared" si="379"/>
        <v>159772000</v>
      </c>
      <c r="J508" s="142">
        <f t="shared" si="421"/>
        <v>156672000</v>
      </c>
      <c r="K508" s="75">
        <f t="shared" si="421"/>
        <v>0</v>
      </c>
      <c r="L508" s="75">
        <f t="shared" si="421"/>
        <v>0</v>
      </c>
      <c r="M508" s="75">
        <f t="shared" si="421"/>
        <v>0</v>
      </c>
      <c r="N508" s="75">
        <f t="shared" si="421"/>
        <v>0</v>
      </c>
      <c r="O508" s="75">
        <f t="shared" si="421"/>
        <v>0</v>
      </c>
      <c r="P508" s="75">
        <f t="shared" si="421"/>
        <v>0</v>
      </c>
      <c r="Q508" s="75">
        <f t="shared" si="421"/>
        <v>3100000</v>
      </c>
      <c r="R508" s="75">
        <f t="shared" si="421"/>
        <v>0</v>
      </c>
      <c r="S508" s="143">
        <f t="shared" si="421"/>
        <v>0</v>
      </c>
      <c r="T508" s="142">
        <f t="shared" si="409"/>
        <v>151521400</v>
      </c>
      <c r="U508" s="142">
        <f t="shared" si="422"/>
        <v>151521400</v>
      </c>
      <c r="V508" s="75">
        <f t="shared" si="422"/>
        <v>0</v>
      </c>
      <c r="W508" s="75">
        <f t="shared" si="422"/>
        <v>0</v>
      </c>
      <c r="X508" s="75">
        <f t="shared" si="422"/>
        <v>0</v>
      </c>
      <c r="Y508" s="75">
        <f t="shared" si="422"/>
        <v>0</v>
      </c>
      <c r="Z508" s="75">
        <f t="shared" si="422"/>
        <v>0</v>
      </c>
      <c r="AA508" s="75">
        <f t="shared" si="422"/>
        <v>0</v>
      </c>
      <c r="AB508" s="75">
        <f t="shared" si="422"/>
        <v>0</v>
      </c>
      <c r="AC508" s="75">
        <f t="shared" si="422"/>
        <v>0</v>
      </c>
      <c r="AD508" s="143">
        <f t="shared" si="422"/>
        <v>0</v>
      </c>
      <c r="AMD508"/>
      <c r="AME508"/>
      <c r="AMF508"/>
      <c r="AMG508"/>
      <c r="AMH508"/>
      <c r="AMI508"/>
      <c r="AMJ508"/>
    </row>
    <row r="509" spans="2:1024" s="101" customFormat="1">
      <c r="B509" s="29"/>
      <c r="C509" s="39" t="s">
        <v>217</v>
      </c>
      <c r="D509" s="39">
        <v>929</v>
      </c>
      <c r="E509" s="144" t="s">
        <v>31</v>
      </c>
      <c r="F509" s="144" t="s">
        <v>22</v>
      </c>
      <c r="G509" s="80">
        <v>6110000000</v>
      </c>
      <c r="H509" s="81"/>
      <c r="I509" s="142">
        <f t="shared" si="379"/>
        <v>159772000</v>
      </c>
      <c r="J509" s="142">
        <f t="shared" ref="J509:P509" si="423">J510+J514+J516</f>
        <v>156672000</v>
      </c>
      <c r="K509" s="142">
        <f t="shared" si="423"/>
        <v>0</v>
      </c>
      <c r="L509" s="75">
        <f t="shared" si="423"/>
        <v>0</v>
      </c>
      <c r="M509" s="75">
        <f t="shared" si="423"/>
        <v>0</v>
      </c>
      <c r="N509" s="75">
        <f t="shared" si="423"/>
        <v>0</v>
      </c>
      <c r="O509" s="75">
        <f t="shared" si="423"/>
        <v>0</v>
      </c>
      <c r="P509" s="75">
        <f t="shared" si="423"/>
        <v>0</v>
      </c>
      <c r="Q509" s="75">
        <f>Q510+Q514+Q516+Q512</f>
        <v>3100000</v>
      </c>
      <c r="R509" s="75">
        <f>R510+R514+R516</f>
        <v>0</v>
      </c>
      <c r="S509" s="143">
        <f>S510+S514+S516</f>
        <v>0</v>
      </c>
      <c r="T509" s="142">
        <f t="shared" si="409"/>
        <v>151521400</v>
      </c>
      <c r="U509" s="142">
        <f t="shared" ref="U509:AD509" si="424">U510+U514+U516</f>
        <v>151521400</v>
      </c>
      <c r="V509" s="75">
        <f t="shared" si="424"/>
        <v>0</v>
      </c>
      <c r="W509" s="75">
        <f t="shared" si="424"/>
        <v>0</v>
      </c>
      <c r="X509" s="75">
        <f t="shared" si="424"/>
        <v>0</v>
      </c>
      <c r="Y509" s="75">
        <f t="shared" si="424"/>
        <v>0</v>
      </c>
      <c r="Z509" s="75">
        <f t="shared" si="424"/>
        <v>0</v>
      </c>
      <c r="AA509" s="75">
        <f t="shared" si="424"/>
        <v>0</v>
      </c>
      <c r="AB509" s="75">
        <f t="shared" si="424"/>
        <v>0</v>
      </c>
      <c r="AC509" s="75">
        <f t="shared" si="424"/>
        <v>0</v>
      </c>
      <c r="AD509" s="143">
        <f t="shared" si="424"/>
        <v>0</v>
      </c>
      <c r="AMD509"/>
      <c r="AME509"/>
      <c r="AMF509"/>
      <c r="AMG509"/>
      <c r="AMH509"/>
      <c r="AMI509"/>
      <c r="AMJ509"/>
    </row>
    <row r="510" spans="2:1024" s="101" customFormat="1" ht="37.5">
      <c r="B510" s="29"/>
      <c r="C510" s="39" t="s">
        <v>132</v>
      </c>
      <c r="D510" s="39">
        <v>929</v>
      </c>
      <c r="E510" s="144" t="s">
        <v>31</v>
      </c>
      <c r="F510" s="144" t="s">
        <v>22</v>
      </c>
      <c r="G510" s="80">
        <v>6110000590</v>
      </c>
      <c r="H510" s="81"/>
      <c r="I510" s="142">
        <f t="shared" si="379"/>
        <v>154470200</v>
      </c>
      <c r="J510" s="142">
        <f t="shared" ref="J510:S510" si="425">J511</f>
        <v>154470200</v>
      </c>
      <c r="K510" s="75">
        <f t="shared" si="425"/>
        <v>0</v>
      </c>
      <c r="L510" s="75">
        <f t="shared" si="425"/>
        <v>0</v>
      </c>
      <c r="M510" s="75">
        <f t="shared" si="425"/>
        <v>0</v>
      </c>
      <c r="N510" s="75">
        <f t="shared" si="425"/>
        <v>0</v>
      </c>
      <c r="O510" s="75">
        <f t="shared" si="425"/>
        <v>0</v>
      </c>
      <c r="P510" s="75">
        <f t="shared" si="425"/>
        <v>0</v>
      </c>
      <c r="Q510" s="75">
        <f t="shared" si="425"/>
        <v>0</v>
      </c>
      <c r="R510" s="75">
        <f t="shared" si="425"/>
        <v>0</v>
      </c>
      <c r="S510" s="143">
        <f t="shared" si="425"/>
        <v>0</v>
      </c>
      <c r="T510" s="142">
        <f t="shared" si="409"/>
        <v>149319600</v>
      </c>
      <c r="U510" s="142">
        <f t="shared" ref="U510:AD510" si="426">U511</f>
        <v>149319600</v>
      </c>
      <c r="V510" s="75">
        <f t="shared" si="426"/>
        <v>0</v>
      </c>
      <c r="W510" s="75">
        <f t="shared" si="426"/>
        <v>0</v>
      </c>
      <c r="X510" s="75">
        <f t="shared" si="426"/>
        <v>0</v>
      </c>
      <c r="Y510" s="75">
        <f t="shared" si="426"/>
        <v>0</v>
      </c>
      <c r="Z510" s="75">
        <f t="shared" si="426"/>
        <v>0</v>
      </c>
      <c r="AA510" s="75">
        <f t="shared" si="426"/>
        <v>0</v>
      </c>
      <c r="AB510" s="75">
        <f t="shared" si="426"/>
        <v>0</v>
      </c>
      <c r="AC510" s="75">
        <f t="shared" si="426"/>
        <v>0</v>
      </c>
      <c r="AD510" s="143">
        <f t="shared" si="426"/>
        <v>0</v>
      </c>
      <c r="AMD510"/>
      <c r="AME510"/>
      <c r="AMF510"/>
      <c r="AMG510"/>
      <c r="AMH510"/>
      <c r="AMI510"/>
      <c r="AMJ510"/>
    </row>
    <row r="511" spans="2:1024" s="101" customFormat="1" ht="37.5">
      <c r="B511" s="29"/>
      <c r="C511" s="39" t="s">
        <v>165</v>
      </c>
      <c r="D511" s="39">
        <v>929</v>
      </c>
      <c r="E511" s="144" t="s">
        <v>31</v>
      </c>
      <c r="F511" s="144" t="s">
        <v>22</v>
      </c>
      <c r="G511" s="80">
        <v>6110000590</v>
      </c>
      <c r="H511" s="81" t="s">
        <v>197</v>
      </c>
      <c r="I511" s="142">
        <f t="shared" si="379"/>
        <v>154470200</v>
      </c>
      <c r="J511" s="142">
        <v>154470200</v>
      </c>
      <c r="K511" s="75"/>
      <c r="L511" s="75"/>
      <c r="M511" s="75"/>
      <c r="N511" s="75"/>
      <c r="O511" s="75"/>
      <c r="P511" s="75"/>
      <c r="Q511" s="75"/>
      <c r="R511" s="75"/>
      <c r="S511" s="143"/>
      <c r="T511" s="142">
        <f t="shared" si="409"/>
        <v>149319600</v>
      </c>
      <c r="U511" s="142">
        <v>149319600</v>
      </c>
      <c r="V511" s="75"/>
      <c r="W511" s="75"/>
      <c r="X511" s="75"/>
      <c r="Y511" s="75"/>
      <c r="Z511" s="75"/>
      <c r="AA511" s="75"/>
      <c r="AB511" s="75"/>
      <c r="AC511" s="75"/>
      <c r="AD511" s="143"/>
      <c r="AMD511"/>
      <c r="AME511"/>
      <c r="AMF511"/>
      <c r="AMG511"/>
      <c r="AMH511"/>
      <c r="AMI511"/>
      <c r="AMJ511"/>
    </row>
    <row r="512" spans="2:1024" s="151" customFormat="1" ht="37.5">
      <c r="B512" s="72"/>
      <c r="C512" s="43" t="s">
        <v>218</v>
      </c>
      <c r="D512" s="43">
        <v>929</v>
      </c>
      <c r="E512" s="152" t="s">
        <v>31</v>
      </c>
      <c r="F512" s="152" t="s">
        <v>22</v>
      </c>
      <c r="G512" s="57" t="s">
        <v>219</v>
      </c>
      <c r="H512" s="74"/>
      <c r="I512" s="75">
        <f t="shared" si="379"/>
        <v>3100000</v>
      </c>
      <c r="J512" s="75"/>
      <c r="K512" s="75"/>
      <c r="L512" s="75"/>
      <c r="M512" s="75"/>
      <c r="N512" s="75"/>
      <c r="O512" s="75"/>
      <c r="P512" s="75"/>
      <c r="Q512" s="75">
        <f>Q513</f>
        <v>3100000</v>
      </c>
      <c r="R512" s="75"/>
      <c r="S512" s="75"/>
      <c r="T512" s="75">
        <f t="shared" si="409"/>
        <v>0</v>
      </c>
      <c r="U512" s="75"/>
      <c r="V512" s="75"/>
      <c r="W512" s="75"/>
      <c r="X512" s="75"/>
      <c r="Y512" s="75"/>
      <c r="Z512" s="75"/>
      <c r="AA512" s="75"/>
      <c r="AB512" s="75"/>
      <c r="AC512" s="75"/>
      <c r="AD512" s="75"/>
      <c r="AMD512" s="55"/>
      <c r="AME512" s="55"/>
      <c r="AMF512" s="55"/>
      <c r="AMG512" s="55"/>
      <c r="AMH512" s="55"/>
      <c r="AMI512" s="55"/>
      <c r="AMJ512" s="55"/>
    </row>
    <row r="513" spans="2:1024" s="151" customFormat="1" ht="37.5">
      <c r="B513" s="72"/>
      <c r="C513" s="43" t="s">
        <v>165</v>
      </c>
      <c r="D513" s="43">
        <v>929</v>
      </c>
      <c r="E513" s="152" t="s">
        <v>31</v>
      </c>
      <c r="F513" s="152" t="s">
        <v>22</v>
      </c>
      <c r="G513" s="57" t="s">
        <v>219</v>
      </c>
      <c r="H513" s="74" t="s">
        <v>197</v>
      </c>
      <c r="I513" s="75">
        <f t="shared" si="379"/>
        <v>3100000</v>
      </c>
      <c r="J513" s="75"/>
      <c r="K513" s="75"/>
      <c r="L513" s="75"/>
      <c r="M513" s="75"/>
      <c r="N513" s="75"/>
      <c r="O513" s="75"/>
      <c r="P513" s="75"/>
      <c r="Q513" s="75">
        <v>3100000</v>
      </c>
      <c r="R513" s="75"/>
      <c r="S513" s="75"/>
      <c r="T513" s="75">
        <f t="shared" si="409"/>
        <v>0</v>
      </c>
      <c r="U513" s="75"/>
      <c r="V513" s="75"/>
      <c r="W513" s="75"/>
      <c r="X513" s="75"/>
      <c r="Y513" s="75"/>
      <c r="Z513" s="75"/>
      <c r="AA513" s="75"/>
      <c r="AB513" s="75"/>
      <c r="AC513" s="75"/>
      <c r="AD513" s="75"/>
      <c r="AMD513" s="55"/>
      <c r="AME513" s="55"/>
      <c r="AMF513" s="55"/>
      <c r="AMG513" s="55"/>
      <c r="AMH513" s="55"/>
      <c r="AMI513" s="55"/>
      <c r="AMJ513" s="55"/>
    </row>
    <row r="514" spans="2:1024" s="101" customFormat="1" ht="56.25">
      <c r="B514" s="29"/>
      <c r="C514" s="39" t="s">
        <v>220</v>
      </c>
      <c r="D514" s="39">
        <v>929</v>
      </c>
      <c r="E514" s="144" t="s">
        <v>31</v>
      </c>
      <c r="F514" s="144" t="s">
        <v>22</v>
      </c>
      <c r="G514" s="80" t="s">
        <v>221</v>
      </c>
      <c r="H514" s="81"/>
      <c r="I514" s="142">
        <f t="shared" si="379"/>
        <v>1601800</v>
      </c>
      <c r="J514" s="142">
        <f t="shared" ref="J514:S514" si="427">J515</f>
        <v>1601800</v>
      </c>
      <c r="K514" s="75">
        <f t="shared" si="427"/>
        <v>0</v>
      </c>
      <c r="L514" s="75">
        <f t="shared" si="427"/>
        <v>0</v>
      </c>
      <c r="M514" s="75">
        <f t="shared" si="427"/>
        <v>0</v>
      </c>
      <c r="N514" s="75">
        <f t="shared" si="427"/>
        <v>0</v>
      </c>
      <c r="O514" s="75">
        <f t="shared" si="427"/>
        <v>0</v>
      </c>
      <c r="P514" s="75">
        <f t="shared" si="427"/>
        <v>0</v>
      </c>
      <c r="Q514" s="75">
        <f t="shared" si="427"/>
        <v>0</v>
      </c>
      <c r="R514" s="75">
        <f t="shared" si="427"/>
        <v>0</v>
      </c>
      <c r="S514" s="143">
        <f t="shared" si="427"/>
        <v>0</v>
      </c>
      <c r="T514" s="142">
        <f t="shared" si="409"/>
        <v>1601800</v>
      </c>
      <c r="U514" s="142">
        <f t="shared" ref="U514:AD514" si="428">U515</f>
        <v>1601800</v>
      </c>
      <c r="V514" s="75">
        <f t="shared" si="428"/>
        <v>0</v>
      </c>
      <c r="W514" s="75">
        <f t="shared" si="428"/>
        <v>0</v>
      </c>
      <c r="X514" s="75">
        <f t="shared" si="428"/>
        <v>0</v>
      </c>
      <c r="Y514" s="75">
        <f t="shared" si="428"/>
        <v>0</v>
      </c>
      <c r="Z514" s="75">
        <f t="shared" si="428"/>
        <v>0</v>
      </c>
      <c r="AA514" s="75">
        <f t="shared" si="428"/>
        <v>0</v>
      </c>
      <c r="AB514" s="75">
        <f t="shared" si="428"/>
        <v>0</v>
      </c>
      <c r="AC514" s="75">
        <f t="shared" si="428"/>
        <v>0</v>
      </c>
      <c r="AD514" s="143">
        <f t="shared" si="428"/>
        <v>0</v>
      </c>
      <c r="AMD514"/>
      <c r="AME514"/>
      <c r="AMF514"/>
      <c r="AMG514"/>
      <c r="AMH514"/>
      <c r="AMI514"/>
      <c r="AMJ514"/>
    </row>
    <row r="515" spans="2:1024" s="101" customFormat="1" ht="37.5">
      <c r="B515" s="29"/>
      <c r="C515" s="39" t="s">
        <v>165</v>
      </c>
      <c r="D515" s="39">
        <v>929</v>
      </c>
      <c r="E515" s="144" t="s">
        <v>31</v>
      </c>
      <c r="F515" s="144" t="s">
        <v>22</v>
      </c>
      <c r="G515" s="80" t="s">
        <v>221</v>
      </c>
      <c r="H515" s="81" t="s">
        <v>197</v>
      </c>
      <c r="I515" s="142">
        <f t="shared" si="379"/>
        <v>1601800</v>
      </c>
      <c r="J515" s="142">
        <v>1601800</v>
      </c>
      <c r="K515" s="75"/>
      <c r="L515" s="75"/>
      <c r="M515" s="75"/>
      <c r="N515" s="75"/>
      <c r="O515" s="75"/>
      <c r="P515" s="75"/>
      <c r="Q515" s="75"/>
      <c r="R515" s="75"/>
      <c r="S515" s="143"/>
      <c r="T515" s="142">
        <f t="shared" si="409"/>
        <v>1601800</v>
      </c>
      <c r="U515" s="142">
        <v>1601800</v>
      </c>
      <c r="V515" s="75"/>
      <c r="W515" s="75"/>
      <c r="X515" s="75"/>
      <c r="Y515" s="75"/>
      <c r="Z515" s="75"/>
      <c r="AA515" s="75"/>
      <c r="AB515" s="75"/>
      <c r="AC515" s="75"/>
      <c r="AD515" s="143"/>
      <c r="AMD515"/>
      <c r="AME515"/>
      <c r="AMF515"/>
      <c r="AMG515"/>
      <c r="AMH515"/>
      <c r="AMI515"/>
      <c r="AMJ515"/>
    </row>
    <row r="516" spans="2:1024" s="101" customFormat="1" ht="37.5">
      <c r="B516" s="29"/>
      <c r="C516" s="39" t="s">
        <v>222</v>
      </c>
      <c r="D516" s="39">
        <v>929</v>
      </c>
      <c r="E516" s="144" t="s">
        <v>31</v>
      </c>
      <c r="F516" s="144" t="s">
        <v>22</v>
      </c>
      <c r="G516" s="80">
        <v>6110100000</v>
      </c>
      <c r="H516" s="81"/>
      <c r="I516" s="142">
        <f t="shared" si="379"/>
        <v>600000</v>
      </c>
      <c r="J516" s="142">
        <f t="shared" ref="J516:S517" si="429">J517</f>
        <v>600000</v>
      </c>
      <c r="K516" s="75">
        <f t="shared" si="429"/>
        <v>0</v>
      </c>
      <c r="L516" s="75">
        <f t="shared" si="429"/>
        <v>0</v>
      </c>
      <c r="M516" s="75">
        <f t="shared" si="429"/>
        <v>0</v>
      </c>
      <c r="N516" s="75">
        <f t="shared" si="429"/>
        <v>0</v>
      </c>
      <c r="O516" s="75">
        <f t="shared" si="429"/>
        <v>0</v>
      </c>
      <c r="P516" s="75">
        <f t="shared" si="429"/>
        <v>0</v>
      </c>
      <c r="Q516" s="75">
        <f t="shared" si="429"/>
        <v>0</v>
      </c>
      <c r="R516" s="75">
        <f t="shared" si="429"/>
        <v>0</v>
      </c>
      <c r="S516" s="143">
        <f t="shared" si="429"/>
        <v>0</v>
      </c>
      <c r="T516" s="142">
        <f t="shared" si="409"/>
        <v>600000</v>
      </c>
      <c r="U516" s="142">
        <f t="shared" ref="U516:AD517" si="430">U517</f>
        <v>600000</v>
      </c>
      <c r="V516" s="75">
        <f t="shared" si="430"/>
        <v>0</v>
      </c>
      <c r="W516" s="75">
        <f t="shared" si="430"/>
        <v>0</v>
      </c>
      <c r="X516" s="75">
        <f t="shared" si="430"/>
        <v>0</v>
      </c>
      <c r="Y516" s="75">
        <f t="shared" si="430"/>
        <v>0</v>
      </c>
      <c r="Z516" s="75">
        <f t="shared" si="430"/>
        <v>0</v>
      </c>
      <c r="AA516" s="75">
        <f t="shared" si="430"/>
        <v>0</v>
      </c>
      <c r="AB516" s="75">
        <f t="shared" si="430"/>
        <v>0</v>
      </c>
      <c r="AC516" s="75">
        <f t="shared" si="430"/>
        <v>0</v>
      </c>
      <c r="AD516" s="143">
        <f t="shared" si="430"/>
        <v>0</v>
      </c>
      <c r="AMD516"/>
      <c r="AME516"/>
      <c r="AMF516"/>
      <c r="AMG516"/>
      <c r="AMH516"/>
      <c r="AMI516"/>
      <c r="AMJ516"/>
    </row>
    <row r="517" spans="2:1024" s="101" customFormat="1" ht="37.5">
      <c r="B517" s="29"/>
      <c r="C517" s="39" t="s">
        <v>132</v>
      </c>
      <c r="D517" s="39">
        <v>929</v>
      </c>
      <c r="E517" s="144" t="s">
        <v>31</v>
      </c>
      <c r="F517" s="144" t="s">
        <v>22</v>
      </c>
      <c r="G517" s="80">
        <v>6110100590</v>
      </c>
      <c r="H517" s="81"/>
      <c r="I517" s="142">
        <f t="shared" si="379"/>
        <v>600000</v>
      </c>
      <c r="J517" s="142">
        <f t="shared" si="429"/>
        <v>600000</v>
      </c>
      <c r="K517" s="75">
        <f t="shared" si="429"/>
        <v>0</v>
      </c>
      <c r="L517" s="75">
        <f t="shared" si="429"/>
        <v>0</v>
      </c>
      <c r="M517" s="75">
        <f t="shared" si="429"/>
        <v>0</v>
      </c>
      <c r="N517" s="75">
        <f t="shared" si="429"/>
        <v>0</v>
      </c>
      <c r="O517" s="75">
        <f t="shared" si="429"/>
        <v>0</v>
      </c>
      <c r="P517" s="75">
        <f t="shared" si="429"/>
        <v>0</v>
      </c>
      <c r="Q517" s="75">
        <f t="shared" si="429"/>
        <v>0</v>
      </c>
      <c r="R517" s="75">
        <f t="shared" si="429"/>
        <v>0</v>
      </c>
      <c r="S517" s="143">
        <f t="shared" si="429"/>
        <v>0</v>
      </c>
      <c r="T517" s="142">
        <f t="shared" si="409"/>
        <v>600000</v>
      </c>
      <c r="U517" s="142">
        <f t="shared" si="430"/>
        <v>600000</v>
      </c>
      <c r="V517" s="75">
        <f t="shared" si="430"/>
        <v>0</v>
      </c>
      <c r="W517" s="75">
        <f t="shared" si="430"/>
        <v>0</v>
      </c>
      <c r="X517" s="75">
        <f t="shared" si="430"/>
        <v>0</v>
      </c>
      <c r="Y517" s="75">
        <f t="shared" si="430"/>
        <v>0</v>
      </c>
      <c r="Z517" s="75">
        <f t="shared" si="430"/>
        <v>0</v>
      </c>
      <c r="AA517" s="75">
        <f t="shared" si="430"/>
        <v>0</v>
      </c>
      <c r="AB517" s="75">
        <f t="shared" si="430"/>
        <v>0</v>
      </c>
      <c r="AC517" s="75">
        <f t="shared" si="430"/>
        <v>0</v>
      </c>
      <c r="AD517" s="143">
        <f t="shared" si="430"/>
        <v>0</v>
      </c>
      <c r="AMD517"/>
      <c r="AME517"/>
      <c r="AMF517"/>
      <c r="AMG517"/>
      <c r="AMH517"/>
      <c r="AMI517"/>
      <c r="AMJ517"/>
    </row>
    <row r="518" spans="2:1024" s="101" customFormat="1" ht="37.5">
      <c r="B518" s="29"/>
      <c r="C518" s="39" t="s">
        <v>165</v>
      </c>
      <c r="D518" s="39">
        <v>929</v>
      </c>
      <c r="E518" s="144" t="s">
        <v>31</v>
      </c>
      <c r="F518" s="144" t="s">
        <v>22</v>
      </c>
      <c r="G518" s="80">
        <v>6110100590</v>
      </c>
      <c r="H518" s="81" t="s">
        <v>197</v>
      </c>
      <c r="I518" s="142">
        <f t="shared" si="379"/>
        <v>600000</v>
      </c>
      <c r="J518" s="142">
        <v>600000</v>
      </c>
      <c r="K518" s="75">
        <v>0</v>
      </c>
      <c r="L518" s="75">
        <v>0</v>
      </c>
      <c r="M518" s="75">
        <v>0</v>
      </c>
      <c r="N518" s="75">
        <v>0</v>
      </c>
      <c r="O518" s="75">
        <v>0</v>
      </c>
      <c r="P518" s="75">
        <v>0</v>
      </c>
      <c r="Q518" s="75">
        <v>0</v>
      </c>
      <c r="R518" s="75">
        <v>0</v>
      </c>
      <c r="S518" s="143">
        <v>0</v>
      </c>
      <c r="T518" s="142">
        <f t="shared" si="409"/>
        <v>600000</v>
      </c>
      <c r="U518" s="142">
        <v>600000</v>
      </c>
      <c r="V518" s="75">
        <v>0</v>
      </c>
      <c r="W518" s="75">
        <v>0</v>
      </c>
      <c r="X518" s="75">
        <v>0</v>
      </c>
      <c r="Y518" s="75">
        <v>0</v>
      </c>
      <c r="Z518" s="75">
        <v>0</v>
      </c>
      <c r="AA518" s="75">
        <v>0</v>
      </c>
      <c r="AB518" s="75">
        <v>0</v>
      </c>
      <c r="AC518" s="75">
        <v>0</v>
      </c>
      <c r="AD518" s="143">
        <v>0</v>
      </c>
      <c r="AMD518"/>
      <c r="AME518"/>
      <c r="AMF518"/>
      <c r="AMG518"/>
      <c r="AMH518"/>
      <c r="AMI518"/>
      <c r="AMJ518"/>
    </row>
    <row r="519" spans="2:1024" s="101" customFormat="1">
      <c r="B519" s="29"/>
      <c r="C519" s="39" t="s">
        <v>79</v>
      </c>
      <c r="D519" s="39">
        <v>929</v>
      </c>
      <c r="E519" s="144" t="s">
        <v>31</v>
      </c>
      <c r="F519" s="144" t="s">
        <v>27</v>
      </c>
      <c r="G519" s="80"/>
      <c r="H519" s="81"/>
      <c r="I519" s="142">
        <f t="shared" si="379"/>
        <v>3044900</v>
      </c>
      <c r="J519" s="142">
        <f t="shared" ref="J519:S521" si="431">J520</f>
        <v>3044900</v>
      </c>
      <c r="K519" s="75">
        <f t="shared" si="431"/>
        <v>0</v>
      </c>
      <c r="L519" s="75">
        <f t="shared" si="431"/>
        <v>0</v>
      </c>
      <c r="M519" s="75">
        <f t="shared" si="431"/>
        <v>0</v>
      </c>
      <c r="N519" s="75">
        <f t="shared" si="431"/>
        <v>0</v>
      </c>
      <c r="O519" s="75">
        <f t="shared" si="431"/>
        <v>0</v>
      </c>
      <c r="P519" s="75">
        <f t="shared" si="431"/>
        <v>0</v>
      </c>
      <c r="Q519" s="75">
        <f t="shared" si="431"/>
        <v>0</v>
      </c>
      <c r="R519" s="75">
        <f t="shared" si="431"/>
        <v>0</v>
      </c>
      <c r="S519" s="143">
        <f t="shared" si="431"/>
        <v>0</v>
      </c>
      <c r="T519" s="142">
        <f t="shared" si="409"/>
        <v>2929100</v>
      </c>
      <c r="U519" s="142">
        <f t="shared" ref="U519:AD521" si="432">U520</f>
        <v>2929100</v>
      </c>
      <c r="V519" s="75">
        <f t="shared" si="432"/>
        <v>0</v>
      </c>
      <c r="W519" s="75">
        <f t="shared" si="432"/>
        <v>0</v>
      </c>
      <c r="X519" s="75">
        <f t="shared" si="432"/>
        <v>0</v>
      </c>
      <c r="Y519" s="75">
        <f t="shared" si="432"/>
        <v>0</v>
      </c>
      <c r="Z519" s="75">
        <f t="shared" si="432"/>
        <v>0</v>
      </c>
      <c r="AA519" s="75">
        <f t="shared" si="432"/>
        <v>0</v>
      </c>
      <c r="AB519" s="75">
        <f t="shared" si="432"/>
        <v>0</v>
      </c>
      <c r="AC519" s="75">
        <f t="shared" si="432"/>
        <v>0</v>
      </c>
      <c r="AD519" s="143">
        <f t="shared" si="432"/>
        <v>0</v>
      </c>
      <c r="AMD519"/>
      <c r="AME519"/>
      <c r="AMF519"/>
      <c r="AMG519"/>
      <c r="AMH519"/>
      <c r="AMI519"/>
      <c r="AMJ519"/>
    </row>
    <row r="520" spans="2:1024" s="101" customFormat="1" ht="37.5">
      <c r="B520" s="29"/>
      <c r="C520" s="39" t="s">
        <v>99</v>
      </c>
      <c r="D520" s="39">
        <v>929</v>
      </c>
      <c r="E520" s="144" t="s">
        <v>31</v>
      </c>
      <c r="F520" s="144" t="s">
        <v>27</v>
      </c>
      <c r="G520" s="80">
        <v>5000000000</v>
      </c>
      <c r="H520" s="81"/>
      <c r="I520" s="142">
        <f t="shared" ref="I520:I583" si="433">SUM(J520:S520)</f>
        <v>3044900</v>
      </c>
      <c r="J520" s="142">
        <f t="shared" si="431"/>
        <v>3044900</v>
      </c>
      <c r="K520" s="75">
        <f t="shared" si="431"/>
        <v>0</v>
      </c>
      <c r="L520" s="75">
        <f t="shared" si="431"/>
        <v>0</v>
      </c>
      <c r="M520" s="75">
        <f t="shared" si="431"/>
        <v>0</v>
      </c>
      <c r="N520" s="75">
        <f t="shared" si="431"/>
        <v>0</v>
      </c>
      <c r="O520" s="75">
        <f t="shared" si="431"/>
        <v>0</v>
      </c>
      <c r="P520" s="75">
        <f t="shared" si="431"/>
        <v>0</v>
      </c>
      <c r="Q520" s="75">
        <f t="shared" si="431"/>
        <v>0</v>
      </c>
      <c r="R520" s="75">
        <f t="shared" si="431"/>
        <v>0</v>
      </c>
      <c r="S520" s="143">
        <f t="shared" si="431"/>
        <v>0</v>
      </c>
      <c r="T520" s="142">
        <f t="shared" si="409"/>
        <v>2929100</v>
      </c>
      <c r="U520" s="142">
        <f t="shared" si="432"/>
        <v>2929100</v>
      </c>
      <c r="V520" s="75">
        <f t="shared" si="432"/>
        <v>0</v>
      </c>
      <c r="W520" s="75">
        <f t="shared" si="432"/>
        <v>0</v>
      </c>
      <c r="X520" s="75">
        <f t="shared" si="432"/>
        <v>0</v>
      </c>
      <c r="Y520" s="75">
        <f t="shared" si="432"/>
        <v>0</v>
      </c>
      <c r="Z520" s="75">
        <f t="shared" si="432"/>
        <v>0</v>
      </c>
      <c r="AA520" s="75">
        <f t="shared" si="432"/>
        <v>0</v>
      </c>
      <c r="AB520" s="75">
        <f t="shared" si="432"/>
        <v>0</v>
      </c>
      <c r="AC520" s="75">
        <f t="shared" si="432"/>
        <v>0</v>
      </c>
      <c r="AD520" s="143">
        <f t="shared" si="432"/>
        <v>0</v>
      </c>
      <c r="AMD520"/>
      <c r="AME520"/>
      <c r="AMF520"/>
      <c r="AMG520"/>
      <c r="AMH520"/>
      <c r="AMI520"/>
      <c r="AMJ520"/>
    </row>
    <row r="521" spans="2:1024" s="101" customFormat="1" ht="37.5">
      <c r="B521" s="29"/>
      <c r="C521" s="39" t="s">
        <v>107</v>
      </c>
      <c r="D521" s="39">
        <v>929</v>
      </c>
      <c r="E521" s="144" t="s">
        <v>31</v>
      </c>
      <c r="F521" s="144" t="s">
        <v>27</v>
      </c>
      <c r="G521" s="80">
        <v>5020000000</v>
      </c>
      <c r="H521" s="81"/>
      <c r="I521" s="142">
        <f t="shared" si="433"/>
        <v>3044900</v>
      </c>
      <c r="J521" s="142">
        <f t="shared" si="431"/>
        <v>3044900</v>
      </c>
      <c r="K521" s="75">
        <f t="shared" si="431"/>
        <v>0</v>
      </c>
      <c r="L521" s="75">
        <f t="shared" si="431"/>
        <v>0</v>
      </c>
      <c r="M521" s="75">
        <f t="shared" si="431"/>
        <v>0</v>
      </c>
      <c r="N521" s="75">
        <f t="shared" si="431"/>
        <v>0</v>
      </c>
      <c r="O521" s="75">
        <f t="shared" si="431"/>
        <v>0</v>
      </c>
      <c r="P521" s="75">
        <f t="shared" si="431"/>
        <v>0</v>
      </c>
      <c r="Q521" s="75">
        <f t="shared" si="431"/>
        <v>0</v>
      </c>
      <c r="R521" s="75">
        <f t="shared" si="431"/>
        <v>0</v>
      </c>
      <c r="S521" s="143">
        <f t="shared" si="431"/>
        <v>0</v>
      </c>
      <c r="T521" s="142">
        <f t="shared" si="409"/>
        <v>2929100</v>
      </c>
      <c r="U521" s="142">
        <f t="shared" si="432"/>
        <v>2929100</v>
      </c>
      <c r="V521" s="75">
        <f t="shared" si="432"/>
        <v>0</v>
      </c>
      <c r="W521" s="75">
        <f t="shared" si="432"/>
        <v>0</v>
      </c>
      <c r="X521" s="75">
        <f t="shared" si="432"/>
        <v>0</v>
      </c>
      <c r="Y521" s="75">
        <f t="shared" si="432"/>
        <v>0</v>
      </c>
      <c r="Z521" s="75">
        <f t="shared" si="432"/>
        <v>0</v>
      </c>
      <c r="AA521" s="75">
        <f t="shared" si="432"/>
        <v>0</v>
      </c>
      <c r="AB521" s="75">
        <f t="shared" si="432"/>
        <v>0</v>
      </c>
      <c r="AC521" s="75">
        <f t="shared" si="432"/>
        <v>0</v>
      </c>
      <c r="AD521" s="143">
        <f t="shared" si="432"/>
        <v>0</v>
      </c>
      <c r="AMD521"/>
      <c r="AME521"/>
      <c r="AMF521"/>
      <c r="AMG521"/>
      <c r="AMH521"/>
      <c r="AMI521"/>
      <c r="AMJ521"/>
    </row>
    <row r="522" spans="2:1024" s="101" customFormat="1" ht="35.85" customHeight="1">
      <c r="B522" s="29"/>
      <c r="C522" s="39" t="s">
        <v>367</v>
      </c>
      <c r="D522" s="39">
        <v>929</v>
      </c>
      <c r="E522" s="144" t="s">
        <v>31</v>
      </c>
      <c r="F522" s="144" t="s">
        <v>27</v>
      </c>
      <c r="G522" s="80">
        <v>5020000190</v>
      </c>
      <c r="H522" s="81"/>
      <c r="I522" s="142">
        <f t="shared" si="433"/>
        <v>3044900</v>
      </c>
      <c r="J522" s="142">
        <f t="shared" ref="J522:S522" si="434">J523+J524</f>
        <v>3044900</v>
      </c>
      <c r="K522" s="75">
        <f t="shared" si="434"/>
        <v>0</v>
      </c>
      <c r="L522" s="75">
        <f t="shared" si="434"/>
        <v>0</v>
      </c>
      <c r="M522" s="75">
        <f t="shared" si="434"/>
        <v>0</v>
      </c>
      <c r="N522" s="75">
        <f t="shared" si="434"/>
        <v>0</v>
      </c>
      <c r="O522" s="75">
        <f t="shared" si="434"/>
        <v>0</v>
      </c>
      <c r="P522" s="75">
        <f t="shared" si="434"/>
        <v>0</v>
      </c>
      <c r="Q522" s="75">
        <f t="shared" si="434"/>
        <v>0</v>
      </c>
      <c r="R522" s="75">
        <f t="shared" si="434"/>
        <v>0</v>
      </c>
      <c r="S522" s="143">
        <f t="shared" si="434"/>
        <v>0</v>
      </c>
      <c r="T522" s="142">
        <f t="shared" si="409"/>
        <v>2929100</v>
      </c>
      <c r="U522" s="142">
        <f t="shared" ref="U522:AD522" si="435">U523+U524</f>
        <v>2929100</v>
      </c>
      <c r="V522" s="75">
        <f t="shared" si="435"/>
        <v>0</v>
      </c>
      <c r="W522" s="75">
        <f t="shared" si="435"/>
        <v>0</v>
      </c>
      <c r="X522" s="75">
        <f t="shared" si="435"/>
        <v>0</v>
      </c>
      <c r="Y522" s="75">
        <f t="shared" si="435"/>
        <v>0</v>
      </c>
      <c r="Z522" s="75">
        <f t="shared" si="435"/>
        <v>0</v>
      </c>
      <c r="AA522" s="75">
        <f t="shared" si="435"/>
        <v>0</v>
      </c>
      <c r="AB522" s="75">
        <f t="shared" si="435"/>
        <v>0</v>
      </c>
      <c r="AC522" s="75">
        <f t="shared" si="435"/>
        <v>0</v>
      </c>
      <c r="AD522" s="143">
        <f t="shared" si="435"/>
        <v>0</v>
      </c>
      <c r="AMD522"/>
      <c r="AME522"/>
      <c r="AMF522"/>
      <c r="AMG522"/>
      <c r="AMH522"/>
      <c r="AMI522"/>
      <c r="AMJ522"/>
    </row>
    <row r="523" spans="2:1024" s="101" customFormat="1" ht="75">
      <c r="B523" s="29"/>
      <c r="C523" s="39" t="s">
        <v>102</v>
      </c>
      <c r="D523" s="39">
        <v>929</v>
      </c>
      <c r="E523" s="144" t="s">
        <v>31</v>
      </c>
      <c r="F523" s="144" t="s">
        <v>27</v>
      </c>
      <c r="G523" s="80">
        <v>5020000190</v>
      </c>
      <c r="H523" s="81" t="s">
        <v>103</v>
      </c>
      <c r="I523" s="142">
        <f t="shared" si="433"/>
        <v>3043400</v>
      </c>
      <c r="J523" s="142">
        <v>3043400</v>
      </c>
      <c r="K523" s="75"/>
      <c r="L523" s="75"/>
      <c r="M523" s="75"/>
      <c r="N523" s="75"/>
      <c r="O523" s="75"/>
      <c r="P523" s="75"/>
      <c r="Q523" s="75"/>
      <c r="R523" s="75"/>
      <c r="S523" s="143"/>
      <c r="T523" s="142">
        <f t="shared" si="409"/>
        <v>2927600</v>
      </c>
      <c r="U523" s="142">
        <v>2927600</v>
      </c>
      <c r="V523" s="75"/>
      <c r="W523" s="75"/>
      <c r="X523" s="75"/>
      <c r="Y523" s="75"/>
      <c r="Z523" s="75"/>
      <c r="AA523" s="75"/>
      <c r="AB523" s="75"/>
      <c r="AC523" s="75"/>
      <c r="AD523" s="143"/>
      <c r="AMD523"/>
      <c r="AME523"/>
      <c r="AMF523"/>
      <c r="AMG523"/>
      <c r="AMH523"/>
      <c r="AMI523"/>
      <c r="AMJ523"/>
    </row>
    <row r="524" spans="2:1024" s="101" customFormat="1">
      <c r="B524" s="29"/>
      <c r="C524" s="39" t="s">
        <v>108</v>
      </c>
      <c r="D524" s="39">
        <v>929</v>
      </c>
      <c r="E524" s="144" t="s">
        <v>31</v>
      </c>
      <c r="F524" s="144" t="s">
        <v>27</v>
      </c>
      <c r="G524" s="80">
        <v>5020000190</v>
      </c>
      <c r="H524" s="81" t="s">
        <v>109</v>
      </c>
      <c r="I524" s="142">
        <f t="shared" si="433"/>
        <v>1500</v>
      </c>
      <c r="J524" s="142">
        <v>1500</v>
      </c>
      <c r="K524" s="75"/>
      <c r="L524" s="75"/>
      <c r="M524" s="75"/>
      <c r="N524" s="75"/>
      <c r="O524" s="75"/>
      <c r="P524" s="75"/>
      <c r="Q524" s="75"/>
      <c r="R524" s="75"/>
      <c r="S524" s="143"/>
      <c r="T524" s="142">
        <f t="shared" si="409"/>
        <v>1500</v>
      </c>
      <c r="U524" s="142">
        <v>1500</v>
      </c>
      <c r="V524" s="75"/>
      <c r="W524" s="75"/>
      <c r="X524" s="75"/>
      <c r="Y524" s="75"/>
      <c r="Z524" s="75"/>
      <c r="AA524" s="75"/>
      <c r="AB524" s="75"/>
      <c r="AC524" s="75"/>
      <c r="AD524" s="143"/>
      <c r="AMD524"/>
      <c r="AME524"/>
      <c r="AMF524"/>
      <c r="AMG524"/>
      <c r="AMH524"/>
      <c r="AMI524"/>
      <c r="AMJ524"/>
    </row>
    <row r="525" spans="2:1024" s="119" customFormat="1" ht="56.25">
      <c r="B525" s="120" t="s">
        <v>215</v>
      </c>
      <c r="C525" s="30" t="s">
        <v>368</v>
      </c>
      <c r="D525" s="30">
        <v>934</v>
      </c>
      <c r="E525" s="148"/>
      <c r="F525" s="148"/>
      <c r="G525" s="86"/>
      <c r="H525" s="87"/>
      <c r="I525" s="137">
        <f t="shared" si="433"/>
        <v>19664000</v>
      </c>
      <c r="J525" s="137">
        <f t="shared" ref="J525:S525" si="436">J532+J526</f>
        <v>19664000</v>
      </c>
      <c r="K525" s="73">
        <f t="shared" si="436"/>
        <v>0</v>
      </c>
      <c r="L525" s="73">
        <f t="shared" si="436"/>
        <v>0</v>
      </c>
      <c r="M525" s="73">
        <f t="shared" si="436"/>
        <v>0</v>
      </c>
      <c r="N525" s="73">
        <f t="shared" si="436"/>
        <v>0</v>
      </c>
      <c r="O525" s="73">
        <f t="shared" si="436"/>
        <v>0</v>
      </c>
      <c r="P525" s="73">
        <f t="shared" si="436"/>
        <v>0</v>
      </c>
      <c r="Q525" s="73">
        <f t="shared" si="436"/>
        <v>0</v>
      </c>
      <c r="R525" s="73">
        <f t="shared" si="436"/>
        <v>0</v>
      </c>
      <c r="S525" s="138">
        <f t="shared" si="436"/>
        <v>0</v>
      </c>
      <c r="T525" s="137">
        <f t="shared" si="409"/>
        <v>18478700</v>
      </c>
      <c r="U525" s="137">
        <f t="shared" ref="U525:AD525" si="437">U532+U526</f>
        <v>18478700</v>
      </c>
      <c r="V525" s="73">
        <f t="shared" si="437"/>
        <v>0</v>
      </c>
      <c r="W525" s="73">
        <f t="shared" si="437"/>
        <v>0</v>
      </c>
      <c r="X525" s="73">
        <f t="shared" si="437"/>
        <v>0</v>
      </c>
      <c r="Y525" s="73">
        <f t="shared" si="437"/>
        <v>0</v>
      </c>
      <c r="Z525" s="73">
        <f t="shared" si="437"/>
        <v>0</v>
      </c>
      <c r="AA525" s="73">
        <f t="shared" si="437"/>
        <v>0</v>
      </c>
      <c r="AB525" s="73">
        <f t="shared" si="437"/>
        <v>0</v>
      </c>
      <c r="AC525" s="73">
        <f t="shared" si="437"/>
        <v>0</v>
      </c>
      <c r="AD525" s="138">
        <f t="shared" si="437"/>
        <v>0</v>
      </c>
      <c r="AMD525" s="42"/>
      <c r="AME525" s="42"/>
      <c r="AMF525" s="42"/>
      <c r="AMG525" s="42"/>
      <c r="AMH525" s="42"/>
      <c r="AMI525" s="42"/>
      <c r="AMJ525" s="42"/>
    </row>
    <row r="526" spans="2:1024" s="119" customFormat="1">
      <c r="B526" s="120"/>
      <c r="C526" s="39" t="s">
        <v>17</v>
      </c>
      <c r="D526" s="39">
        <v>934</v>
      </c>
      <c r="E526" s="144" t="s">
        <v>18</v>
      </c>
      <c r="F526" s="144" t="s">
        <v>83</v>
      </c>
      <c r="G526" s="80"/>
      <c r="H526" s="81"/>
      <c r="I526" s="142">
        <f t="shared" si="433"/>
        <v>600000</v>
      </c>
      <c r="J526" s="142">
        <f t="shared" ref="J526:S530" si="438">J527</f>
        <v>600000</v>
      </c>
      <c r="K526" s="75">
        <f t="shared" si="438"/>
        <v>0</v>
      </c>
      <c r="L526" s="75">
        <f t="shared" si="438"/>
        <v>0</v>
      </c>
      <c r="M526" s="75">
        <f t="shared" si="438"/>
        <v>0</v>
      </c>
      <c r="N526" s="75">
        <f t="shared" si="438"/>
        <v>0</v>
      </c>
      <c r="O526" s="75">
        <f t="shared" si="438"/>
        <v>0</v>
      </c>
      <c r="P526" s="75">
        <f t="shared" si="438"/>
        <v>0</v>
      </c>
      <c r="Q526" s="75">
        <f t="shared" si="438"/>
        <v>0</v>
      </c>
      <c r="R526" s="75">
        <f t="shared" si="438"/>
        <v>0</v>
      </c>
      <c r="S526" s="143">
        <f t="shared" si="438"/>
        <v>0</v>
      </c>
      <c r="T526" s="142">
        <f t="shared" si="409"/>
        <v>600000</v>
      </c>
      <c r="U526" s="142">
        <f t="shared" ref="U526:AD530" si="439">U527</f>
        <v>600000</v>
      </c>
      <c r="V526" s="75">
        <f t="shared" si="439"/>
        <v>0</v>
      </c>
      <c r="W526" s="75">
        <f t="shared" si="439"/>
        <v>0</v>
      </c>
      <c r="X526" s="75">
        <f t="shared" si="439"/>
        <v>0</v>
      </c>
      <c r="Y526" s="75">
        <f t="shared" si="439"/>
        <v>0</v>
      </c>
      <c r="Z526" s="75">
        <f t="shared" si="439"/>
        <v>0</v>
      </c>
      <c r="AA526" s="75">
        <f t="shared" si="439"/>
        <v>0</v>
      </c>
      <c r="AB526" s="75">
        <f t="shared" si="439"/>
        <v>0</v>
      </c>
      <c r="AC526" s="75">
        <f t="shared" si="439"/>
        <v>0</v>
      </c>
      <c r="AD526" s="143">
        <f t="shared" si="439"/>
        <v>0</v>
      </c>
      <c r="AMD526"/>
      <c r="AME526"/>
      <c r="AMF526"/>
      <c r="AMG526"/>
      <c r="AMH526"/>
      <c r="AMI526"/>
      <c r="AMJ526"/>
    </row>
    <row r="527" spans="2:1024" s="119" customFormat="1">
      <c r="B527" s="120"/>
      <c r="C527" s="39" t="s">
        <v>33</v>
      </c>
      <c r="D527" s="39">
        <v>934</v>
      </c>
      <c r="E527" s="144" t="s">
        <v>18</v>
      </c>
      <c r="F527" s="144" t="s">
        <v>34</v>
      </c>
      <c r="G527" s="80"/>
      <c r="H527" s="81"/>
      <c r="I527" s="142">
        <f t="shared" si="433"/>
        <v>600000</v>
      </c>
      <c r="J527" s="142">
        <f t="shared" si="438"/>
        <v>600000</v>
      </c>
      <c r="K527" s="75">
        <f t="shared" si="438"/>
        <v>0</v>
      </c>
      <c r="L527" s="75">
        <f t="shared" si="438"/>
        <v>0</v>
      </c>
      <c r="M527" s="75">
        <f t="shared" si="438"/>
        <v>0</v>
      </c>
      <c r="N527" s="75">
        <f t="shared" si="438"/>
        <v>0</v>
      </c>
      <c r="O527" s="75">
        <f t="shared" si="438"/>
        <v>0</v>
      </c>
      <c r="P527" s="75">
        <f t="shared" si="438"/>
        <v>0</v>
      </c>
      <c r="Q527" s="75">
        <f t="shared" si="438"/>
        <v>0</v>
      </c>
      <c r="R527" s="75">
        <f t="shared" si="438"/>
        <v>0</v>
      </c>
      <c r="S527" s="143">
        <f t="shared" si="438"/>
        <v>0</v>
      </c>
      <c r="T527" s="142">
        <f t="shared" si="409"/>
        <v>600000</v>
      </c>
      <c r="U527" s="142">
        <f t="shared" si="439"/>
        <v>600000</v>
      </c>
      <c r="V527" s="75">
        <f t="shared" si="439"/>
        <v>0</v>
      </c>
      <c r="W527" s="75">
        <f t="shared" si="439"/>
        <v>0</v>
      </c>
      <c r="X527" s="75">
        <f t="shared" si="439"/>
        <v>0</v>
      </c>
      <c r="Y527" s="75">
        <f t="shared" si="439"/>
        <v>0</v>
      </c>
      <c r="Z527" s="75">
        <f t="shared" si="439"/>
        <v>0</v>
      </c>
      <c r="AA527" s="75">
        <f t="shared" si="439"/>
        <v>0</v>
      </c>
      <c r="AB527" s="75">
        <f t="shared" si="439"/>
        <v>0</v>
      </c>
      <c r="AC527" s="75">
        <f t="shared" si="439"/>
        <v>0</v>
      </c>
      <c r="AD527" s="143">
        <f t="shared" si="439"/>
        <v>0</v>
      </c>
      <c r="AMD527"/>
      <c r="AME527"/>
      <c r="AMF527"/>
      <c r="AMG527"/>
      <c r="AMH527"/>
      <c r="AMI527"/>
      <c r="AMJ527"/>
    </row>
    <row r="528" spans="2:1024" s="119" customFormat="1" ht="37.5">
      <c r="B528" s="120"/>
      <c r="C528" s="39" t="s">
        <v>99</v>
      </c>
      <c r="D528" s="39">
        <v>934</v>
      </c>
      <c r="E528" s="144" t="s">
        <v>18</v>
      </c>
      <c r="F528" s="144" t="s">
        <v>34</v>
      </c>
      <c r="G528" s="80">
        <v>500000000</v>
      </c>
      <c r="H528" s="81"/>
      <c r="I528" s="142">
        <f t="shared" si="433"/>
        <v>600000</v>
      </c>
      <c r="J528" s="142">
        <f t="shared" si="438"/>
        <v>600000</v>
      </c>
      <c r="K528" s="75">
        <f t="shared" si="438"/>
        <v>0</v>
      </c>
      <c r="L528" s="75">
        <f t="shared" si="438"/>
        <v>0</v>
      </c>
      <c r="M528" s="75">
        <f t="shared" si="438"/>
        <v>0</v>
      </c>
      <c r="N528" s="75">
        <f t="shared" si="438"/>
        <v>0</v>
      </c>
      <c r="O528" s="75">
        <f t="shared" si="438"/>
        <v>0</v>
      </c>
      <c r="P528" s="75">
        <f t="shared" si="438"/>
        <v>0</v>
      </c>
      <c r="Q528" s="75">
        <f t="shared" si="438"/>
        <v>0</v>
      </c>
      <c r="R528" s="75">
        <f t="shared" si="438"/>
        <v>0</v>
      </c>
      <c r="S528" s="143">
        <f t="shared" si="438"/>
        <v>0</v>
      </c>
      <c r="T528" s="142">
        <f t="shared" si="409"/>
        <v>600000</v>
      </c>
      <c r="U528" s="142">
        <f t="shared" si="439"/>
        <v>600000</v>
      </c>
      <c r="V528" s="75">
        <f t="shared" si="439"/>
        <v>0</v>
      </c>
      <c r="W528" s="75">
        <f t="shared" si="439"/>
        <v>0</v>
      </c>
      <c r="X528" s="75">
        <f t="shared" si="439"/>
        <v>0</v>
      </c>
      <c r="Y528" s="75">
        <f t="shared" si="439"/>
        <v>0</v>
      </c>
      <c r="Z528" s="75">
        <f t="shared" si="439"/>
        <v>0</v>
      </c>
      <c r="AA528" s="75">
        <f t="shared" si="439"/>
        <v>0</v>
      </c>
      <c r="AB528" s="75">
        <f t="shared" si="439"/>
        <v>0</v>
      </c>
      <c r="AC528" s="75">
        <f t="shared" si="439"/>
        <v>0</v>
      </c>
      <c r="AD528" s="143">
        <f t="shared" si="439"/>
        <v>0</v>
      </c>
      <c r="AMD528"/>
      <c r="AME528"/>
      <c r="AMF528"/>
      <c r="AMG528"/>
      <c r="AMH528"/>
      <c r="AMI528"/>
      <c r="AMJ528"/>
    </row>
    <row r="529" spans="2:1024" s="119" customFormat="1" ht="37.5">
      <c r="B529" s="120"/>
      <c r="C529" s="39" t="s">
        <v>118</v>
      </c>
      <c r="D529" s="39">
        <v>934</v>
      </c>
      <c r="E529" s="144" t="s">
        <v>18</v>
      </c>
      <c r="F529" s="144" t="s">
        <v>34</v>
      </c>
      <c r="G529" s="80">
        <v>5030000000</v>
      </c>
      <c r="H529" s="81"/>
      <c r="I529" s="142">
        <f t="shared" si="433"/>
        <v>600000</v>
      </c>
      <c r="J529" s="142">
        <f t="shared" si="438"/>
        <v>600000</v>
      </c>
      <c r="K529" s="75">
        <f t="shared" si="438"/>
        <v>0</v>
      </c>
      <c r="L529" s="75">
        <f t="shared" si="438"/>
        <v>0</v>
      </c>
      <c r="M529" s="75">
        <f t="shared" si="438"/>
        <v>0</v>
      </c>
      <c r="N529" s="75">
        <f t="shared" si="438"/>
        <v>0</v>
      </c>
      <c r="O529" s="75">
        <f t="shared" si="438"/>
        <v>0</v>
      </c>
      <c r="P529" s="75">
        <f t="shared" si="438"/>
        <v>0</v>
      </c>
      <c r="Q529" s="75">
        <f t="shared" si="438"/>
        <v>0</v>
      </c>
      <c r="R529" s="75">
        <f t="shared" si="438"/>
        <v>0</v>
      </c>
      <c r="S529" s="143">
        <f t="shared" si="438"/>
        <v>0</v>
      </c>
      <c r="T529" s="142">
        <f t="shared" si="409"/>
        <v>600000</v>
      </c>
      <c r="U529" s="142">
        <f t="shared" si="439"/>
        <v>600000</v>
      </c>
      <c r="V529" s="75">
        <f t="shared" si="439"/>
        <v>0</v>
      </c>
      <c r="W529" s="75">
        <f t="shared" si="439"/>
        <v>0</v>
      </c>
      <c r="X529" s="75">
        <f t="shared" si="439"/>
        <v>0</v>
      </c>
      <c r="Y529" s="75">
        <f t="shared" si="439"/>
        <v>0</v>
      </c>
      <c r="Z529" s="75">
        <f t="shared" si="439"/>
        <v>0</v>
      </c>
      <c r="AA529" s="75">
        <f t="shared" si="439"/>
        <v>0</v>
      </c>
      <c r="AB529" s="75">
        <f t="shared" si="439"/>
        <v>0</v>
      </c>
      <c r="AC529" s="75">
        <f t="shared" si="439"/>
        <v>0</v>
      </c>
      <c r="AD529" s="143">
        <f t="shared" si="439"/>
        <v>0</v>
      </c>
      <c r="AMD529"/>
      <c r="AME529"/>
      <c r="AMF529"/>
      <c r="AMG529"/>
      <c r="AMH529"/>
      <c r="AMI529"/>
      <c r="AMJ529"/>
    </row>
    <row r="530" spans="2:1024" s="119" customFormat="1" ht="37.5">
      <c r="B530" s="120"/>
      <c r="C530" s="39" t="s">
        <v>119</v>
      </c>
      <c r="D530" s="39">
        <v>934</v>
      </c>
      <c r="E530" s="144" t="s">
        <v>18</v>
      </c>
      <c r="F530" s="144" t="s">
        <v>34</v>
      </c>
      <c r="G530" s="80">
        <v>5030010030</v>
      </c>
      <c r="H530" s="81"/>
      <c r="I530" s="142">
        <f t="shared" si="433"/>
        <v>600000</v>
      </c>
      <c r="J530" s="142">
        <f t="shared" si="438"/>
        <v>600000</v>
      </c>
      <c r="K530" s="75">
        <f t="shared" si="438"/>
        <v>0</v>
      </c>
      <c r="L530" s="75">
        <f t="shared" si="438"/>
        <v>0</v>
      </c>
      <c r="M530" s="75">
        <f t="shared" si="438"/>
        <v>0</v>
      </c>
      <c r="N530" s="75">
        <f t="shared" si="438"/>
        <v>0</v>
      </c>
      <c r="O530" s="75">
        <f t="shared" si="438"/>
        <v>0</v>
      </c>
      <c r="P530" s="75">
        <f t="shared" si="438"/>
        <v>0</v>
      </c>
      <c r="Q530" s="75">
        <f t="shared" si="438"/>
        <v>0</v>
      </c>
      <c r="R530" s="75">
        <f t="shared" si="438"/>
        <v>0</v>
      </c>
      <c r="S530" s="143">
        <f t="shared" si="438"/>
        <v>0</v>
      </c>
      <c r="T530" s="142">
        <f t="shared" si="409"/>
        <v>600000</v>
      </c>
      <c r="U530" s="142">
        <f t="shared" si="439"/>
        <v>600000</v>
      </c>
      <c r="V530" s="75">
        <f t="shared" si="439"/>
        <v>0</v>
      </c>
      <c r="W530" s="75">
        <f t="shared" si="439"/>
        <v>0</v>
      </c>
      <c r="X530" s="75">
        <f t="shared" si="439"/>
        <v>0</v>
      </c>
      <c r="Y530" s="75">
        <f t="shared" si="439"/>
        <v>0</v>
      </c>
      <c r="Z530" s="75">
        <f t="shared" si="439"/>
        <v>0</v>
      </c>
      <c r="AA530" s="75">
        <f t="shared" si="439"/>
        <v>0</v>
      </c>
      <c r="AB530" s="75">
        <f t="shared" si="439"/>
        <v>0</v>
      </c>
      <c r="AC530" s="75">
        <f t="shared" si="439"/>
        <v>0</v>
      </c>
      <c r="AD530" s="143">
        <f t="shared" si="439"/>
        <v>0</v>
      </c>
      <c r="AMD530"/>
      <c r="AME530"/>
      <c r="AMF530"/>
      <c r="AMG530"/>
      <c r="AMH530"/>
      <c r="AMI530"/>
      <c r="AMJ530"/>
    </row>
    <row r="531" spans="2:1024" s="119" customFormat="1" ht="37.5">
      <c r="B531" s="120"/>
      <c r="C531" s="39" t="s">
        <v>105</v>
      </c>
      <c r="D531" s="39">
        <v>934</v>
      </c>
      <c r="E531" s="144" t="s">
        <v>18</v>
      </c>
      <c r="F531" s="144" t="s">
        <v>34</v>
      </c>
      <c r="G531" s="80">
        <v>5030010030</v>
      </c>
      <c r="H531" s="81" t="s">
        <v>106</v>
      </c>
      <c r="I531" s="142">
        <f t="shared" si="433"/>
        <v>600000</v>
      </c>
      <c r="J531" s="142">
        <v>600000</v>
      </c>
      <c r="K531" s="75"/>
      <c r="L531" s="75"/>
      <c r="M531" s="75"/>
      <c r="N531" s="75"/>
      <c r="O531" s="75"/>
      <c r="P531" s="75"/>
      <c r="Q531" s="75"/>
      <c r="R531" s="75"/>
      <c r="S531" s="143"/>
      <c r="T531" s="142">
        <f t="shared" si="409"/>
        <v>600000</v>
      </c>
      <c r="U531" s="142">
        <v>600000</v>
      </c>
      <c r="V531" s="75"/>
      <c r="W531" s="75"/>
      <c r="X531" s="75"/>
      <c r="Y531" s="75"/>
      <c r="Z531" s="75"/>
      <c r="AA531" s="75"/>
      <c r="AB531" s="75"/>
      <c r="AC531" s="75"/>
      <c r="AD531" s="143"/>
      <c r="AMD531"/>
      <c r="AME531"/>
      <c r="AMF531"/>
      <c r="AMG531"/>
      <c r="AMH531"/>
      <c r="AMI531"/>
      <c r="AMJ531"/>
    </row>
    <row r="532" spans="2:1024" s="101" customFormat="1">
      <c r="B532" s="141"/>
      <c r="C532" s="39" t="s">
        <v>56</v>
      </c>
      <c r="D532" s="39">
        <v>934</v>
      </c>
      <c r="E532" s="144" t="s">
        <v>57</v>
      </c>
      <c r="F532" s="144" t="s">
        <v>83</v>
      </c>
      <c r="G532" s="80"/>
      <c r="H532" s="81"/>
      <c r="I532" s="142">
        <f t="shared" si="433"/>
        <v>19064000</v>
      </c>
      <c r="J532" s="142">
        <f t="shared" ref="J532:S532" si="440">J533+J562</f>
        <v>19064000</v>
      </c>
      <c r="K532" s="75">
        <f t="shared" si="440"/>
        <v>0</v>
      </c>
      <c r="L532" s="75">
        <f t="shared" si="440"/>
        <v>0</v>
      </c>
      <c r="M532" s="75">
        <f t="shared" si="440"/>
        <v>0</v>
      </c>
      <c r="N532" s="75">
        <f t="shared" si="440"/>
        <v>0</v>
      </c>
      <c r="O532" s="75">
        <f t="shared" si="440"/>
        <v>0</v>
      </c>
      <c r="P532" s="75">
        <f t="shared" si="440"/>
        <v>0</v>
      </c>
      <c r="Q532" s="75">
        <f t="shared" si="440"/>
        <v>0</v>
      </c>
      <c r="R532" s="75">
        <f t="shared" si="440"/>
        <v>0</v>
      </c>
      <c r="S532" s="143">
        <f t="shared" si="440"/>
        <v>0</v>
      </c>
      <c r="T532" s="142">
        <f t="shared" si="409"/>
        <v>17878700</v>
      </c>
      <c r="U532" s="142">
        <f t="shared" ref="U532:AD532" si="441">U533+U562</f>
        <v>17878700</v>
      </c>
      <c r="V532" s="75">
        <f t="shared" si="441"/>
        <v>0</v>
      </c>
      <c r="W532" s="75">
        <f t="shared" si="441"/>
        <v>0</v>
      </c>
      <c r="X532" s="75">
        <f t="shared" si="441"/>
        <v>0</v>
      </c>
      <c r="Y532" s="75">
        <f t="shared" si="441"/>
        <v>0</v>
      </c>
      <c r="Z532" s="75">
        <f t="shared" si="441"/>
        <v>0</v>
      </c>
      <c r="AA532" s="75">
        <f t="shared" si="441"/>
        <v>0</v>
      </c>
      <c r="AB532" s="75">
        <f t="shared" si="441"/>
        <v>0</v>
      </c>
      <c r="AC532" s="75">
        <f t="shared" si="441"/>
        <v>0</v>
      </c>
      <c r="AD532" s="143">
        <f t="shared" si="441"/>
        <v>0</v>
      </c>
      <c r="AMD532"/>
      <c r="AME532"/>
      <c r="AMF532"/>
      <c r="AMG532"/>
      <c r="AMH532"/>
      <c r="AMI532"/>
      <c r="AMJ532"/>
    </row>
    <row r="533" spans="2:1024" s="101" customFormat="1">
      <c r="B533" s="120"/>
      <c r="C533" s="39" t="s">
        <v>61</v>
      </c>
      <c r="D533" s="39">
        <v>934</v>
      </c>
      <c r="E533" s="144" t="s">
        <v>57</v>
      </c>
      <c r="F533" s="144" t="s">
        <v>57</v>
      </c>
      <c r="G533" s="80"/>
      <c r="H533" s="81"/>
      <c r="I533" s="142">
        <f t="shared" si="433"/>
        <v>17067900</v>
      </c>
      <c r="J533" s="142">
        <f t="shared" ref="J533:S533" si="442">J534+J545+J550+J554+J558</f>
        <v>17067900</v>
      </c>
      <c r="K533" s="75">
        <f t="shared" si="442"/>
        <v>0</v>
      </c>
      <c r="L533" s="75">
        <f t="shared" si="442"/>
        <v>0</v>
      </c>
      <c r="M533" s="75">
        <f t="shared" si="442"/>
        <v>0</v>
      </c>
      <c r="N533" s="75">
        <f t="shared" si="442"/>
        <v>0</v>
      </c>
      <c r="O533" s="75">
        <f t="shared" si="442"/>
        <v>0</v>
      </c>
      <c r="P533" s="75">
        <f t="shared" si="442"/>
        <v>0</v>
      </c>
      <c r="Q533" s="75">
        <f t="shared" si="442"/>
        <v>0</v>
      </c>
      <c r="R533" s="75">
        <f t="shared" si="442"/>
        <v>0</v>
      </c>
      <c r="S533" s="143">
        <f t="shared" si="442"/>
        <v>0</v>
      </c>
      <c r="T533" s="142">
        <f t="shared" si="409"/>
        <v>15958700</v>
      </c>
      <c r="U533" s="142">
        <f t="shared" ref="U533:AD533" si="443">U534+U545+U550+U554+U558</f>
        <v>15958700</v>
      </c>
      <c r="V533" s="75">
        <f t="shared" si="443"/>
        <v>0</v>
      </c>
      <c r="W533" s="75">
        <f t="shared" si="443"/>
        <v>0</v>
      </c>
      <c r="X533" s="75">
        <f t="shared" si="443"/>
        <v>0</v>
      </c>
      <c r="Y533" s="75">
        <f t="shared" si="443"/>
        <v>0</v>
      </c>
      <c r="Z533" s="75">
        <f t="shared" si="443"/>
        <v>0</v>
      </c>
      <c r="AA533" s="75">
        <f t="shared" si="443"/>
        <v>0</v>
      </c>
      <c r="AB533" s="75">
        <f t="shared" si="443"/>
        <v>0</v>
      </c>
      <c r="AC533" s="75">
        <f t="shared" si="443"/>
        <v>0</v>
      </c>
      <c r="AD533" s="143">
        <f t="shared" si="443"/>
        <v>0</v>
      </c>
      <c r="AMD533"/>
      <c r="AME533"/>
      <c r="AMF533"/>
      <c r="AMG533"/>
      <c r="AMH533"/>
      <c r="AMI533"/>
      <c r="AMJ533"/>
    </row>
    <row r="534" spans="2:1024" s="101" customFormat="1" ht="37.5">
      <c r="B534" s="120"/>
      <c r="C534" s="39" t="s">
        <v>130</v>
      </c>
      <c r="D534" s="39">
        <v>934</v>
      </c>
      <c r="E534" s="144" t="s">
        <v>57</v>
      </c>
      <c r="F534" s="144" t="s">
        <v>57</v>
      </c>
      <c r="G534" s="80">
        <v>5200000000</v>
      </c>
      <c r="H534" s="81"/>
      <c r="I534" s="142">
        <f t="shared" si="433"/>
        <v>15305400</v>
      </c>
      <c r="J534" s="142">
        <f t="shared" ref="J534:S534" si="444">J535+J540</f>
        <v>15305400</v>
      </c>
      <c r="K534" s="75">
        <f t="shared" si="444"/>
        <v>0</v>
      </c>
      <c r="L534" s="75">
        <f t="shared" si="444"/>
        <v>0</v>
      </c>
      <c r="M534" s="75">
        <f t="shared" si="444"/>
        <v>0</v>
      </c>
      <c r="N534" s="75">
        <f t="shared" si="444"/>
        <v>0</v>
      </c>
      <c r="O534" s="75">
        <f t="shared" si="444"/>
        <v>0</v>
      </c>
      <c r="P534" s="75">
        <f t="shared" si="444"/>
        <v>0</v>
      </c>
      <c r="Q534" s="75">
        <f t="shared" si="444"/>
        <v>0</v>
      </c>
      <c r="R534" s="75">
        <f t="shared" si="444"/>
        <v>0</v>
      </c>
      <c r="S534" s="143">
        <f t="shared" si="444"/>
        <v>0</v>
      </c>
      <c r="T534" s="142">
        <f t="shared" si="409"/>
        <v>14722700</v>
      </c>
      <c r="U534" s="142">
        <f t="shared" ref="U534:AD534" si="445">U535+U540</f>
        <v>14722700</v>
      </c>
      <c r="V534" s="75">
        <f t="shared" si="445"/>
        <v>0</v>
      </c>
      <c r="W534" s="75">
        <f t="shared" si="445"/>
        <v>0</v>
      </c>
      <c r="X534" s="75">
        <f t="shared" si="445"/>
        <v>0</v>
      </c>
      <c r="Y534" s="75">
        <f t="shared" si="445"/>
        <v>0</v>
      </c>
      <c r="Z534" s="75">
        <f t="shared" si="445"/>
        <v>0</v>
      </c>
      <c r="AA534" s="75">
        <f t="shared" si="445"/>
        <v>0</v>
      </c>
      <c r="AB534" s="75">
        <f t="shared" si="445"/>
        <v>0</v>
      </c>
      <c r="AC534" s="75">
        <f t="shared" si="445"/>
        <v>0</v>
      </c>
      <c r="AD534" s="143">
        <f t="shared" si="445"/>
        <v>0</v>
      </c>
      <c r="AMD534"/>
      <c r="AME534"/>
      <c r="AMF534"/>
      <c r="AMG534"/>
      <c r="AMH534"/>
      <c r="AMI534"/>
      <c r="AMJ534"/>
    </row>
    <row r="535" spans="2:1024" s="101" customFormat="1">
      <c r="B535" s="120"/>
      <c r="C535" s="39" t="s">
        <v>138</v>
      </c>
      <c r="D535" s="39">
        <v>934</v>
      </c>
      <c r="E535" s="144" t="s">
        <v>57</v>
      </c>
      <c r="F535" s="144" t="s">
        <v>57</v>
      </c>
      <c r="G535" s="80">
        <v>5270000000</v>
      </c>
      <c r="H535" s="81"/>
      <c r="I535" s="142">
        <f t="shared" si="433"/>
        <v>12093100</v>
      </c>
      <c r="J535" s="142">
        <f t="shared" ref="J535:S535" si="446">J536</f>
        <v>12093100</v>
      </c>
      <c r="K535" s="75">
        <f t="shared" si="446"/>
        <v>0</v>
      </c>
      <c r="L535" s="75">
        <f t="shared" si="446"/>
        <v>0</v>
      </c>
      <c r="M535" s="75">
        <f t="shared" si="446"/>
        <v>0</v>
      </c>
      <c r="N535" s="75">
        <f t="shared" si="446"/>
        <v>0</v>
      </c>
      <c r="O535" s="75">
        <f t="shared" si="446"/>
        <v>0</v>
      </c>
      <c r="P535" s="75">
        <f t="shared" si="446"/>
        <v>0</v>
      </c>
      <c r="Q535" s="75">
        <f t="shared" si="446"/>
        <v>0</v>
      </c>
      <c r="R535" s="75">
        <f t="shared" si="446"/>
        <v>0</v>
      </c>
      <c r="S535" s="143">
        <f t="shared" si="446"/>
        <v>0</v>
      </c>
      <c r="T535" s="142">
        <f t="shared" si="409"/>
        <v>11632800</v>
      </c>
      <c r="U535" s="142">
        <f t="shared" ref="U535:AD535" si="447">U536</f>
        <v>11632800</v>
      </c>
      <c r="V535" s="75">
        <f t="shared" si="447"/>
        <v>0</v>
      </c>
      <c r="W535" s="75">
        <f t="shared" si="447"/>
        <v>0</v>
      </c>
      <c r="X535" s="75">
        <f t="shared" si="447"/>
        <v>0</v>
      </c>
      <c r="Y535" s="75">
        <f t="shared" si="447"/>
        <v>0</v>
      </c>
      <c r="Z535" s="75">
        <f t="shared" si="447"/>
        <v>0</v>
      </c>
      <c r="AA535" s="75">
        <f t="shared" si="447"/>
        <v>0</v>
      </c>
      <c r="AB535" s="75">
        <f t="shared" si="447"/>
        <v>0</v>
      </c>
      <c r="AC535" s="75">
        <f t="shared" si="447"/>
        <v>0</v>
      </c>
      <c r="AD535" s="143">
        <f t="shared" si="447"/>
        <v>0</v>
      </c>
      <c r="AMD535"/>
      <c r="AME535"/>
      <c r="AMF535"/>
      <c r="AMG535"/>
      <c r="AMH535"/>
      <c r="AMI535"/>
      <c r="AMJ535"/>
    </row>
    <row r="536" spans="2:1024" s="101" customFormat="1" ht="37.5">
      <c r="B536" s="120"/>
      <c r="C536" s="39" t="s">
        <v>132</v>
      </c>
      <c r="D536" s="39">
        <v>934</v>
      </c>
      <c r="E536" s="144" t="s">
        <v>57</v>
      </c>
      <c r="F536" s="144" t="s">
        <v>57</v>
      </c>
      <c r="G536" s="80">
        <v>5270000590</v>
      </c>
      <c r="H536" s="81"/>
      <c r="I536" s="142">
        <f t="shared" si="433"/>
        <v>12093100</v>
      </c>
      <c r="J536" s="142">
        <f t="shared" ref="J536:S536" si="448">J537+J538+J539</f>
        <v>12093100</v>
      </c>
      <c r="K536" s="75">
        <f t="shared" si="448"/>
        <v>0</v>
      </c>
      <c r="L536" s="75">
        <f t="shared" si="448"/>
        <v>0</v>
      </c>
      <c r="M536" s="75">
        <f t="shared" si="448"/>
        <v>0</v>
      </c>
      <c r="N536" s="75">
        <f t="shared" si="448"/>
        <v>0</v>
      </c>
      <c r="O536" s="75">
        <f t="shared" si="448"/>
        <v>0</v>
      </c>
      <c r="P536" s="75">
        <f t="shared" si="448"/>
        <v>0</v>
      </c>
      <c r="Q536" s="75">
        <f t="shared" si="448"/>
        <v>0</v>
      </c>
      <c r="R536" s="75">
        <f t="shared" si="448"/>
        <v>0</v>
      </c>
      <c r="S536" s="143">
        <f t="shared" si="448"/>
        <v>0</v>
      </c>
      <c r="T536" s="142">
        <f t="shared" si="409"/>
        <v>11632800</v>
      </c>
      <c r="U536" s="142">
        <f t="shared" ref="U536:AD536" si="449">U537+U538+U539</f>
        <v>11632800</v>
      </c>
      <c r="V536" s="75">
        <f t="shared" si="449"/>
        <v>0</v>
      </c>
      <c r="W536" s="75">
        <f t="shared" si="449"/>
        <v>0</v>
      </c>
      <c r="X536" s="75">
        <f t="shared" si="449"/>
        <v>0</v>
      </c>
      <c r="Y536" s="75">
        <f t="shared" si="449"/>
        <v>0</v>
      </c>
      <c r="Z536" s="75">
        <f t="shared" si="449"/>
        <v>0</v>
      </c>
      <c r="AA536" s="75">
        <f t="shared" si="449"/>
        <v>0</v>
      </c>
      <c r="AB536" s="75">
        <f t="shared" si="449"/>
        <v>0</v>
      </c>
      <c r="AC536" s="75">
        <f t="shared" si="449"/>
        <v>0</v>
      </c>
      <c r="AD536" s="143">
        <f t="shared" si="449"/>
        <v>0</v>
      </c>
      <c r="AMD536"/>
      <c r="AME536"/>
      <c r="AMF536"/>
      <c r="AMG536"/>
      <c r="AMH536"/>
      <c r="AMI536"/>
      <c r="AMJ536"/>
    </row>
    <row r="537" spans="2:1024" s="101" customFormat="1" ht="75">
      <c r="B537" s="120"/>
      <c r="C537" s="39" t="s">
        <v>102</v>
      </c>
      <c r="D537" s="39">
        <v>934</v>
      </c>
      <c r="E537" s="144" t="s">
        <v>57</v>
      </c>
      <c r="F537" s="144" t="s">
        <v>57</v>
      </c>
      <c r="G537" s="80">
        <v>5270000590</v>
      </c>
      <c r="H537" s="81" t="s">
        <v>103</v>
      </c>
      <c r="I537" s="142">
        <f t="shared" si="433"/>
        <v>10385300</v>
      </c>
      <c r="J537" s="142">
        <v>10385300</v>
      </c>
      <c r="K537" s="75"/>
      <c r="L537" s="75"/>
      <c r="M537" s="75"/>
      <c r="N537" s="75"/>
      <c r="O537" s="75"/>
      <c r="P537" s="75"/>
      <c r="Q537" s="75"/>
      <c r="R537" s="75"/>
      <c r="S537" s="143"/>
      <c r="T537" s="142">
        <f t="shared" si="409"/>
        <v>9989900</v>
      </c>
      <c r="U537" s="142">
        <v>9989900</v>
      </c>
      <c r="V537" s="75"/>
      <c r="W537" s="75"/>
      <c r="X537" s="75"/>
      <c r="Y537" s="75"/>
      <c r="Z537" s="75"/>
      <c r="AA537" s="75"/>
      <c r="AB537" s="75"/>
      <c r="AC537" s="75"/>
      <c r="AD537" s="143"/>
      <c r="AMD537"/>
      <c r="AME537"/>
      <c r="AMF537"/>
      <c r="AMG537"/>
      <c r="AMH537"/>
      <c r="AMI537"/>
      <c r="AMJ537"/>
    </row>
    <row r="538" spans="2:1024" s="101" customFormat="1" ht="37.5">
      <c r="B538" s="120"/>
      <c r="C538" s="39" t="s">
        <v>105</v>
      </c>
      <c r="D538" s="39">
        <v>934</v>
      </c>
      <c r="E538" s="144" t="s">
        <v>57</v>
      </c>
      <c r="F538" s="144" t="s">
        <v>57</v>
      </c>
      <c r="G538" s="80">
        <v>5270000590</v>
      </c>
      <c r="H538" s="81" t="s">
        <v>106</v>
      </c>
      <c r="I538" s="142">
        <f t="shared" si="433"/>
        <v>1704000</v>
      </c>
      <c r="J538" s="142">
        <v>1704000</v>
      </c>
      <c r="K538" s="75"/>
      <c r="L538" s="75"/>
      <c r="M538" s="75"/>
      <c r="N538" s="75"/>
      <c r="O538" s="75"/>
      <c r="P538" s="75"/>
      <c r="Q538" s="75"/>
      <c r="R538" s="75"/>
      <c r="S538" s="143"/>
      <c r="T538" s="142">
        <f t="shared" si="409"/>
        <v>1639200</v>
      </c>
      <c r="U538" s="142">
        <v>1639200</v>
      </c>
      <c r="V538" s="75"/>
      <c r="W538" s="75"/>
      <c r="X538" s="75"/>
      <c r="Y538" s="75"/>
      <c r="Z538" s="75"/>
      <c r="AA538" s="75"/>
      <c r="AB538" s="75"/>
      <c r="AC538" s="75"/>
      <c r="AD538" s="143"/>
      <c r="AMD538"/>
      <c r="AME538"/>
      <c r="AMF538"/>
      <c r="AMG538"/>
      <c r="AMH538"/>
      <c r="AMI538"/>
      <c r="AMJ538"/>
    </row>
    <row r="539" spans="2:1024" s="101" customFormat="1">
      <c r="B539" s="120"/>
      <c r="C539" s="39" t="s">
        <v>108</v>
      </c>
      <c r="D539" s="39">
        <v>934</v>
      </c>
      <c r="E539" s="144" t="s">
        <v>57</v>
      </c>
      <c r="F539" s="144" t="s">
        <v>57</v>
      </c>
      <c r="G539" s="80">
        <v>5270000590</v>
      </c>
      <c r="H539" s="81" t="s">
        <v>109</v>
      </c>
      <c r="I539" s="142">
        <f t="shared" si="433"/>
        <v>3800</v>
      </c>
      <c r="J539" s="142">
        <v>3800</v>
      </c>
      <c r="K539" s="75"/>
      <c r="L539" s="75"/>
      <c r="M539" s="75"/>
      <c r="N539" s="75"/>
      <c r="O539" s="75"/>
      <c r="P539" s="75"/>
      <c r="Q539" s="75"/>
      <c r="R539" s="75"/>
      <c r="S539" s="143"/>
      <c r="T539" s="142">
        <f t="shared" si="409"/>
        <v>3700</v>
      </c>
      <c r="U539" s="142">
        <v>3700</v>
      </c>
      <c r="V539" s="75"/>
      <c r="W539" s="75"/>
      <c r="X539" s="75"/>
      <c r="Y539" s="75"/>
      <c r="Z539" s="75"/>
      <c r="AA539" s="75"/>
      <c r="AB539" s="75"/>
      <c r="AC539" s="75"/>
      <c r="AD539" s="143"/>
      <c r="AMD539"/>
      <c r="AME539"/>
      <c r="AMF539"/>
      <c r="AMG539"/>
      <c r="AMH539"/>
      <c r="AMI539"/>
      <c r="AMJ539"/>
    </row>
    <row r="540" spans="2:1024" s="101" customFormat="1" ht="37.5">
      <c r="B540" s="120"/>
      <c r="C540" s="39" t="s">
        <v>139</v>
      </c>
      <c r="D540" s="39">
        <v>934</v>
      </c>
      <c r="E540" s="144" t="s">
        <v>57</v>
      </c>
      <c r="F540" s="144" t="s">
        <v>57</v>
      </c>
      <c r="G540" s="80">
        <v>5280000000</v>
      </c>
      <c r="H540" s="81"/>
      <c r="I540" s="142">
        <f t="shared" si="433"/>
        <v>3212300</v>
      </c>
      <c r="J540" s="142">
        <f t="shared" ref="J540:S540" si="450">J541</f>
        <v>3212300</v>
      </c>
      <c r="K540" s="75">
        <f t="shared" si="450"/>
        <v>0</v>
      </c>
      <c r="L540" s="75">
        <f t="shared" si="450"/>
        <v>0</v>
      </c>
      <c r="M540" s="75">
        <f t="shared" si="450"/>
        <v>0</v>
      </c>
      <c r="N540" s="75">
        <f t="shared" si="450"/>
        <v>0</v>
      </c>
      <c r="O540" s="75">
        <f t="shared" si="450"/>
        <v>0</v>
      </c>
      <c r="P540" s="75">
        <f t="shared" si="450"/>
        <v>0</v>
      </c>
      <c r="Q540" s="75">
        <f t="shared" si="450"/>
        <v>0</v>
      </c>
      <c r="R540" s="75">
        <f t="shared" si="450"/>
        <v>0</v>
      </c>
      <c r="S540" s="143">
        <f t="shared" si="450"/>
        <v>0</v>
      </c>
      <c r="T540" s="142">
        <f t="shared" si="409"/>
        <v>3089900</v>
      </c>
      <c r="U540" s="142">
        <f t="shared" ref="U540:AD540" si="451">U541</f>
        <v>3089900</v>
      </c>
      <c r="V540" s="75">
        <f t="shared" si="451"/>
        <v>0</v>
      </c>
      <c r="W540" s="75">
        <f t="shared" si="451"/>
        <v>0</v>
      </c>
      <c r="X540" s="75">
        <f t="shared" si="451"/>
        <v>0</v>
      </c>
      <c r="Y540" s="75">
        <f t="shared" si="451"/>
        <v>0</v>
      </c>
      <c r="Z540" s="75">
        <f t="shared" si="451"/>
        <v>0</v>
      </c>
      <c r="AA540" s="75">
        <f t="shared" si="451"/>
        <v>0</v>
      </c>
      <c r="AB540" s="75">
        <f t="shared" si="451"/>
        <v>0</v>
      </c>
      <c r="AC540" s="75">
        <f t="shared" si="451"/>
        <v>0</v>
      </c>
      <c r="AD540" s="143">
        <f t="shared" si="451"/>
        <v>0</v>
      </c>
      <c r="AMD540"/>
      <c r="AME540"/>
      <c r="AMF540"/>
      <c r="AMG540"/>
      <c r="AMH540"/>
      <c r="AMI540"/>
      <c r="AMJ540"/>
    </row>
    <row r="541" spans="2:1024" s="101" customFormat="1" ht="37.5">
      <c r="B541" s="120"/>
      <c r="C541" s="39" t="s">
        <v>140</v>
      </c>
      <c r="D541" s="39">
        <v>934</v>
      </c>
      <c r="E541" s="144" t="s">
        <v>57</v>
      </c>
      <c r="F541" s="144" t="s">
        <v>57</v>
      </c>
      <c r="G541" s="80">
        <v>5280000590</v>
      </c>
      <c r="H541" s="81"/>
      <c r="I541" s="142">
        <f t="shared" si="433"/>
        <v>3212300</v>
      </c>
      <c r="J541" s="142">
        <f t="shared" ref="J541:S541" si="452">J542+J543+J544</f>
        <v>3212300</v>
      </c>
      <c r="K541" s="75">
        <f t="shared" si="452"/>
        <v>0</v>
      </c>
      <c r="L541" s="75">
        <f t="shared" si="452"/>
        <v>0</v>
      </c>
      <c r="M541" s="75">
        <f t="shared" si="452"/>
        <v>0</v>
      </c>
      <c r="N541" s="75">
        <f t="shared" si="452"/>
        <v>0</v>
      </c>
      <c r="O541" s="75">
        <f t="shared" si="452"/>
        <v>0</v>
      </c>
      <c r="P541" s="75">
        <f t="shared" si="452"/>
        <v>0</v>
      </c>
      <c r="Q541" s="75">
        <f t="shared" si="452"/>
        <v>0</v>
      </c>
      <c r="R541" s="75">
        <f t="shared" si="452"/>
        <v>0</v>
      </c>
      <c r="S541" s="143">
        <f t="shared" si="452"/>
        <v>0</v>
      </c>
      <c r="T541" s="142">
        <f t="shared" si="409"/>
        <v>3089900</v>
      </c>
      <c r="U541" s="142">
        <f t="shared" ref="U541:AD541" si="453">U542+U543+U544</f>
        <v>3089900</v>
      </c>
      <c r="V541" s="75">
        <f t="shared" si="453"/>
        <v>0</v>
      </c>
      <c r="W541" s="75">
        <f t="shared" si="453"/>
        <v>0</v>
      </c>
      <c r="X541" s="75">
        <f t="shared" si="453"/>
        <v>0</v>
      </c>
      <c r="Y541" s="75">
        <f t="shared" si="453"/>
        <v>0</v>
      </c>
      <c r="Z541" s="75">
        <f t="shared" si="453"/>
        <v>0</v>
      </c>
      <c r="AA541" s="75">
        <f t="shared" si="453"/>
        <v>0</v>
      </c>
      <c r="AB541" s="75">
        <f t="shared" si="453"/>
        <v>0</v>
      </c>
      <c r="AC541" s="75">
        <f t="shared" si="453"/>
        <v>0</v>
      </c>
      <c r="AD541" s="143">
        <f t="shared" si="453"/>
        <v>0</v>
      </c>
      <c r="AMD541"/>
      <c r="AME541"/>
      <c r="AMF541"/>
      <c r="AMG541"/>
      <c r="AMH541"/>
      <c r="AMI541"/>
      <c r="AMJ541"/>
    </row>
    <row r="542" spans="2:1024" s="101" customFormat="1" ht="75">
      <c r="B542" s="120"/>
      <c r="C542" s="39" t="s">
        <v>102</v>
      </c>
      <c r="D542" s="39">
        <v>934</v>
      </c>
      <c r="E542" s="144" t="s">
        <v>57</v>
      </c>
      <c r="F542" s="144" t="s">
        <v>57</v>
      </c>
      <c r="G542" s="80">
        <v>5280000590</v>
      </c>
      <c r="H542" s="81" t="s">
        <v>103</v>
      </c>
      <c r="I542" s="142">
        <f t="shared" si="433"/>
        <v>3035500</v>
      </c>
      <c r="J542" s="142">
        <v>3035500</v>
      </c>
      <c r="K542" s="75"/>
      <c r="L542" s="75"/>
      <c r="M542" s="75"/>
      <c r="N542" s="75"/>
      <c r="O542" s="75"/>
      <c r="P542" s="75"/>
      <c r="Q542" s="75"/>
      <c r="R542" s="75"/>
      <c r="S542" s="143"/>
      <c r="T542" s="142">
        <f t="shared" si="409"/>
        <v>2919900</v>
      </c>
      <c r="U542" s="142">
        <v>2919900</v>
      </c>
      <c r="V542" s="75"/>
      <c r="W542" s="75"/>
      <c r="X542" s="75"/>
      <c r="Y542" s="75"/>
      <c r="Z542" s="75"/>
      <c r="AA542" s="75"/>
      <c r="AB542" s="75"/>
      <c r="AC542" s="75"/>
      <c r="AD542" s="143"/>
      <c r="AMD542"/>
      <c r="AME542"/>
      <c r="AMF542"/>
      <c r="AMG542"/>
      <c r="AMH542"/>
      <c r="AMI542"/>
      <c r="AMJ542"/>
    </row>
    <row r="543" spans="2:1024" s="101" customFormat="1" ht="37.5">
      <c r="B543" s="120"/>
      <c r="C543" s="39" t="s">
        <v>105</v>
      </c>
      <c r="D543" s="39">
        <v>934</v>
      </c>
      <c r="E543" s="144" t="s">
        <v>57</v>
      </c>
      <c r="F543" s="144" t="s">
        <v>57</v>
      </c>
      <c r="G543" s="80">
        <v>5280000590</v>
      </c>
      <c r="H543" s="81" t="s">
        <v>106</v>
      </c>
      <c r="I543" s="142">
        <f t="shared" si="433"/>
        <v>176000</v>
      </c>
      <c r="J543" s="142">
        <v>176000</v>
      </c>
      <c r="K543" s="75"/>
      <c r="L543" s="75"/>
      <c r="M543" s="75"/>
      <c r="N543" s="75"/>
      <c r="O543" s="75"/>
      <c r="P543" s="75"/>
      <c r="Q543" s="75"/>
      <c r="R543" s="75"/>
      <c r="S543" s="143"/>
      <c r="T543" s="142">
        <f t="shared" si="409"/>
        <v>169300</v>
      </c>
      <c r="U543" s="142">
        <v>169300</v>
      </c>
      <c r="V543" s="75"/>
      <c r="W543" s="75"/>
      <c r="X543" s="75"/>
      <c r="Y543" s="75"/>
      <c r="Z543" s="75"/>
      <c r="AA543" s="75"/>
      <c r="AB543" s="75"/>
      <c r="AC543" s="75"/>
      <c r="AD543" s="143"/>
      <c r="AMD543"/>
      <c r="AME543"/>
      <c r="AMF543"/>
      <c r="AMG543"/>
      <c r="AMH543"/>
      <c r="AMI543"/>
      <c r="AMJ543"/>
    </row>
    <row r="544" spans="2:1024" s="101" customFormat="1">
      <c r="B544" s="120"/>
      <c r="C544" s="39" t="s">
        <v>108</v>
      </c>
      <c r="D544" s="39">
        <v>934</v>
      </c>
      <c r="E544" s="144" t="s">
        <v>57</v>
      </c>
      <c r="F544" s="144" t="s">
        <v>57</v>
      </c>
      <c r="G544" s="80">
        <v>5280000590</v>
      </c>
      <c r="H544" s="81" t="s">
        <v>109</v>
      </c>
      <c r="I544" s="142">
        <f t="shared" si="433"/>
        <v>800</v>
      </c>
      <c r="J544" s="142">
        <v>800</v>
      </c>
      <c r="K544" s="75"/>
      <c r="L544" s="75"/>
      <c r="M544" s="75"/>
      <c r="N544" s="75"/>
      <c r="O544" s="75"/>
      <c r="P544" s="75"/>
      <c r="Q544" s="75"/>
      <c r="R544" s="75"/>
      <c r="S544" s="143"/>
      <c r="T544" s="142">
        <f t="shared" si="409"/>
        <v>700</v>
      </c>
      <c r="U544" s="142">
        <v>700</v>
      </c>
      <c r="V544" s="75"/>
      <c r="W544" s="75"/>
      <c r="X544" s="75"/>
      <c r="Y544" s="75"/>
      <c r="Z544" s="75"/>
      <c r="AA544" s="75"/>
      <c r="AB544" s="75"/>
      <c r="AC544" s="75"/>
      <c r="AD544" s="143"/>
      <c r="AMD544"/>
      <c r="AME544"/>
      <c r="AMF544"/>
      <c r="AMG544"/>
      <c r="AMH544"/>
      <c r="AMI544"/>
      <c r="AMJ544"/>
    </row>
    <row r="545" spans="2:1024" s="101" customFormat="1" ht="37.5">
      <c r="B545" s="120"/>
      <c r="C545" s="39" t="s">
        <v>141</v>
      </c>
      <c r="D545" s="39">
        <v>934</v>
      </c>
      <c r="E545" s="144" t="s">
        <v>57</v>
      </c>
      <c r="F545" s="144" t="s">
        <v>57</v>
      </c>
      <c r="G545" s="80">
        <v>5300000000</v>
      </c>
      <c r="H545" s="81"/>
      <c r="I545" s="142">
        <f t="shared" si="433"/>
        <v>551500</v>
      </c>
      <c r="J545" s="142">
        <f t="shared" ref="J545:S546" si="454">J546</f>
        <v>551500</v>
      </c>
      <c r="K545" s="75">
        <f t="shared" si="454"/>
        <v>0</v>
      </c>
      <c r="L545" s="75">
        <f t="shared" si="454"/>
        <v>0</v>
      </c>
      <c r="M545" s="75">
        <f t="shared" si="454"/>
        <v>0</v>
      </c>
      <c r="N545" s="75">
        <f t="shared" si="454"/>
        <v>0</v>
      </c>
      <c r="O545" s="75">
        <f t="shared" si="454"/>
        <v>0</v>
      </c>
      <c r="P545" s="75">
        <f t="shared" si="454"/>
        <v>0</v>
      </c>
      <c r="Q545" s="75">
        <f t="shared" si="454"/>
        <v>0</v>
      </c>
      <c r="R545" s="75">
        <f t="shared" si="454"/>
        <v>0</v>
      </c>
      <c r="S545" s="143">
        <f t="shared" si="454"/>
        <v>0</v>
      </c>
      <c r="T545" s="142">
        <f t="shared" si="409"/>
        <v>0</v>
      </c>
      <c r="U545" s="142">
        <f t="shared" ref="U545:AD546" si="455">U546</f>
        <v>0</v>
      </c>
      <c r="V545" s="75">
        <f t="shared" si="455"/>
        <v>0</v>
      </c>
      <c r="W545" s="75">
        <f t="shared" si="455"/>
        <v>0</v>
      </c>
      <c r="X545" s="75">
        <f t="shared" si="455"/>
        <v>0</v>
      </c>
      <c r="Y545" s="75">
        <f t="shared" si="455"/>
        <v>0</v>
      </c>
      <c r="Z545" s="75">
        <f t="shared" si="455"/>
        <v>0</v>
      </c>
      <c r="AA545" s="75">
        <f t="shared" si="455"/>
        <v>0</v>
      </c>
      <c r="AB545" s="75">
        <f t="shared" si="455"/>
        <v>0</v>
      </c>
      <c r="AC545" s="75">
        <f t="shared" si="455"/>
        <v>0</v>
      </c>
      <c r="AD545" s="143">
        <f t="shared" si="455"/>
        <v>0</v>
      </c>
      <c r="AMD545"/>
      <c r="AME545"/>
      <c r="AMF545"/>
      <c r="AMG545"/>
      <c r="AMH545"/>
      <c r="AMI545"/>
      <c r="AMJ545"/>
    </row>
    <row r="546" spans="2:1024" s="101" customFormat="1">
      <c r="B546" s="120"/>
      <c r="C546" s="39" t="s">
        <v>142</v>
      </c>
      <c r="D546" s="39">
        <v>934</v>
      </c>
      <c r="E546" s="144" t="s">
        <v>57</v>
      </c>
      <c r="F546" s="144" t="s">
        <v>57</v>
      </c>
      <c r="G546" s="80">
        <v>5310000000</v>
      </c>
      <c r="H546" s="81"/>
      <c r="I546" s="142">
        <f t="shared" si="433"/>
        <v>551500</v>
      </c>
      <c r="J546" s="142">
        <f t="shared" si="454"/>
        <v>551500</v>
      </c>
      <c r="K546" s="75">
        <f t="shared" si="454"/>
        <v>0</v>
      </c>
      <c r="L546" s="75">
        <f t="shared" si="454"/>
        <v>0</v>
      </c>
      <c r="M546" s="75">
        <f t="shared" si="454"/>
        <v>0</v>
      </c>
      <c r="N546" s="75">
        <f t="shared" si="454"/>
        <v>0</v>
      </c>
      <c r="O546" s="75">
        <f t="shared" si="454"/>
        <v>0</v>
      </c>
      <c r="P546" s="75">
        <f t="shared" si="454"/>
        <v>0</v>
      </c>
      <c r="Q546" s="75">
        <f t="shared" si="454"/>
        <v>0</v>
      </c>
      <c r="R546" s="75">
        <f t="shared" si="454"/>
        <v>0</v>
      </c>
      <c r="S546" s="143">
        <f t="shared" si="454"/>
        <v>0</v>
      </c>
      <c r="T546" s="142">
        <f t="shared" si="409"/>
        <v>0</v>
      </c>
      <c r="U546" s="142">
        <f t="shared" si="455"/>
        <v>0</v>
      </c>
      <c r="V546" s="75">
        <f t="shared" si="455"/>
        <v>0</v>
      </c>
      <c r="W546" s="75">
        <f t="shared" si="455"/>
        <v>0</v>
      </c>
      <c r="X546" s="75">
        <f t="shared" si="455"/>
        <v>0</v>
      </c>
      <c r="Y546" s="75">
        <f t="shared" si="455"/>
        <v>0</v>
      </c>
      <c r="Z546" s="75">
        <f t="shared" si="455"/>
        <v>0</v>
      </c>
      <c r="AA546" s="75">
        <f t="shared" si="455"/>
        <v>0</v>
      </c>
      <c r="AB546" s="75">
        <f t="shared" si="455"/>
        <v>0</v>
      </c>
      <c r="AC546" s="75">
        <f t="shared" si="455"/>
        <v>0</v>
      </c>
      <c r="AD546" s="143">
        <f t="shared" si="455"/>
        <v>0</v>
      </c>
      <c r="AMD546"/>
      <c r="AME546"/>
      <c r="AMF546"/>
      <c r="AMG546"/>
      <c r="AMH546"/>
      <c r="AMI546"/>
      <c r="AMJ546"/>
    </row>
    <row r="547" spans="2:1024" s="101" customFormat="1">
      <c r="B547" s="120"/>
      <c r="C547" s="39" t="s">
        <v>143</v>
      </c>
      <c r="D547" s="39">
        <v>934</v>
      </c>
      <c r="E547" s="144" t="s">
        <v>57</v>
      </c>
      <c r="F547" s="144" t="s">
        <v>57</v>
      </c>
      <c r="G547" s="80">
        <v>5310010350</v>
      </c>
      <c r="H547" s="81"/>
      <c r="I547" s="142">
        <f t="shared" si="433"/>
        <v>551500</v>
      </c>
      <c r="J547" s="142">
        <f t="shared" ref="J547:S547" si="456">J548+J549</f>
        <v>551500</v>
      </c>
      <c r="K547" s="75">
        <f t="shared" si="456"/>
        <v>0</v>
      </c>
      <c r="L547" s="75">
        <f t="shared" si="456"/>
        <v>0</v>
      </c>
      <c r="M547" s="75">
        <f t="shared" si="456"/>
        <v>0</v>
      </c>
      <c r="N547" s="75">
        <f t="shared" si="456"/>
        <v>0</v>
      </c>
      <c r="O547" s="75">
        <f t="shared" si="456"/>
        <v>0</v>
      </c>
      <c r="P547" s="75">
        <f t="shared" si="456"/>
        <v>0</v>
      </c>
      <c r="Q547" s="75">
        <f t="shared" si="456"/>
        <v>0</v>
      </c>
      <c r="R547" s="75">
        <f t="shared" si="456"/>
        <v>0</v>
      </c>
      <c r="S547" s="143">
        <f t="shared" si="456"/>
        <v>0</v>
      </c>
      <c r="T547" s="142">
        <f t="shared" si="409"/>
        <v>0</v>
      </c>
      <c r="U547" s="142">
        <f t="shared" ref="U547:AD547" si="457">U548+U549</f>
        <v>0</v>
      </c>
      <c r="V547" s="75">
        <f t="shared" si="457"/>
        <v>0</v>
      </c>
      <c r="W547" s="75">
        <f t="shared" si="457"/>
        <v>0</v>
      </c>
      <c r="X547" s="75">
        <f t="shared" si="457"/>
        <v>0</v>
      </c>
      <c r="Y547" s="75">
        <f t="shared" si="457"/>
        <v>0</v>
      </c>
      <c r="Z547" s="75">
        <f t="shared" si="457"/>
        <v>0</v>
      </c>
      <c r="AA547" s="75">
        <f t="shared" si="457"/>
        <v>0</v>
      </c>
      <c r="AB547" s="75">
        <f t="shared" si="457"/>
        <v>0</v>
      </c>
      <c r="AC547" s="75">
        <f t="shared" si="457"/>
        <v>0</v>
      </c>
      <c r="AD547" s="143">
        <f t="shared" si="457"/>
        <v>0</v>
      </c>
      <c r="AMD547"/>
      <c r="AME547"/>
      <c r="AMF547"/>
      <c r="AMG547"/>
      <c r="AMH547"/>
      <c r="AMI547"/>
      <c r="AMJ547"/>
    </row>
    <row r="548" spans="2:1024" s="101" customFormat="1" ht="75" hidden="1">
      <c r="B548" s="120"/>
      <c r="C548" s="39" t="s">
        <v>102</v>
      </c>
      <c r="D548" s="39">
        <v>934</v>
      </c>
      <c r="E548" s="144" t="s">
        <v>57</v>
      </c>
      <c r="F548" s="144" t="s">
        <v>57</v>
      </c>
      <c r="G548" s="80">
        <v>5310010350</v>
      </c>
      <c r="H548" s="81" t="s">
        <v>103</v>
      </c>
      <c r="I548" s="142">
        <f t="shared" si="433"/>
        <v>0</v>
      </c>
      <c r="J548" s="142"/>
      <c r="K548" s="75"/>
      <c r="L548" s="75"/>
      <c r="M548" s="75"/>
      <c r="N548" s="75"/>
      <c r="O548" s="75"/>
      <c r="P548" s="75"/>
      <c r="Q548" s="75"/>
      <c r="R548" s="75"/>
      <c r="S548" s="143"/>
      <c r="T548" s="142">
        <f t="shared" si="409"/>
        <v>0</v>
      </c>
      <c r="U548" s="142"/>
      <c r="V548" s="75"/>
      <c r="W548" s="75"/>
      <c r="X548" s="75"/>
      <c r="Y548" s="75"/>
      <c r="Z548" s="75"/>
      <c r="AA548" s="75"/>
      <c r="AB548" s="75"/>
      <c r="AC548" s="75"/>
      <c r="AD548" s="143"/>
      <c r="AMD548"/>
      <c r="AME548"/>
      <c r="AMF548"/>
      <c r="AMG548"/>
      <c r="AMH548"/>
      <c r="AMI548"/>
      <c r="AMJ548"/>
    </row>
    <row r="549" spans="2:1024" s="101" customFormat="1" ht="37.5">
      <c r="B549" s="120"/>
      <c r="C549" s="39" t="s">
        <v>105</v>
      </c>
      <c r="D549" s="39">
        <v>934</v>
      </c>
      <c r="E549" s="144" t="s">
        <v>57</v>
      </c>
      <c r="F549" s="144" t="s">
        <v>57</v>
      </c>
      <c r="G549" s="80">
        <v>5310010350</v>
      </c>
      <c r="H549" s="81" t="s">
        <v>106</v>
      </c>
      <c r="I549" s="142">
        <f t="shared" si="433"/>
        <v>551500</v>
      </c>
      <c r="J549" s="142">
        <v>551500</v>
      </c>
      <c r="K549" s="75"/>
      <c r="L549" s="75"/>
      <c r="M549" s="75"/>
      <c r="N549" s="75"/>
      <c r="O549" s="75"/>
      <c r="P549" s="75"/>
      <c r="Q549" s="75"/>
      <c r="R549" s="75"/>
      <c r="S549" s="143"/>
      <c r="T549" s="142">
        <f t="shared" si="409"/>
        <v>0</v>
      </c>
      <c r="U549" s="142"/>
      <c r="V549" s="75"/>
      <c r="W549" s="75"/>
      <c r="X549" s="75"/>
      <c r="Y549" s="75"/>
      <c r="Z549" s="75"/>
      <c r="AA549" s="75"/>
      <c r="AB549" s="75"/>
      <c r="AC549" s="75"/>
      <c r="AD549" s="143"/>
      <c r="AMD549"/>
      <c r="AME549"/>
      <c r="AMF549"/>
      <c r="AMG549"/>
      <c r="AMH549"/>
      <c r="AMI549"/>
      <c r="AMJ549"/>
    </row>
    <row r="550" spans="2:1024" s="101" customFormat="1" ht="56.25">
      <c r="B550" s="120"/>
      <c r="C550" s="39" t="s">
        <v>268</v>
      </c>
      <c r="D550" s="39">
        <v>934</v>
      </c>
      <c r="E550" s="144" t="s">
        <v>57</v>
      </c>
      <c r="F550" s="144" t="s">
        <v>57</v>
      </c>
      <c r="G550" s="80">
        <v>6700000000</v>
      </c>
      <c r="H550" s="81"/>
      <c r="I550" s="142">
        <f t="shared" si="433"/>
        <v>100000</v>
      </c>
      <c r="J550" s="142">
        <f t="shared" ref="J550:S552" si="458">J551</f>
        <v>100000</v>
      </c>
      <c r="K550" s="75">
        <f t="shared" si="458"/>
        <v>0</v>
      </c>
      <c r="L550" s="75">
        <f t="shared" si="458"/>
        <v>0</v>
      </c>
      <c r="M550" s="75">
        <f t="shared" si="458"/>
        <v>0</v>
      </c>
      <c r="N550" s="75">
        <f t="shared" si="458"/>
        <v>0</v>
      </c>
      <c r="O550" s="75">
        <f t="shared" si="458"/>
        <v>0</v>
      </c>
      <c r="P550" s="75">
        <f t="shared" si="458"/>
        <v>0</v>
      </c>
      <c r="Q550" s="75">
        <f t="shared" si="458"/>
        <v>0</v>
      </c>
      <c r="R550" s="75">
        <f t="shared" si="458"/>
        <v>0</v>
      </c>
      <c r="S550" s="143">
        <f t="shared" si="458"/>
        <v>0</v>
      </c>
      <c r="T550" s="142">
        <f t="shared" si="409"/>
        <v>100000</v>
      </c>
      <c r="U550" s="142">
        <f t="shared" ref="U550:AD552" si="459">U551</f>
        <v>100000</v>
      </c>
      <c r="V550" s="75">
        <f t="shared" si="459"/>
        <v>0</v>
      </c>
      <c r="W550" s="75">
        <f t="shared" si="459"/>
        <v>0</v>
      </c>
      <c r="X550" s="75">
        <f t="shared" si="459"/>
        <v>0</v>
      </c>
      <c r="Y550" s="75">
        <f t="shared" si="459"/>
        <v>0</v>
      </c>
      <c r="Z550" s="75">
        <f t="shared" si="459"/>
        <v>0</v>
      </c>
      <c r="AA550" s="75">
        <f t="shared" si="459"/>
        <v>0</v>
      </c>
      <c r="AB550" s="75">
        <f t="shared" si="459"/>
        <v>0</v>
      </c>
      <c r="AC550" s="75">
        <f t="shared" si="459"/>
        <v>0</v>
      </c>
      <c r="AD550" s="143">
        <f t="shared" si="459"/>
        <v>0</v>
      </c>
      <c r="AMD550"/>
      <c r="AME550"/>
      <c r="AMF550"/>
      <c r="AMG550"/>
      <c r="AMH550"/>
      <c r="AMI550"/>
      <c r="AMJ550"/>
    </row>
    <row r="551" spans="2:1024" s="101" customFormat="1" ht="37.5">
      <c r="B551" s="120"/>
      <c r="C551" s="39" t="s">
        <v>269</v>
      </c>
      <c r="D551" s="39">
        <v>934</v>
      </c>
      <c r="E551" s="144" t="s">
        <v>57</v>
      </c>
      <c r="F551" s="144" t="s">
        <v>57</v>
      </c>
      <c r="G551" s="80">
        <v>6710000000</v>
      </c>
      <c r="H551" s="81"/>
      <c r="I551" s="142">
        <f t="shared" si="433"/>
        <v>100000</v>
      </c>
      <c r="J551" s="142">
        <f t="shared" si="458"/>
        <v>100000</v>
      </c>
      <c r="K551" s="75">
        <f t="shared" si="458"/>
        <v>0</v>
      </c>
      <c r="L551" s="75">
        <f t="shared" si="458"/>
        <v>0</v>
      </c>
      <c r="M551" s="75">
        <f t="shared" si="458"/>
        <v>0</v>
      </c>
      <c r="N551" s="75">
        <f t="shared" si="458"/>
        <v>0</v>
      </c>
      <c r="O551" s="75">
        <f t="shared" si="458"/>
        <v>0</v>
      </c>
      <c r="P551" s="75">
        <f t="shared" si="458"/>
        <v>0</v>
      </c>
      <c r="Q551" s="75">
        <f t="shared" si="458"/>
        <v>0</v>
      </c>
      <c r="R551" s="75">
        <f t="shared" si="458"/>
        <v>0</v>
      </c>
      <c r="S551" s="143">
        <f t="shared" si="458"/>
        <v>0</v>
      </c>
      <c r="T551" s="142">
        <f t="shared" ref="T551:T614" si="460">SUM(U551:AD551)</f>
        <v>100000</v>
      </c>
      <c r="U551" s="142">
        <f t="shared" si="459"/>
        <v>100000</v>
      </c>
      <c r="V551" s="75">
        <f t="shared" si="459"/>
        <v>0</v>
      </c>
      <c r="W551" s="75">
        <f t="shared" si="459"/>
        <v>0</v>
      </c>
      <c r="X551" s="75">
        <f t="shared" si="459"/>
        <v>0</v>
      </c>
      <c r="Y551" s="75">
        <f t="shared" si="459"/>
        <v>0</v>
      </c>
      <c r="Z551" s="75">
        <f t="shared" si="459"/>
        <v>0</v>
      </c>
      <c r="AA551" s="75">
        <f t="shared" si="459"/>
        <v>0</v>
      </c>
      <c r="AB551" s="75">
        <f t="shared" si="459"/>
        <v>0</v>
      </c>
      <c r="AC551" s="75">
        <f t="shared" si="459"/>
        <v>0</v>
      </c>
      <c r="AD551" s="143">
        <f t="shared" si="459"/>
        <v>0</v>
      </c>
      <c r="AMD551"/>
      <c r="AME551"/>
      <c r="AMF551"/>
      <c r="AMG551"/>
      <c r="AMH551"/>
      <c r="AMI551"/>
      <c r="AMJ551"/>
    </row>
    <row r="552" spans="2:1024" s="101" customFormat="1">
      <c r="B552" s="120"/>
      <c r="C552" s="39" t="s">
        <v>270</v>
      </c>
      <c r="D552" s="39">
        <v>934</v>
      </c>
      <c r="E552" s="144" t="s">
        <v>57</v>
      </c>
      <c r="F552" s="144" t="s">
        <v>57</v>
      </c>
      <c r="G552" s="80">
        <v>6710010220</v>
      </c>
      <c r="H552" s="81"/>
      <c r="I552" s="142">
        <f t="shared" si="433"/>
        <v>100000</v>
      </c>
      <c r="J552" s="142">
        <f t="shared" si="458"/>
        <v>100000</v>
      </c>
      <c r="K552" s="75">
        <f t="shared" si="458"/>
        <v>0</v>
      </c>
      <c r="L552" s="75">
        <f t="shared" si="458"/>
        <v>0</v>
      </c>
      <c r="M552" s="75">
        <f t="shared" si="458"/>
        <v>0</v>
      </c>
      <c r="N552" s="75">
        <f t="shared" si="458"/>
        <v>0</v>
      </c>
      <c r="O552" s="75">
        <f t="shared" si="458"/>
        <v>0</v>
      </c>
      <c r="P552" s="75">
        <f t="shared" si="458"/>
        <v>0</v>
      </c>
      <c r="Q552" s="75">
        <f t="shared" si="458"/>
        <v>0</v>
      </c>
      <c r="R552" s="75">
        <f t="shared" si="458"/>
        <v>0</v>
      </c>
      <c r="S552" s="143">
        <f t="shared" si="458"/>
        <v>0</v>
      </c>
      <c r="T552" s="142">
        <f t="shared" si="460"/>
        <v>100000</v>
      </c>
      <c r="U552" s="142">
        <f t="shared" si="459"/>
        <v>100000</v>
      </c>
      <c r="V552" s="75">
        <f t="shared" si="459"/>
        <v>0</v>
      </c>
      <c r="W552" s="75">
        <f t="shared" si="459"/>
        <v>0</v>
      </c>
      <c r="X552" s="75">
        <f t="shared" si="459"/>
        <v>0</v>
      </c>
      <c r="Y552" s="75">
        <f t="shared" si="459"/>
        <v>0</v>
      </c>
      <c r="Z552" s="75">
        <f t="shared" si="459"/>
        <v>0</v>
      </c>
      <c r="AA552" s="75">
        <f t="shared" si="459"/>
        <v>0</v>
      </c>
      <c r="AB552" s="75">
        <f t="shared" si="459"/>
        <v>0</v>
      </c>
      <c r="AC552" s="75">
        <f t="shared" si="459"/>
        <v>0</v>
      </c>
      <c r="AD552" s="143">
        <f t="shared" si="459"/>
        <v>0</v>
      </c>
      <c r="AMD552"/>
      <c r="AME552"/>
      <c r="AMF552"/>
      <c r="AMG552"/>
      <c r="AMH552"/>
      <c r="AMI552"/>
      <c r="AMJ552"/>
    </row>
    <row r="553" spans="2:1024" s="101" customFormat="1" ht="37.5">
      <c r="B553" s="120"/>
      <c r="C553" s="39" t="s">
        <v>105</v>
      </c>
      <c r="D553" s="39">
        <v>934</v>
      </c>
      <c r="E553" s="144" t="s">
        <v>57</v>
      </c>
      <c r="F553" s="144" t="s">
        <v>57</v>
      </c>
      <c r="G553" s="80">
        <v>6710010220</v>
      </c>
      <c r="H553" s="81" t="s">
        <v>106</v>
      </c>
      <c r="I553" s="142">
        <f t="shared" si="433"/>
        <v>100000</v>
      </c>
      <c r="J553" s="142">
        <v>100000</v>
      </c>
      <c r="K553" s="75">
        <v>0</v>
      </c>
      <c r="L553" s="75">
        <v>0</v>
      </c>
      <c r="M553" s="75">
        <v>0</v>
      </c>
      <c r="N553" s="75">
        <v>0</v>
      </c>
      <c r="O553" s="75">
        <v>0</v>
      </c>
      <c r="P553" s="75">
        <v>0</v>
      </c>
      <c r="Q553" s="75">
        <v>0</v>
      </c>
      <c r="R553" s="75">
        <v>0</v>
      </c>
      <c r="S553" s="143">
        <v>0</v>
      </c>
      <c r="T553" s="142">
        <f t="shared" si="460"/>
        <v>100000</v>
      </c>
      <c r="U553" s="142">
        <v>100000</v>
      </c>
      <c r="V553" s="75">
        <v>0</v>
      </c>
      <c r="W553" s="75">
        <v>0</v>
      </c>
      <c r="X553" s="75">
        <v>0</v>
      </c>
      <c r="Y553" s="75">
        <v>0</v>
      </c>
      <c r="Z553" s="75">
        <v>0</v>
      </c>
      <c r="AA553" s="75">
        <v>0</v>
      </c>
      <c r="AB553" s="75">
        <v>0</v>
      </c>
      <c r="AC553" s="75">
        <v>0</v>
      </c>
      <c r="AD553" s="143">
        <v>0</v>
      </c>
      <c r="AMD553"/>
      <c r="AME553"/>
      <c r="AMF553"/>
      <c r="AMG553"/>
      <c r="AMH553"/>
      <c r="AMI553"/>
      <c r="AMJ553"/>
    </row>
    <row r="554" spans="2:1024" s="101" customFormat="1" ht="112.5">
      <c r="B554" s="120"/>
      <c r="C554" s="39" t="s">
        <v>362</v>
      </c>
      <c r="D554" s="39">
        <v>934</v>
      </c>
      <c r="E554" s="144" t="s">
        <v>57</v>
      </c>
      <c r="F554" s="144" t="s">
        <v>57</v>
      </c>
      <c r="G554" s="80">
        <v>6900000000</v>
      </c>
      <c r="H554" s="81"/>
      <c r="I554" s="142">
        <f t="shared" si="433"/>
        <v>130000</v>
      </c>
      <c r="J554" s="142">
        <f t="shared" ref="J554:S556" si="461">J555</f>
        <v>130000</v>
      </c>
      <c r="K554" s="75">
        <f t="shared" si="461"/>
        <v>0</v>
      </c>
      <c r="L554" s="75">
        <f t="shared" si="461"/>
        <v>0</v>
      </c>
      <c r="M554" s="75">
        <f t="shared" si="461"/>
        <v>0</v>
      </c>
      <c r="N554" s="75">
        <f t="shared" si="461"/>
        <v>0</v>
      </c>
      <c r="O554" s="75">
        <f t="shared" si="461"/>
        <v>0</v>
      </c>
      <c r="P554" s="75">
        <f t="shared" si="461"/>
        <v>0</v>
      </c>
      <c r="Q554" s="75">
        <f t="shared" si="461"/>
        <v>0</v>
      </c>
      <c r="R554" s="75">
        <f t="shared" si="461"/>
        <v>0</v>
      </c>
      <c r="S554" s="143">
        <f t="shared" si="461"/>
        <v>0</v>
      </c>
      <c r="T554" s="142">
        <f t="shared" si="460"/>
        <v>140000</v>
      </c>
      <c r="U554" s="142">
        <f t="shared" ref="U554:AD556" si="462">U555</f>
        <v>140000</v>
      </c>
      <c r="V554" s="75">
        <f t="shared" si="462"/>
        <v>0</v>
      </c>
      <c r="W554" s="75">
        <f t="shared" si="462"/>
        <v>0</v>
      </c>
      <c r="X554" s="75">
        <f t="shared" si="462"/>
        <v>0</v>
      </c>
      <c r="Y554" s="75">
        <f t="shared" si="462"/>
        <v>0</v>
      </c>
      <c r="Z554" s="75">
        <f t="shared" si="462"/>
        <v>0</v>
      </c>
      <c r="AA554" s="75">
        <f t="shared" si="462"/>
        <v>0</v>
      </c>
      <c r="AB554" s="75">
        <f t="shared" si="462"/>
        <v>0</v>
      </c>
      <c r="AC554" s="75">
        <f t="shared" si="462"/>
        <v>0</v>
      </c>
      <c r="AD554" s="143">
        <f t="shared" si="462"/>
        <v>0</v>
      </c>
      <c r="AMD554"/>
      <c r="AME554"/>
      <c r="AMF554"/>
      <c r="AMG554"/>
      <c r="AMH554"/>
      <c r="AMI554"/>
      <c r="AMJ554"/>
    </row>
    <row r="555" spans="2:1024" s="101" customFormat="1" ht="37.5">
      <c r="B555" s="120"/>
      <c r="C555" s="39" t="s">
        <v>279</v>
      </c>
      <c r="D555" s="39">
        <v>934</v>
      </c>
      <c r="E555" s="144" t="s">
        <v>57</v>
      </c>
      <c r="F555" s="144" t="s">
        <v>57</v>
      </c>
      <c r="G555" s="80">
        <v>6910000000</v>
      </c>
      <c r="H555" s="81"/>
      <c r="I555" s="142">
        <f t="shared" si="433"/>
        <v>130000</v>
      </c>
      <c r="J555" s="142">
        <f t="shared" si="461"/>
        <v>130000</v>
      </c>
      <c r="K555" s="75">
        <f t="shared" si="461"/>
        <v>0</v>
      </c>
      <c r="L555" s="75">
        <f t="shared" si="461"/>
        <v>0</v>
      </c>
      <c r="M555" s="75">
        <f t="shared" si="461"/>
        <v>0</v>
      </c>
      <c r="N555" s="75">
        <f t="shared" si="461"/>
        <v>0</v>
      </c>
      <c r="O555" s="75">
        <f t="shared" si="461"/>
        <v>0</v>
      </c>
      <c r="P555" s="75">
        <f t="shared" si="461"/>
        <v>0</v>
      </c>
      <c r="Q555" s="75">
        <f t="shared" si="461"/>
        <v>0</v>
      </c>
      <c r="R555" s="75">
        <f t="shared" si="461"/>
        <v>0</v>
      </c>
      <c r="S555" s="143">
        <f t="shared" si="461"/>
        <v>0</v>
      </c>
      <c r="T555" s="142">
        <f t="shared" si="460"/>
        <v>140000</v>
      </c>
      <c r="U555" s="142">
        <f t="shared" si="462"/>
        <v>140000</v>
      </c>
      <c r="V555" s="75">
        <f t="shared" si="462"/>
        <v>0</v>
      </c>
      <c r="W555" s="75">
        <f t="shared" si="462"/>
        <v>0</v>
      </c>
      <c r="X555" s="75">
        <f t="shared" si="462"/>
        <v>0</v>
      </c>
      <c r="Y555" s="75">
        <f t="shared" si="462"/>
        <v>0</v>
      </c>
      <c r="Z555" s="75">
        <f t="shared" si="462"/>
        <v>0</v>
      </c>
      <c r="AA555" s="75">
        <f t="shared" si="462"/>
        <v>0</v>
      </c>
      <c r="AB555" s="75">
        <f t="shared" si="462"/>
        <v>0</v>
      </c>
      <c r="AC555" s="75">
        <f t="shared" si="462"/>
        <v>0</v>
      </c>
      <c r="AD555" s="143">
        <f t="shared" si="462"/>
        <v>0</v>
      </c>
      <c r="AMD555"/>
      <c r="AME555"/>
      <c r="AMF555"/>
      <c r="AMG555"/>
      <c r="AMH555"/>
      <c r="AMI555"/>
      <c r="AMJ555"/>
    </row>
    <row r="556" spans="2:1024" s="101" customFormat="1" ht="112.5">
      <c r="B556" s="120"/>
      <c r="C556" s="39" t="s">
        <v>363</v>
      </c>
      <c r="D556" s="39">
        <v>934</v>
      </c>
      <c r="E556" s="144" t="s">
        <v>57</v>
      </c>
      <c r="F556" s="144" t="s">
        <v>57</v>
      </c>
      <c r="G556" s="80">
        <v>6910010500</v>
      </c>
      <c r="H556" s="81"/>
      <c r="I556" s="142">
        <f t="shared" si="433"/>
        <v>130000</v>
      </c>
      <c r="J556" s="142">
        <f t="shared" si="461"/>
        <v>130000</v>
      </c>
      <c r="K556" s="75">
        <f t="shared" si="461"/>
        <v>0</v>
      </c>
      <c r="L556" s="75">
        <f t="shared" si="461"/>
        <v>0</v>
      </c>
      <c r="M556" s="75">
        <f t="shared" si="461"/>
        <v>0</v>
      </c>
      <c r="N556" s="75">
        <f t="shared" si="461"/>
        <v>0</v>
      </c>
      <c r="O556" s="75">
        <f t="shared" si="461"/>
        <v>0</v>
      </c>
      <c r="P556" s="75">
        <f t="shared" si="461"/>
        <v>0</v>
      </c>
      <c r="Q556" s="75">
        <f t="shared" si="461"/>
        <v>0</v>
      </c>
      <c r="R556" s="75">
        <f t="shared" si="461"/>
        <v>0</v>
      </c>
      <c r="S556" s="143">
        <f t="shared" si="461"/>
        <v>0</v>
      </c>
      <c r="T556" s="142">
        <f t="shared" si="460"/>
        <v>140000</v>
      </c>
      <c r="U556" s="142">
        <f t="shared" si="462"/>
        <v>140000</v>
      </c>
      <c r="V556" s="75">
        <f t="shared" si="462"/>
        <v>0</v>
      </c>
      <c r="W556" s="75">
        <f t="shared" si="462"/>
        <v>0</v>
      </c>
      <c r="X556" s="75">
        <f t="shared" si="462"/>
        <v>0</v>
      </c>
      <c r="Y556" s="75">
        <f t="shared" si="462"/>
        <v>0</v>
      </c>
      <c r="Z556" s="75">
        <f t="shared" si="462"/>
        <v>0</v>
      </c>
      <c r="AA556" s="75">
        <f t="shared" si="462"/>
        <v>0</v>
      </c>
      <c r="AB556" s="75">
        <f t="shared" si="462"/>
        <v>0</v>
      </c>
      <c r="AC556" s="75">
        <f t="shared" si="462"/>
        <v>0</v>
      </c>
      <c r="AD556" s="143">
        <f t="shared" si="462"/>
        <v>0</v>
      </c>
      <c r="AMD556"/>
      <c r="AME556"/>
      <c r="AMF556"/>
      <c r="AMG556"/>
      <c r="AMH556"/>
      <c r="AMI556"/>
      <c r="AMJ556"/>
    </row>
    <row r="557" spans="2:1024" s="101" customFormat="1" ht="37.5">
      <c r="B557" s="120"/>
      <c r="C557" s="39" t="s">
        <v>105</v>
      </c>
      <c r="D557" s="39">
        <v>934</v>
      </c>
      <c r="E557" s="144" t="s">
        <v>57</v>
      </c>
      <c r="F557" s="144" t="s">
        <v>57</v>
      </c>
      <c r="G557" s="80">
        <v>6910010500</v>
      </c>
      <c r="H557" s="81" t="s">
        <v>106</v>
      </c>
      <c r="I557" s="142">
        <f t="shared" si="433"/>
        <v>130000</v>
      </c>
      <c r="J557" s="142">
        <v>130000</v>
      </c>
      <c r="K557" s="75">
        <v>0</v>
      </c>
      <c r="L557" s="75">
        <v>0</v>
      </c>
      <c r="M557" s="75">
        <v>0</v>
      </c>
      <c r="N557" s="75">
        <v>0</v>
      </c>
      <c r="O557" s="75">
        <v>0</v>
      </c>
      <c r="P557" s="75">
        <v>0</v>
      </c>
      <c r="Q557" s="75">
        <v>0</v>
      </c>
      <c r="R557" s="75">
        <v>0</v>
      </c>
      <c r="S557" s="143">
        <v>0</v>
      </c>
      <c r="T557" s="142">
        <f t="shared" si="460"/>
        <v>140000</v>
      </c>
      <c r="U557" s="142">
        <v>140000</v>
      </c>
      <c r="V557" s="75">
        <v>0</v>
      </c>
      <c r="W557" s="75">
        <v>0</v>
      </c>
      <c r="X557" s="75">
        <v>0</v>
      </c>
      <c r="Y557" s="75">
        <v>0</v>
      </c>
      <c r="Z557" s="75">
        <v>0</v>
      </c>
      <c r="AA557" s="75">
        <v>0</v>
      </c>
      <c r="AB557" s="75">
        <v>0</v>
      </c>
      <c r="AC557" s="75">
        <v>0</v>
      </c>
      <c r="AD557" s="143">
        <v>0</v>
      </c>
      <c r="AMD557"/>
      <c r="AME557"/>
      <c r="AMF557"/>
      <c r="AMG557"/>
      <c r="AMH557"/>
      <c r="AMI557"/>
      <c r="AMJ557"/>
    </row>
    <row r="558" spans="2:1024" s="101" customFormat="1" ht="37.5">
      <c r="B558" s="120"/>
      <c r="C558" s="39" t="s">
        <v>290</v>
      </c>
      <c r="D558" s="39">
        <v>934</v>
      </c>
      <c r="E558" s="144" t="s">
        <v>57</v>
      </c>
      <c r="F558" s="144" t="s">
        <v>57</v>
      </c>
      <c r="G558" s="80">
        <v>7100000000</v>
      </c>
      <c r="H558" s="81"/>
      <c r="I558" s="142">
        <f t="shared" si="433"/>
        <v>981000</v>
      </c>
      <c r="J558" s="142">
        <f t="shared" ref="J558:S560" si="463">J559</f>
        <v>981000</v>
      </c>
      <c r="K558" s="75">
        <f t="shared" si="463"/>
        <v>0</v>
      </c>
      <c r="L558" s="75">
        <f t="shared" si="463"/>
        <v>0</v>
      </c>
      <c r="M558" s="75">
        <f t="shared" si="463"/>
        <v>0</v>
      </c>
      <c r="N558" s="75">
        <f t="shared" si="463"/>
        <v>0</v>
      </c>
      <c r="O558" s="75">
        <f t="shared" si="463"/>
        <v>0</v>
      </c>
      <c r="P558" s="75">
        <f t="shared" si="463"/>
        <v>0</v>
      </c>
      <c r="Q558" s="75">
        <f t="shared" si="463"/>
        <v>0</v>
      </c>
      <c r="R558" s="75">
        <f t="shared" si="463"/>
        <v>0</v>
      </c>
      <c r="S558" s="143">
        <f t="shared" si="463"/>
        <v>0</v>
      </c>
      <c r="T558" s="142">
        <f t="shared" si="460"/>
        <v>996000</v>
      </c>
      <c r="U558" s="142">
        <f t="shared" ref="U558:AD560" si="464">U559</f>
        <v>996000</v>
      </c>
      <c r="V558" s="75">
        <f t="shared" si="464"/>
        <v>0</v>
      </c>
      <c r="W558" s="75">
        <f t="shared" si="464"/>
        <v>0</v>
      </c>
      <c r="X558" s="75">
        <f t="shared" si="464"/>
        <v>0</v>
      </c>
      <c r="Y558" s="75">
        <f t="shared" si="464"/>
        <v>0</v>
      </c>
      <c r="Z558" s="75">
        <f t="shared" si="464"/>
        <v>0</v>
      </c>
      <c r="AA558" s="75">
        <f t="shared" si="464"/>
        <v>0</v>
      </c>
      <c r="AB558" s="75">
        <f t="shared" si="464"/>
        <v>0</v>
      </c>
      <c r="AC558" s="75">
        <f t="shared" si="464"/>
        <v>0</v>
      </c>
      <c r="AD558" s="143">
        <f t="shared" si="464"/>
        <v>0</v>
      </c>
      <c r="AMD558"/>
      <c r="AME558"/>
      <c r="AMF558"/>
      <c r="AMG558"/>
      <c r="AMH558"/>
      <c r="AMI558"/>
      <c r="AMJ558"/>
    </row>
    <row r="559" spans="2:1024" s="101" customFormat="1" ht="56.25">
      <c r="B559" s="120"/>
      <c r="C559" s="39" t="s">
        <v>291</v>
      </c>
      <c r="D559" s="39">
        <v>934</v>
      </c>
      <c r="E559" s="144" t="s">
        <v>57</v>
      </c>
      <c r="F559" s="144" t="s">
        <v>57</v>
      </c>
      <c r="G559" s="80">
        <v>7110000000</v>
      </c>
      <c r="H559" s="81"/>
      <c r="I559" s="142">
        <f t="shared" si="433"/>
        <v>981000</v>
      </c>
      <c r="J559" s="142">
        <f t="shared" si="463"/>
        <v>981000</v>
      </c>
      <c r="K559" s="75">
        <f t="shared" si="463"/>
        <v>0</v>
      </c>
      <c r="L559" s="75">
        <f t="shared" si="463"/>
        <v>0</v>
      </c>
      <c r="M559" s="75">
        <f t="shared" si="463"/>
        <v>0</v>
      </c>
      <c r="N559" s="75">
        <f t="shared" si="463"/>
        <v>0</v>
      </c>
      <c r="O559" s="75">
        <f t="shared" si="463"/>
        <v>0</v>
      </c>
      <c r="P559" s="75">
        <f t="shared" si="463"/>
        <v>0</v>
      </c>
      <c r="Q559" s="75">
        <f t="shared" si="463"/>
        <v>0</v>
      </c>
      <c r="R559" s="75">
        <f t="shared" si="463"/>
        <v>0</v>
      </c>
      <c r="S559" s="143">
        <f t="shared" si="463"/>
        <v>0</v>
      </c>
      <c r="T559" s="142">
        <f t="shared" si="460"/>
        <v>996000</v>
      </c>
      <c r="U559" s="142">
        <f t="shared" si="464"/>
        <v>996000</v>
      </c>
      <c r="V559" s="75">
        <f t="shared" si="464"/>
        <v>0</v>
      </c>
      <c r="W559" s="75">
        <f t="shared" si="464"/>
        <v>0</v>
      </c>
      <c r="X559" s="75">
        <f t="shared" si="464"/>
        <v>0</v>
      </c>
      <c r="Y559" s="75">
        <f t="shared" si="464"/>
        <v>0</v>
      </c>
      <c r="Z559" s="75">
        <f t="shared" si="464"/>
        <v>0</v>
      </c>
      <c r="AA559" s="75">
        <f t="shared" si="464"/>
        <v>0</v>
      </c>
      <c r="AB559" s="75">
        <f t="shared" si="464"/>
        <v>0</v>
      </c>
      <c r="AC559" s="75">
        <f t="shared" si="464"/>
        <v>0</v>
      </c>
      <c r="AD559" s="143">
        <f t="shared" si="464"/>
        <v>0</v>
      </c>
      <c r="AMD559"/>
      <c r="AME559"/>
      <c r="AMF559"/>
      <c r="AMG559"/>
      <c r="AMH559"/>
      <c r="AMI559"/>
      <c r="AMJ559"/>
    </row>
    <row r="560" spans="2:1024" s="101" customFormat="1" ht="37.5">
      <c r="B560" s="120"/>
      <c r="C560" s="39" t="s">
        <v>292</v>
      </c>
      <c r="D560" s="39">
        <v>934</v>
      </c>
      <c r="E560" s="144" t="s">
        <v>57</v>
      </c>
      <c r="F560" s="144" t="s">
        <v>57</v>
      </c>
      <c r="G560" s="80">
        <v>7110010610</v>
      </c>
      <c r="H560" s="81"/>
      <c r="I560" s="142">
        <f t="shared" si="433"/>
        <v>981000</v>
      </c>
      <c r="J560" s="142">
        <f t="shared" si="463"/>
        <v>981000</v>
      </c>
      <c r="K560" s="75">
        <f t="shared" si="463"/>
        <v>0</v>
      </c>
      <c r="L560" s="75">
        <f t="shared" si="463"/>
        <v>0</v>
      </c>
      <c r="M560" s="75">
        <f t="shared" si="463"/>
        <v>0</v>
      </c>
      <c r="N560" s="75">
        <f t="shared" si="463"/>
        <v>0</v>
      </c>
      <c r="O560" s="75">
        <f t="shared" si="463"/>
        <v>0</v>
      </c>
      <c r="P560" s="75">
        <f t="shared" si="463"/>
        <v>0</v>
      </c>
      <c r="Q560" s="75">
        <f t="shared" si="463"/>
        <v>0</v>
      </c>
      <c r="R560" s="75">
        <f t="shared" si="463"/>
        <v>0</v>
      </c>
      <c r="S560" s="143">
        <f t="shared" si="463"/>
        <v>0</v>
      </c>
      <c r="T560" s="142">
        <f t="shared" si="460"/>
        <v>996000</v>
      </c>
      <c r="U560" s="142">
        <f t="shared" si="464"/>
        <v>996000</v>
      </c>
      <c r="V560" s="75">
        <f t="shared" si="464"/>
        <v>0</v>
      </c>
      <c r="W560" s="75">
        <f t="shared" si="464"/>
        <v>0</v>
      </c>
      <c r="X560" s="75">
        <f t="shared" si="464"/>
        <v>0</v>
      </c>
      <c r="Y560" s="75">
        <f t="shared" si="464"/>
        <v>0</v>
      </c>
      <c r="Z560" s="75">
        <f t="shared" si="464"/>
        <v>0</v>
      </c>
      <c r="AA560" s="75">
        <f t="shared" si="464"/>
        <v>0</v>
      </c>
      <c r="AB560" s="75">
        <f t="shared" si="464"/>
        <v>0</v>
      </c>
      <c r="AC560" s="75">
        <f t="shared" si="464"/>
        <v>0</v>
      </c>
      <c r="AD560" s="143">
        <f t="shared" si="464"/>
        <v>0</v>
      </c>
      <c r="AMD560"/>
      <c r="AME560"/>
      <c r="AMF560"/>
      <c r="AMG560"/>
      <c r="AMH560"/>
      <c r="AMI560"/>
      <c r="AMJ560"/>
    </row>
    <row r="561" spans="2:1024" s="101" customFormat="1" ht="37.5">
      <c r="B561" s="120"/>
      <c r="C561" s="39" t="s">
        <v>105</v>
      </c>
      <c r="D561" s="39">
        <v>934</v>
      </c>
      <c r="E561" s="144" t="s">
        <v>57</v>
      </c>
      <c r="F561" s="144" t="s">
        <v>57</v>
      </c>
      <c r="G561" s="80">
        <v>7110010610</v>
      </c>
      <c r="H561" s="81" t="s">
        <v>106</v>
      </c>
      <c r="I561" s="142">
        <f t="shared" si="433"/>
        <v>981000</v>
      </c>
      <c r="J561" s="142">
        <v>981000</v>
      </c>
      <c r="K561" s="75">
        <v>0</v>
      </c>
      <c r="L561" s="75">
        <v>0</v>
      </c>
      <c r="M561" s="75">
        <v>0</v>
      </c>
      <c r="N561" s="75">
        <v>0</v>
      </c>
      <c r="O561" s="75">
        <v>0</v>
      </c>
      <c r="P561" s="75">
        <v>0</v>
      </c>
      <c r="Q561" s="75">
        <v>0</v>
      </c>
      <c r="R561" s="75">
        <v>0</v>
      </c>
      <c r="S561" s="143">
        <v>0</v>
      </c>
      <c r="T561" s="142">
        <f t="shared" si="460"/>
        <v>996000</v>
      </c>
      <c r="U561" s="142">
        <v>996000</v>
      </c>
      <c r="V561" s="75">
        <v>0</v>
      </c>
      <c r="W561" s="75">
        <v>0</v>
      </c>
      <c r="X561" s="75">
        <v>0</v>
      </c>
      <c r="Y561" s="75">
        <v>0</v>
      </c>
      <c r="Z561" s="75">
        <v>0</v>
      </c>
      <c r="AA561" s="75">
        <v>0</v>
      </c>
      <c r="AB561" s="75">
        <v>0</v>
      </c>
      <c r="AC561" s="75">
        <v>0</v>
      </c>
      <c r="AD561" s="143">
        <v>0</v>
      </c>
      <c r="AMD561"/>
      <c r="AME561"/>
      <c r="AMF561"/>
      <c r="AMG561"/>
      <c r="AMH561"/>
      <c r="AMI561"/>
      <c r="AMJ561"/>
    </row>
    <row r="562" spans="2:1024" s="101" customFormat="1">
      <c r="B562" s="120"/>
      <c r="C562" s="39" t="s">
        <v>62</v>
      </c>
      <c r="D562" s="39">
        <v>934</v>
      </c>
      <c r="E562" s="144" t="s">
        <v>57</v>
      </c>
      <c r="F562" s="144" t="s">
        <v>39</v>
      </c>
      <c r="G562" s="80"/>
      <c r="H562" s="81"/>
      <c r="I562" s="142">
        <f t="shared" si="433"/>
        <v>1996100</v>
      </c>
      <c r="J562" s="142">
        <f t="shared" ref="J562:S564" si="465">J563</f>
        <v>1996100</v>
      </c>
      <c r="K562" s="75">
        <f t="shared" si="465"/>
        <v>0</v>
      </c>
      <c r="L562" s="75">
        <f t="shared" si="465"/>
        <v>0</v>
      </c>
      <c r="M562" s="75">
        <f t="shared" si="465"/>
        <v>0</v>
      </c>
      <c r="N562" s="75">
        <f t="shared" si="465"/>
        <v>0</v>
      </c>
      <c r="O562" s="75">
        <f t="shared" si="465"/>
        <v>0</v>
      </c>
      <c r="P562" s="75">
        <f t="shared" si="465"/>
        <v>0</v>
      </c>
      <c r="Q562" s="75">
        <f t="shared" si="465"/>
        <v>0</v>
      </c>
      <c r="R562" s="75">
        <f t="shared" si="465"/>
        <v>0</v>
      </c>
      <c r="S562" s="143">
        <f t="shared" si="465"/>
        <v>0</v>
      </c>
      <c r="T562" s="142">
        <f t="shared" si="460"/>
        <v>1920000</v>
      </c>
      <c r="U562" s="142">
        <f t="shared" ref="U562:AD564" si="466">U563</f>
        <v>1920000</v>
      </c>
      <c r="V562" s="75">
        <f t="shared" si="466"/>
        <v>0</v>
      </c>
      <c r="W562" s="75">
        <f t="shared" si="466"/>
        <v>0</v>
      </c>
      <c r="X562" s="75">
        <f t="shared" si="466"/>
        <v>0</v>
      </c>
      <c r="Y562" s="75">
        <f t="shared" si="466"/>
        <v>0</v>
      </c>
      <c r="Z562" s="75">
        <f t="shared" si="466"/>
        <v>0</v>
      </c>
      <c r="AA562" s="75">
        <f t="shared" si="466"/>
        <v>0</v>
      </c>
      <c r="AB562" s="75">
        <f t="shared" si="466"/>
        <v>0</v>
      </c>
      <c r="AC562" s="75">
        <f t="shared" si="466"/>
        <v>0</v>
      </c>
      <c r="AD562" s="143">
        <f t="shared" si="466"/>
        <v>0</v>
      </c>
      <c r="AMD562"/>
      <c r="AME562"/>
      <c r="AMF562"/>
      <c r="AMG562"/>
      <c r="AMH562"/>
      <c r="AMI562"/>
      <c r="AMJ562"/>
    </row>
    <row r="563" spans="2:1024" s="101" customFormat="1" ht="37.5">
      <c r="B563" s="120"/>
      <c r="C563" s="39" t="s">
        <v>99</v>
      </c>
      <c r="D563" s="39">
        <v>934</v>
      </c>
      <c r="E563" s="144" t="s">
        <v>57</v>
      </c>
      <c r="F563" s="144" t="s">
        <v>39</v>
      </c>
      <c r="G563" s="80">
        <v>5000000000</v>
      </c>
      <c r="H563" s="81"/>
      <c r="I563" s="142">
        <f t="shared" si="433"/>
        <v>1996100</v>
      </c>
      <c r="J563" s="142">
        <f t="shared" si="465"/>
        <v>1996100</v>
      </c>
      <c r="K563" s="75">
        <f t="shared" si="465"/>
        <v>0</v>
      </c>
      <c r="L563" s="75">
        <f t="shared" si="465"/>
        <v>0</v>
      </c>
      <c r="M563" s="75">
        <f t="shared" si="465"/>
        <v>0</v>
      </c>
      <c r="N563" s="75">
        <f t="shared" si="465"/>
        <v>0</v>
      </c>
      <c r="O563" s="75">
        <f t="shared" si="465"/>
        <v>0</v>
      </c>
      <c r="P563" s="75">
        <f t="shared" si="465"/>
        <v>0</v>
      </c>
      <c r="Q563" s="75">
        <f t="shared" si="465"/>
        <v>0</v>
      </c>
      <c r="R563" s="75">
        <f t="shared" si="465"/>
        <v>0</v>
      </c>
      <c r="S563" s="143">
        <f t="shared" si="465"/>
        <v>0</v>
      </c>
      <c r="T563" s="142">
        <f t="shared" si="460"/>
        <v>1920000</v>
      </c>
      <c r="U563" s="142">
        <f t="shared" si="466"/>
        <v>1920000</v>
      </c>
      <c r="V563" s="75">
        <f t="shared" si="466"/>
        <v>0</v>
      </c>
      <c r="W563" s="75">
        <f t="shared" si="466"/>
        <v>0</v>
      </c>
      <c r="X563" s="75">
        <f t="shared" si="466"/>
        <v>0</v>
      </c>
      <c r="Y563" s="75">
        <f t="shared" si="466"/>
        <v>0</v>
      </c>
      <c r="Z563" s="75">
        <f t="shared" si="466"/>
        <v>0</v>
      </c>
      <c r="AA563" s="75">
        <f t="shared" si="466"/>
        <v>0</v>
      </c>
      <c r="AB563" s="75">
        <f t="shared" si="466"/>
        <v>0</v>
      </c>
      <c r="AC563" s="75">
        <f t="shared" si="466"/>
        <v>0</v>
      </c>
      <c r="AD563" s="143">
        <f t="shared" si="466"/>
        <v>0</v>
      </c>
      <c r="AMD563"/>
      <c r="AME563"/>
      <c r="AMF563"/>
      <c r="AMG563"/>
      <c r="AMH563"/>
      <c r="AMI563"/>
      <c r="AMJ563"/>
    </row>
    <row r="564" spans="2:1024" s="101" customFormat="1" ht="37.5">
      <c r="B564" s="120"/>
      <c r="C564" s="39" t="s">
        <v>107</v>
      </c>
      <c r="D564" s="39">
        <v>934</v>
      </c>
      <c r="E564" s="144" t="s">
        <v>57</v>
      </c>
      <c r="F564" s="144" t="s">
        <v>39</v>
      </c>
      <c r="G564" s="80">
        <v>5020000000</v>
      </c>
      <c r="H564" s="81"/>
      <c r="I564" s="142">
        <f t="shared" si="433"/>
        <v>1996100</v>
      </c>
      <c r="J564" s="142">
        <f t="shared" si="465"/>
        <v>1996100</v>
      </c>
      <c r="K564" s="75">
        <f t="shared" si="465"/>
        <v>0</v>
      </c>
      <c r="L564" s="75">
        <f t="shared" si="465"/>
        <v>0</v>
      </c>
      <c r="M564" s="75">
        <f t="shared" si="465"/>
        <v>0</v>
      </c>
      <c r="N564" s="75">
        <f t="shared" si="465"/>
        <v>0</v>
      </c>
      <c r="O564" s="75">
        <f t="shared" si="465"/>
        <v>0</v>
      </c>
      <c r="P564" s="75">
        <f t="shared" si="465"/>
        <v>0</v>
      </c>
      <c r="Q564" s="75">
        <f t="shared" si="465"/>
        <v>0</v>
      </c>
      <c r="R564" s="75">
        <f t="shared" si="465"/>
        <v>0</v>
      </c>
      <c r="S564" s="143">
        <f t="shared" si="465"/>
        <v>0</v>
      </c>
      <c r="T564" s="142">
        <f t="shared" si="460"/>
        <v>1920000</v>
      </c>
      <c r="U564" s="142">
        <f t="shared" si="466"/>
        <v>1920000</v>
      </c>
      <c r="V564" s="75">
        <f t="shared" si="466"/>
        <v>0</v>
      </c>
      <c r="W564" s="75">
        <f t="shared" si="466"/>
        <v>0</v>
      </c>
      <c r="X564" s="75">
        <f t="shared" si="466"/>
        <v>0</v>
      </c>
      <c r="Y564" s="75">
        <f t="shared" si="466"/>
        <v>0</v>
      </c>
      <c r="Z564" s="75">
        <f t="shared" si="466"/>
        <v>0</v>
      </c>
      <c r="AA564" s="75">
        <f t="shared" si="466"/>
        <v>0</v>
      </c>
      <c r="AB564" s="75">
        <f t="shared" si="466"/>
        <v>0</v>
      </c>
      <c r="AC564" s="75">
        <f t="shared" si="466"/>
        <v>0</v>
      </c>
      <c r="AD564" s="143">
        <f t="shared" si="466"/>
        <v>0</v>
      </c>
      <c r="AMD564"/>
      <c r="AME564"/>
      <c r="AMF564"/>
      <c r="AMG564"/>
      <c r="AMH564"/>
      <c r="AMI564"/>
      <c r="AMJ564"/>
    </row>
    <row r="565" spans="2:1024" s="101" customFormat="1" ht="31.9" customHeight="1">
      <c r="B565" s="120"/>
      <c r="C565" s="39" t="s">
        <v>367</v>
      </c>
      <c r="D565" s="39">
        <v>934</v>
      </c>
      <c r="E565" s="144" t="s">
        <v>57</v>
      </c>
      <c r="F565" s="144" t="s">
        <v>39</v>
      </c>
      <c r="G565" s="80">
        <v>5020000190</v>
      </c>
      <c r="H565" s="81"/>
      <c r="I565" s="142">
        <f t="shared" si="433"/>
        <v>1996100</v>
      </c>
      <c r="J565" s="142">
        <f t="shared" ref="J565:S565" si="467">J566+J567</f>
        <v>1996100</v>
      </c>
      <c r="K565" s="75">
        <f t="shared" si="467"/>
        <v>0</v>
      </c>
      <c r="L565" s="75">
        <f t="shared" si="467"/>
        <v>0</v>
      </c>
      <c r="M565" s="75">
        <f t="shared" si="467"/>
        <v>0</v>
      </c>
      <c r="N565" s="75">
        <f t="shared" si="467"/>
        <v>0</v>
      </c>
      <c r="O565" s="75">
        <f t="shared" si="467"/>
        <v>0</v>
      </c>
      <c r="P565" s="75">
        <f t="shared" si="467"/>
        <v>0</v>
      </c>
      <c r="Q565" s="75">
        <f t="shared" si="467"/>
        <v>0</v>
      </c>
      <c r="R565" s="75">
        <f t="shared" si="467"/>
        <v>0</v>
      </c>
      <c r="S565" s="143">
        <f t="shared" si="467"/>
        <v>0</v>
      </c>
      <c r="T565" s="142">
        <f t="shared" si="460"/>
        <v>1920000</v>
      </c>
      <c r="U565" s="142">
        <f t="shared" ref="U565:AD565" si="468">U566+U567</f>
        <v>1920000</v>
      </c>
      <c r="V565" s="75">
        <f t="shared" si="468"/>
        <v>0</v>
      </c>
      <c r="W565" s="75">
        <f t="shared" si="468"/>
        <v>0</v>
      </c>
      <c r="X565" s="75">
        <f t="shared" si="468"/>
        <v>0</v>
      </c>
      <c r="Y565" s="75">
        <f t="shared" si="468"/>
        <v>0</v>
      </c>
      <c r="Z565" s="75">
        <f t="shared" si="468"/>
        <v>0</v>
      </c>
      <c r="AA565" s="75">
        <f t="shared" si="468"/>
        <v>0</v>
      </c>
      <c r="AB565" s="75">
        <f t="shared" si="468"/>
        <v>0</v>
      </c>
      <c r="AC565" s="75">
        <f t="shared" si="468"/>
        <v>0</v>
      </c>
      <c r="AD565" s="143">
        <f t="shared" si="468"/>
        <v>0</v>
      </c>
      <c r="AMD565"/>
      <c r="AME565"/>
      <c r="AMF565"/>
      <c r="AMG565"/>
      <c r="AMH565"/>
      <c r="AMI565"/>
      <c r="AMJ565"/>
    </row>
    <row r="566" spans="2:1024" s="101" customFormat="1" ht="75">
      <c r="B566" s="120"/>
      <c r="C566" s="39" t="s">
        <v>102</v>
      </c>
      <c r="D566" s="39">
        <v>934</v>
      </c>
      <c r="E566" s="144" t="s">
        <v>57</v>
      </c>
      <c r="F566" s="144" t="s">
        <v>39</v>
      </c>
      <c r="G566" s="80">
        <v>5020000190</v>
      </c>
      <c r="H566" s="81" t="s">
        <v>103</v>
      </c>
      <c r="I566" s="142">
        <f t="shared" si="433"/>
        <v>1995300</v>
      </c>
      <c r="J566" s="142">
        <v>1995300</v>
      </c>
      <c r="K566" s="75"/>
      <c r="L566" s="75"/>
      <c r="M566" s="75"/>
      <c r="N566" s="75"/>
      <c r="O566" s="75"/>
      <c r="P566" s="75"/>
      <c r="Q566" s="75"/>
      <c r="R566" s="75"/>
      <c r="S566" s="143"/>
      <c r="T566" s="142">
        <f t="shared" si="460"/>
        <v>1919300</v>
      </c>
      <c r="U566" s="142">
        <v>1919300</v>
      </c>
      <c r="V566" s="75"/>
      <c r="W566" s="75"/>
      <c r="X566" s="75"/>
      <c r="Y566" s="75"/>
      <c r="Z566" s="75"/>
      <c r="AA566" s="75"/>
      <c r="AB566" s="75"/>
      <c r="AC566" s="75"/>
      <c r="AD566" s="143"/>
      <c r="AMD566"/>
      <c r="AME566"/>
      <c r="AMF566"/>
      <c r="AMG566"/>
      <c r="AMH566"/>
      <c r="AMI566"/>
      <c r="AMJ566"/>
    </row>
    <row r="567" spans="2:1024" s="101" customFormat="1">
      <c r="B567" s="120"/>
      <c r="C567" s="39" t="s">
        <v>108</v>
      </c>
      <c r="D567" s="39">
        <v>934</v>
      </c>
      <c r="E567" s="144" t="s">
        <v>57</v>
      </c>
      <c r="F567" s="144" t="s">
        <v>39</v>
      </c>
      <c r="G567" s="80">
        <v>5020000190</v>
      </c>
      <c r="H567" s="81" t="s">
        <v>109</v>
      </c>
      <c r="I567" s="142">
        <f t="shared" si="433"/>
        <v>800</v>
      </c>
      <c r="J567" s="142">
        <v>800</v>
      </c>
      <c r="K567" s="75"/>
      <c r="L567" s="75"/>
      <c r="M567" s="75"/>
      <c r="N567" s="75"/>
      <c r="O567" s="75"/>
      <c r="P567" s="75"/>
      <c r="Q567" s="75"/>
      <c r="R567" s="75"/>
      <c r="S567" s="143"/>
      <c r="T567" s="142">
        <f t="shared" si="460"/>
        <v>700</v>
      </c>
      <c r="U567" s="142">
        <v>700</v>
      </c>
      <c r="V567" s="75"/>
      <c r="W567" s="75"/>
      <c r="X567" s="75"/>
      <c r="Y567" s="75"/>
      <c r="Z567" s="75"/>
      <c r="AA567" s="75"/>
      <c r="AB567" s="75"/>
      <c r="AC567" s="75"/>
      <c r="AD567" s="143"/>
      <c r="AMD567"/>
      <c r="AME567"/>
      <c r="AMF567"/>
      <c r="AMG567"/>
      <c r="AMH567"/>
      <c r="AMI567"/>
      <c r="AMJ567"/>
    </row>
    <row r="568" spans="2:1024" s="119" customFormat="1" ht="75">
      <c r="B568" s="120" t="s">
        <v>225</v>
      </c>
      <c r="C568" s="30" t="s">
        <v>369</v>
      </c>
      <c r="D568" s="30">
        <v>953</v>
      </c>
      <c r="E568" s="148"/>
      <c r="F568" s="148"/>
      <c r="G568" s="86"/>
      <c r="H568" s="87"/>
      <c r="I568" s="137">
        <f t="shared" si="433"/>
        <v>109884400</v>
      </c>
      <c r="J568" s="137">
        <f t="shared" ref="J568:S568" si="469">J575+J569</f>
        <v>110370800</v>
      </c>
      <c r="K568" s="73">
        <f t="shared" si="469"/>
        <v>0</v>
      </c>
      <c r="L568" s="73">
        <f t="shared" si="469"/>
        <v>0</v>
      </c>
      <c r="M568" s="73">
        <f t="shared" si="469"/>
        <v>0</v>
      </c>
      <c r="N568" s="73">
        <f t="shared" si="469"/>
        <v>0</v>
      </c>
      <c r="O568" s="73">
        <f t="shared" si="469"/>
        <v>0</v>
      </c>
      <c r="P568" s="73">
        <f t="shared" si="469"/>
        <v>0</v>
      </c>
      <c r="Q568" s="73">
        <f t="shared" si="469"/>
        <v>-486400</v>
      </c>
      <c r="R568" s="73">
        <f t="shared" si="469"/>
        <v>0</v>
      </c>
      <c r="S568" s="138">
        <f t="shared" si="469"/>
        <v>0</v>
      </c>
      <c r="T568" s="137">
        <f t="shared" si="460"/>
        <v>113556500</v>
      </c>
      <c r="U568" s="137">
        <f t="shared" ref="U568:AD568" si="470">U575+U569</f>
        <v>112548700</v>
      </c>
      <c r="V568" s="73">
        <f t="shared" si="470"/>
        <v>0</v>
      </c>
      <c r="W568" s="73">
        <f t="shared" si="470"/>
        <v>0</v>
      </c>
      <c r="X568" s="73">
        <f t="shared" si="470"/>
        <v>0</v>
      </c>
      <c r="Y568" s="73">
        <f t="shared" si="470"/>
        <v>0</v>
      </c>
      <c r="Z568" s="73">
        <f t="shared" si="470"/>
        <v>0</v>
      </c>
      <c r="AA568" s="73">
        <f t="shared" si="470"/>
        <v>0</v>
      </c>
      <c r="AB568" s="73">
        <f t="shared" si="470"/>
        <v>1007800</v>
      </c>
      <c r="AC568" s="73">
        <f t="shared" si="470"/>
        <v>0</v>
      </c>
      <c r="AD568" s="138">
        <f t="shared" si="470"/>
        <v>0</v>
      </c>
      <c r="AMD568" s="42"/>
      <c r="AME568" s="42"/>
      <c r="AMF568" s="42"/>
      <c r="AMG568" s="42"/>
      <c r="AMH568" s="42"/>
      <c r="AMI568" s="42"/>
      <c r="AMJ568" s="42"/>
    </row>
    <row r="569" spans="2:1024" s="101" customFormat="1">
      <c r="B569" s="141"/>
      <c r="C569" s="39" t="s">
        <v>56</v>
      </c>
      <c r="D569" s="144">
        <v>953</v>
      </c>
      <c r="E569" s="144" t="s">
        <v>57</v>
      </c>
      <c r="F569" s="144" t="s">
        <v>83</v>
      </c>
      <c r="G569" s="80"/>
      <c r="H569" s="81"/>
      <c r="I569" s="142">
        <f t="shared" si="433"/>
        <v>284300</v>
      </c>
      <c r="J569" s="142">
        <f t="shared" ref="J569:S573" si="471">J570</f>
        <v>284300</v>
      </c>
      <c r="K569" s="75">
        <f t="shared" si="471"/>
        <v>0</v>
      </c>
      <c r="L569" s="75">
        <f t="shared" si="471"/>
        <v>0</v>
      </c>
      <c r="M569" s="75">
        <f t="shared" si="471"/>
        <v>0</v>
      </c>
      <c r="N569" s="75">
        <f t="shared" si="471"/>
        <v>0</v>
      </c>
      <c r="O569" s="75">
        <f t="shared" si="471"/>
        <v>0</v>
      </c>
      <c r="P569" s="75">
        <f t="shared" si="471"/>
        <v>0</v>
      </c>
      <c r="Q569" s="75">
        <f t="shared" si="471"/>
        <v>0</v>
      </c>
      <c r="R569" s="75">
        <f t="shared" si="471"/>
        <v>0</v>
      </c>
      <c r="S569" s="143">
        <f t="shared" si="471"/>
        <v>0</v>
      </c>
      <c r="T569" s="142">
        <f t="shared" si="460"/>
        <v>284300</v>
      </c>
      <c r="U569" s="142">
        <f t="shared" ref="U569:AD573" si="472">U570</f>
        <v>284300</v>
      </c>
      <c r="V569" s="75">
        <f t="shared" si="472"/>
        <v>0</v>
      </c>
      <c r="W569" s="75">
        <f t="shared" si="472"/>
        <v>0</v>
      </c>
      <c r="X569" s="75">
        <f t="shared" si="472"/>
        <v>0</v>
      </c>
      <c r="Y569" s="75">
        <f t="shared" si="472"/>
        <v>0</v>
      </c>
      <c r="Z569" s="75">
        <f t="shared" si="472"/>
        <v>0</v>
      </c>
      <c r="AA569" s="75">
        <f t="shared" si="472"/>
        <v>0</v>
      </c>
      <c r="AB569" s="75">
        <f t="shared" si="472"/>
        <v>0</v>
      </c>
      <c r="AC569" s="75">
        <f t="shared" si="472"/>
        <v>0</v>
      </c>
      <c r="AD569" s="143">
        <f t="shared" si="472"/>
        <v>0</v>
      </c>
      <c r="AMD569"/>
      <c r="AME569"/>
      <c r="AMF569"/>
      <c r="AMG569"/>
      <c r="AMH569"/>
      <c r="AMI569"/>
      <c r="AMJ569"/>
    </row>
    <row r="570" spans="2:1024" s="101" customFormat="1">
      <c r="B570" s="141"/>
      <c r="C570" s="39" t="s">
        <v>61</v>
      </c>
      <c r="D570" s="144">
        <v>953</v>
      </c>
      <c r="E570" s="144" t="s">
        <v>57</v>
      </c>
      <c r="F570" s="144" t="s">
        <v>57</v>
      </c>
      <c r="G570" s="80"/>
      <c r="H570" s="81"/>
      <c r="I570" s="142">
        <f t="shared" si="433"/>
        <v>284300</v>
      </c>
      <c r="J570" s="142">
        <f t="shared" si="471"/>
        <v>284300</v>
      </c>
      <c r="K570" s="75">
        <f t="shared" si="471"/>
        <v>0</v>
      </c>
      <c r="L570" s="75">
        <f t="shared" si="471"/>
        <v>0</v>
      </c>
      <c r="M570" s="75">
        <f t="shared" si="471"/>
        <v>0</v>
      </c>
      <c r="N570" s="75">
        <f t="shared" si="471"/>
        <v>0</v>
      </c>
      <c r="O570" s="75">
        <f t="shared" si="471"/>
        <v>0</v>
      </c>
      <c r="P570" s="75">
        <f t="shared" si="471"/>
        <v>0</v>
      </c>
      <c r="Q570" s="75">
        <f t="shared" si="471"/>
        <v>0</v>
      </c>
      <c r="R570" s="75">
        <f t="shared" si="471"/>
        <v>0</v>
      </c>
      <c r="S570" s="143">
        <f t="shared" si="471"/>
        <v>0</v>
      </c>
      <c r="T570" s="142">
        <f t="shared" si="460"/>
        <v>284300</v>
      </c>
      <c r="U570" s="142">
        <f t="shared" si="472"/>
        <v>284300</v>
      </c>
      <c r="V570" s="75">
        <f t="shared" si="472"/>
        <v>0</v>
      </c>
      <c r="W570" s="75">
        <f t="shared" si="472"/>
        <v>0</v>
      </c>
      <c r="X570" s="75">
        <f t="shared" si="472"/>
        <v>0</v>
      </c>
      <c r="Y570" s="75">
        <f t="shared" si="472"/>
        <v>0</v>
      </c>
      <c r="Z570" s="75">
        <f t="shared" si="472"/>
        <v>0</v>
      </c>
      <c r="AA570" s="75">
        <f t="shared" si="472"/>
        <v>0</v>
      </c>
      <c r="AB570" s="75">
        <f t="shared" si="472"/>
        <v>0</v>
      </c>
      <c r="AC570" s="75">
        <f t="shared" si="472"/>
        <v>0</v>
      </c>
      <c r="AD570" s="143">
        <f t="shared" si="472"/>
        <v>0</v>
      </c>
      <c r="AMD570"/>
      <c r="AME570"/>
      <c r="AMF570"/>
      <c r="AMG570"/>
      <c r="AMH570"/>
      <c r="AMI570"/>
      <c r="AMJ570"/>
    </row>
    <row r="571" spans="2:1024" s="101" customFormat="1" ht="37.5">
      <c r="B571" s="141"/>
      <c r="C571" s="39" t="s">
        <v>144</v>
      </c>
      <c r="D571" s="144">
        <v>953</v>
      </c>
      <c r="E571" s="144" t="s">
        <v>57</v>
      </c>
      <c r="F571" s="144" t="s">
        <v>57</v>
      </c>
      <c r="G571" s="80">
        <v>5400000000</v>
      </c>
      <c r="H571" s="81"/>
      <c r="I571" s="142">
        <f t="shared" si="433"/>
        <v>284300</v>
      </c>
      <c r="J571" s="142">
        <f t="shared" si="471"/>
        <v>284300</v>
      </c>
      <c r="K571" s="75">
        <f t="shared" si="471"/>
        <v>0</v>
      </c>
      <c r="L571" s="75">
        <f t="shared" si="471"/>
        <v>0</v>
      </c>
      <c r="M571" s="75">
        <f t="shared" si="471"/>
        <v>0</v>
      </c>
      <c r="N571" s="75">
        <f t="shared" si="471"/>
        <v>0</v>
      </c>
      <c r="O571" s="75">
        <f t="shared" si="471"/>
        <v>0</v>
      </c>
      <c r="P571" s="75">
        <f t="shared" si="471"/>
        <v>0</v>
      </c>
      <c r="Q571" s="75">
        <f t="shared" si="471"/>
        <v>0</v>
      </c>
      <c r="R571" s="75">
        <f t="shared" si="471"/>
        <v>0</v>
      </c>
      <c r="S571" s="143">
        <f t="shared" si="471"/>
        <v>0</v>
      </c>
      <c r="T571" s="142">
        <f t="shared" si="460"/>
        <v>284300</v>
      </c>
      <c r="U571" s="142">
        <f t="shared" si="472"/>
        <v>284300</v>
      </c>
      <c r="V571" s="75">
        <f t="shared" si="472"/>
        <v>0</v>
      </c>
      <c r="W571" s="75">
        <f t="shared" si="472"/>
        <v>0</v>
      </c>
      <c r="X571" s="75">
        <f t="shared" si="472"/>
        <v>0</v>
      </c>
      <c r="Y571" s="75">
        <f t="shared" si="472"/>
        <v>0</v>
      </c>
      <c r="Z571" s="75">
        <f t="shared" si="472"/>
        <v>0</v>
      </c>
      <c r="AA571" s="75">
        <f t="shared" si="472"/>
        <v>0</v>
      </c>
      <c r="AB571" s="75">
        <f t="shared" si="472"/>
        <v>0</v>
      </c>
      <c r="AC571" s="75">
        <f t="shared" si="472"/>
        <v>0</v>
      </c>
      <c r="AD571" s="143">
        <f t="shared" si="472"/>
        <v>0</v>
      </c>
      <c r="AMD571"/>
      <c r="AME571"/>
      <c r="AMF571"/>
      <c r="AMG571"/>
      <c r="AMH571"/>
      <c r="AMI571"/>
      <c r="AMJ571"/>
    </row>
    <row r="572" spans="2:1024" s="101" customFormat="1">
      <c r="B572" s="141"/>
      <c r="C572" s="39" t="s">
        <v>145</v>
      </c>
      <c r="D572" s="144">
        <v>953</v>
      </c>
      <c r="E572" s="144" t="s">
        <v>57</v>
      </c>
      <c r="F572" s="144" t="s">
        <v>57</v>
      </c>
      <c r="G572" s="80">
        <v>5410000000</v>
      </c>
      <c r="H572" s="81"/>
      <c r="I572" s="142">
        <f t="shared" si="433"/>
        <v>284300</v>
      </c>
      <c r="J572" s="142">
        <f t="shared" si="471"/>
        <v>284300</v>
      </c>
      <c r="K572" s="75">
        <f t="shared" si="471"/>
        <v>0</v>
      </c>
      <c r="L572" s="75">
        <f t="shared" si="471"/>
        <v>0</v>
      </c>
      <c r="M572" s="75">
        <f t="shared" si="471"/>
        <v>0</v>
      </c>
      <c r="N572" s="75">
        <f t="shared" si="471"/>
        <v>0</v>
      </c>
      <c r="O572" s="75">
        <f t="shared" si="471"/>
        <v>0</v>
      </c>
      <c r="P572" s="75">
        <f t="shared" si="471"/>
        <v>0</v>
      </c>
      <c r="Q572" s="75">
        <f t="shared" si="471"/>
        <v>0</v>
      </c>
      <c r="R572" s="75">
        <f t="shared" si="471"/>
        <v>0</v>
      </c>
      <c r="S572" s="143">
        <f t="shared" si="471"/>
        <v>0</v>
      </c>
      <c r="T572" s="142">
        <f t="shared" si="460"/>
        <v>284300</v>
      </c>
      <c r="U572" s="142">
        <f t="shared" si="472"/>
        <v>284300</v>
      </c>
      <c r="V572" s="75">
        <f t="shared" si="472"/>
        <v>0</v>
      </c>
      <c r="W572" s="75">
        <f t="shared" si="472"/>
        <v>0</v>
      </c>
      <c r="X572" s="75">
        <f t="shared" si="472"/>
        <v>0</v>
      </c>
      <c r="Y572" s="75">
        <f t="shared" si="472"/>
        <v>0</v>
      </c>
      <c r="Z572" s="75">
        <f t="shared" si="472"/>
        <v>0</v>
      </c>
      <c r="AA572" s="75">
        <f t="shared" si="472"/>
        <v>0</v>
      </c>
      <c r="AB572" s="75">
        <f t="shared" si="472"/>
        <v>0</v>
      </c>
      <c r="AC572" s="75">
        <f t="shared" si="472"/>
        <v>0</v>
      </c>
      <c r="AD572" s="143">
        <f t="shared" si="472"/>
        <v>0</v>
      </c>
      <c r="AMD572"/>
      <c r="AME572"/>
      <c r="AMF572"/>
      <c r="AMG572"/>
      <c r="AMH572"/>
      <c r="AMI572"/>
      <c r="AMJ572"/>
    </row>
    <row r="573" spans="2:1024" s="101" customFormat="1" ht="131.25">
      <c r="B573" s="141"/>
      <c r="C573" s="39" t="s">
        <v>149</v>
      </c>
      <c r="D573" s="144">
        <v>953</v>
      </c>
      <c r="E573" s="144" t="s">
        <v>57</v>
      </c>
      <c r="F573" s="144" t="s">
        <v>57</v>
      </c>
      <c r="G573" s="80">
        <v>5410069120</v>
      </c>
      <c r="H573" s="81"/>
      <c r="I573" s="142">
        <f t="shared" si="433"/>
        <v>284300</v>
      </c>
      <c r="J573" s="142">
        <f t="shared" si="471"/>
        <v>284300</v>
      </c>
      <c r="K573" s="75">
        <f t="shared" si="471"/>
        <v>0</v>
      </c>
      <c r="L573" s="75">
        <f t="shared" si="471"/>
        <v>0</v>
      </c>
      <c r="M573" s="75">
        <f t="shared" si="471"/>
        <v>0</v>
      </c>
      <c r="N573" s="75">
        <f t="shared" si="471"/>
        <v>0</v>
      </c>
      <c r="O573" s="75">
        <f t="shared" si="471"/>
        <v>0</v>
      </c>
      <c r="P573" s="75">
        <f t="shared" si="471"/>
        <v>0</v>
      </c>
      <c r="Q573" s="75">
        <f t="shared" si="471"/>
        <v>0</v>
      </c>
      <c r="R573" s="75">
        <f t="shared" si="471"/>
        <v>0</v>
      </c>
      <c r="S573" s="143">
        <f t="shared" si="471"/>
        <v>0</v>
      </c>
      <c r="T573" s="142">
        <f t="shared" si="460"/>
        <v>284300</v>
      </c>
      <c r="U573" s="142">
        <f t="shared" si="472"/>
        <v>284300</v>
      </c>
      <c r="V573" s="75">
        <f t="shared" si="472"/>
        <v>0</v>
      </c>
      <c r="W573" s="75">
        <f t="shared" si="472"/>
        <v>0</v>
      </c>
      <c r="X573" s="75">
        <f t="shared" si="472"/>
        <v>0</v>
      </c>
      <c r="Y573" s="75">
        <f t="shared" si="472"/>
        <v>0</v>
      </c>
      <c r="Z573" s="75">
        <f t="shared" si="472"/>
        <v>0</v>
      </c>
      <c r="AA573" s="75">
        <f t="shared" si="472"/>
        <v>0</v>
      </c>
      <c r="AB573" s="75">
        <f t="shared" si="472"/>
        <v>0</v>
      </c>
      <c r="AC573" s="75">
        <f t="shared" si="472"/>
        <v>0</v>
      </c>
      <c r="AD573" s="143">
        <f t="shared" si="472"/>
        <v>0</v>
      </c>
      <c r="AMD573"/>
      <c r="AME573"/>
      <c r="AMF573"/>
      <c r="AMG573"/>
      <c r="AMH573"/>
      <c r="AMI573"/>
      <c r="AMJ573"/>
    </row>
    <row r="574" spans="2:1024" s="101" customFormat="1" ht="37.5">
      <c r="B574" s="141"/>
      <c r="C574" s="39" t="s">
        <v>105</v>
      </c>
      <c r="D574" s="144">
        <v>953</v>
      </c>
      <c r="E574" s="144" t="s">
        <v>57</v>
      </c>
      <c r="F574" s="144" t="s">
        <v>57</v>
      </c>
      <c r="G574" s="80">
        <v>5410069120</v>
      </c>
      <c r="H574" s="81" t="s">
        <v>106</v>
      </c>
      <c r="I574" s="142">
        <f t="shared" si="433"/>
        <v>284300</v>
      </c>
      <c r="J574" s="142">
        <v>284300</v>
      </c>
      <c r="K574" s="75"/>
      <c r="L574" s="75"/>
      <c r="M574" s="75"/>
      <c r="N574" s="75"/>
      <c r="O574" s="75"/>
      <c r="P574" s="75"/>
      <c r="Q574" s="75"/>
      <c r="R574" s="75"/>
      <c r="S574" s="143"/>
      <c r="T574" s="142">
        <f t="shared" si="460"/>
        <v>284300</v>
      </c>
      <c r="U574" s="142">
        <v>284300</v>
      </c>
      <c r="V574" s="75"/>
      <c r="W574" s="75"/>
      <c r="X574" s="75"/>
      <c r="Y574" s="75"/>
      <c r="Z574" s="75"/>
      <c r="AA574" s="75"/>
      <c r="AB574" s="75"/>
      <c r="AC574" s="75"/>
      <c r="AD574" s="143"/>
      <c r="AMD574"/>
      <c r="AME574"/>
      <c r="AMF574"/>
      <c r="AMG574"/>
      <c r="AMH574"/>
      <c r="AMI574"/>
      <c r="AMJ574"/>
    </row>
    <row r="575" spans="2:1024" s="101" customFormat="1">
      <c r="B575" s="141"/>
      <c r="C575" s="39" t="s">
        <v>70</v>
      </c>
      <c r="D575" s="39">
        <v>953</v>
      </c>
      <c r="E575" s="144" t="s">
        <v>41</v>
      </c>
      <c r="F575" s="144" t="s">
        <v>83</v>
      </c>
      <c r="G575" s="80"/>
      <c r="H575" s="81"/>
      <c r="I575" s="142">
        <f t="shared" si="433"/>
        <v>109600100</v>
      </c>
      <c r="J575" s="142">
        <f t="shared" ref="J575:S575" si="473">J576+J587</f>
        <v>110086500</v>
      </c>
      <c r="K575" s="75">
        <f t="shared" si="473"/>
        <v>0</v>
      </c>
      <c r="L575" s="75">
        <f t="shared" si="473"/>
        <v>0</v>
      </c>
      <c r="M575" s="75">
        <f t="shared" si="473"/>
        <v>0</v>
      </c>
      <c r="N575" s="75">
        <f t="shared" si="473"/>
        <v>0</v>
      </c>
      <c r="O575" s="75">
        <f t="shared" si="473"/>
        <v>0</v>
      </c>
      <c r="P575" s="75">
        <f t="shared" si="473"/>
        <v>0</v>
      </c>
      <c r="Q575" s="75">
        <f t="shared" si="473"/>
        <v>-486400</v>
      </c>
      <c r="R575" s="75">
        <f t="shared" si="473"/>
        <v>0</v>
      </c>
      <c r="S575" s="143">
        <f t="shared" si="473"/>
        <v>0</v>
      </c>
      <c r="T575" s="142">
        <f t="shared" si="460"/>
        <v>113272200</v>
      </c>
      <c r="U575" s="142">
        <f t="shared" ref="U575:AD575" si="474">U576+U587</f>
        <v>112264400</v>
      </c>
      <c r="V575" s="75">
        <f t="shared" si="474"/>
        <v>0</v>
      </c>
      <c r="W575" s="75">
        <f t="shared" si="474"/>
        <v>0</v>
      </c>
      <c r="X575" s="75">
        <f t="shared" si="474"/>
        <v>0</v>
      </c>
      <c r="Y575" s="75">
        <f t="shared" si="474"/>
        <v>0</v>
      </c>
      <c r="Z575" s="75">
        <f t="shared" si="474"/>
        <v>0</v>
      </c>
      <c r="AA575" s="75">
        <f t="shared" si="474"/>
        <v>0</v>
      </c>
      <c r="AB575" s="75">
        <f t="shared" si="474"/>
        <v>1007800</v>
      </c>
      <c r="AC575" s="75">
        <f t="shared" si="474"/>
        <v>0</v>
      </c>
      <c r="AD575" s="143">
        <f t="shared" si="474"/>
        <v>0</v>
      </c>
      <c r="AMD575"/>
      <c r="AME575"/>
      <c r="AMF575"/>
      <c r="AMG575"/>
      <c r="AMH575"/>
      <c r="AMI575"/>
      <c r="AMJ575"/>
    </row>
    <row r="576" spans="2:1024" s="101" customFormat="1">
      <c r="B576" s="35"/>
      <c r="C576" s="39" t="s">
        <v>72</v>
      </c>
      <c r="D576" s="144">
        <v>953</v>
      </c>
      <c r="E576" s="139">
        <v>10</v>
      </c>
      <c r="F576" s="144" t="s">
        <v>25</v>
      </c>
      <c r="G576" s="80"/>
      <c r="H576" s="35"/>
      <c r="I576" s="142">
        <f t="shared" si="433"/>
        <v>95314500</v>
      </c>
      <c r="J576" s="142">
        <f t="shared" ref="J576:S577" si="475">J577</f>
        <v>95800900</v>
      </c>
      <c r="K576" s="75">
        <f t="shared" si="475"/>
        <v>0</v>
      </c>
      <c r="L576" s="75">
        <f t="shared" si="475"/>
        <v>0</v>
      </c>
      <c r="M576" s="75">
        <f t="shared" si="475"/>
        <v>0</v>
      </c>
      <c r="N576" s="75">
        <f t="shared" si="475"/>
        <v>0</v>
      </c>
      <c r="O576" s="75">
        <f t="shared" si="475"/>
        <v>0</v>
      </c>
      <c r="P576" s="75">
        <f t="shared" si="475"/>
        <v>0</v>
      </c>
      <c r="Q576" s="75">
        <f t="shared" si="475"/>
        <v>-486400</v>
      </c>
      <c r="R576" s="75">
        <f t="shared" si="475"/>
        <v>0</v>
      </c>
      <c r="S576" s="143">
        <f t="shared" si="475"/>
        <v>0</v>
      </c>
      <c r="T576" s="142">
        <f t="shared" si="460"/>
        <v>98986600</v>
      </c>
      <c r="U576" s="142">
        <f t="shared" ref="U576:AD577" si="476">U577</f>
        <v>97978800</v>
      </c>
      <c r="V576" s="75">
        <f t="shared" si="476"/>
        <v>0</v>
      </c>
      <c r="W576" s="75">
        <f t="shared" si="476"/>
        <v>0</v>
      </c>
      <c r="X576" s="75">
        <f t="shared" si="476"/>
        <v>0</v>
      </c>
      <c r="Y576" s="75">
        <f t="shared" si="476"/>
        <v>0</v>
      </c>
      <c r="Z576" s="75">
        <f t="shared" si="476"/>
        <v>0</v>
      </c>
      <c r="AA576" s="75">
        <f t="shared" si="476"/>
        <v>0</v>
      </c>
      <c r="AB576" s="75">
        <f t="shared" si="476"/>
        <v>1007800</v>
      </c>
      <c r="AC576" s="75">
        <f t="shared" si="476"/>
        <v>0</v>
      </c>
      <c r="AD576" s="143">
        <f t="shared" si="476"/>
        <v>0</v>
      </c>
      <c r="AMD576"/>
      <c r="AME576"/>
      <c r="AMF576"/>
      <c r="AMG576"/>
      <c r="AMH576"/>
      <c r="AMI576"/>
      <c r="AMJ576"/>
    </row>
    <row r="577" spans="1:1024" s="101" customFormat="1" ht="37.5">
      <c r="B577" s="35"/>
      <c r="C577" s="39" t="s">
        <v>144</v>
      </c>
      <c r="D577" s="144">
        <v>953</v>
      </c>
      <c r="E577" s="139">
        <v>10</v>
      </c>
      <c r="F577" s="144" t="s">
        <v>25</v>
      </c>
      <c r="G577" s="80">
        <v>5400000000</v>
      </c>
      <c r="H577" s="35"/>
      <c r="I577" s="142">
        <f t="shared" si="433"/>
        <v>95314500</v>
      </c>
      <c r="J577" s="142">
        <f t="shared" si="475"/>
        <v>95800900</v>
      </c>
      <c r="K577" s="75">
        <f t="shared" si="475"/>
        <v>0</v>
      </c>
      <c r="L577" s="75">
        <f t="shared" si="475"/>
        <v>0</v>
      </c>
      <c r="M577" s="75">
        <f t="shared" si="475"/>
        <v>0</v>
      </c>
      <c r="N577" s="75">
        <f t="shared" si="475"/>
        <v>0</v>
      </c>
      <c r="O577" s="75">
        <f t="shared" si="475"/>
        <v>0</v>
      </c>
      <c r="P577" s="75">
        <f t="shared" si="475"/>
        <v>0</v>
      </c>
      <c r="Q577" s="75">
        <f t="shared" si="475"/>
        <v>-486400</v>
      </c>
      <c r="R577" s="75">
        <f t="shared" si="475"/>
        <v>0</v>
      </c>
      <c r="S577" s="143">
        <f t="shared" si="475"/>
        <v>0</v>
      </c>
      <c r="T577" s="142">
        <f t="shared" si="460"/>
        <v>98986600</v>
      </c>
      <c r="U577" s="142">
        <f t="shared" si="476"/>
        <v>97978800</v>
      </c>
      <c r="V577" s="75">
        <f t="shared" si="476"/>
        <v>0</v>
      </c>
      <c r="W577" s="75">
        <f t="shared" si="476"/>
        <v>0</v>
      </c>
      <c r="X577" s="75">
        <f t="shared" si="476"/>
        <v>0</v>
      </c>
      <c r="Y577" s="75">
        <f t="shared" si="476"/>
        <v>0</v>
      </c>
      <c r="Z577" s="75">
        <f t="shared" si="476"/>
        <v>0</v>
      </c>
      <c r="AA577" s="75">
        <f t="shared" si="476"/>
        <v>0</v>
      </c>
      <c r="AB577" s="75">
        <f t="shared" si="476"/>
        <v>1007800</v>
      </c>
      <c r="AC577" s="75">
        <f t="shared" si="476"/>
        <v>0</v>
      </c>
      <c r="AD577" s="143">
        <f t="shared" si="476"/>
        <v>0</v>
      </c>
      <c r="AMD577"/>
      <c r="AME577"/>
      <c r="AMF577"/>
      <c r="AMG577"/>
      <c r="AMH577"/>
      <c r="AMI577"/>
      <c r="AMJ577"/>
    </row>
    <row r="578" spans="1:1024" s="101" customFormat="1">
      <c r="B578" s="120"/>
      <c r="C578" s="39" t="s">
        <v>145</v>
      </c>
      <c r="D578" s="39">
        <v>953</v>
      </c>
      <c r="E578" s="144" t="s">
        <v>41</v>
      </c>
      <c r="F578" s="144" t="s">
        <v>25</v>
      </c>
      <c r="G578" s="80">
        <v>5410000000</v>
      </c>
      <c r="H578" s="85"/>
      <c r="I578" s="142">
        <f t="shared" si="433"/>
        <v>95314500</v>
      </c>
      <c r="J578" s="142">
        <f t="shared" ref="J578:S578" si="477">J579+J581+J583+J585</f>
        <v>95800900</v>
      </c>
      <c r="K578" s="142">
        <f t="shared" si="477"/>
        <v>0</v>
      </c>
      <c r="L578" s="75">
        <f t="shared" si="477"/>
        <v>0</v>
      </c>
      <c r="M578" s="75">
        <f t="shared" si="477"/>
        <v>0</v>
      </c>
      <c r="N578" s="75">
        <f t="shared" si="477"/>
        <v>0</v>
      </c>
      <c r="O578" s="75">
        <f t="shared" si="477"/>
        <v>0</v>
      </c>
      <c r="P578" s="75">
        <f t="shared" si="477"/>
        <v>0</v>
      </c>
      <c r="Q578" s="75">
        <f t="shared" si="477"/>
        <v>-486400</v>
      </c>
      <c r="R578" s="75">
        <f t="shared" si="477"/>
        <v>0</v>
      </c>
      <c r="S578" s="143">
        <f t="shared" si="477"/>
        <v>0</v>
      </c>
      <c r="T578" s="142">
        <f t="shared" si="460"/>
        <v>98986600</v>
      </c>
      <c r="U578" s="142">
        <f t="shared" ref="U578:AD578" si="478">U579+U581+U583+U585</f>
        <v>97978800</v>
      </c>
      <c r="V578" s="75">
        <f t="shared" si="478"/>
        <v>0</v>
      </c>
      <c r="W578" s="75">
        <f t="shared" si="478"/>
        <v>0</v>
      </c>
      <c r="X578" s="75">
        <f t="shared" si="478"/>
        <v>0</v>
      </c>
      <c r="Y578" s="75">
        <f t="shared" si="478"/>
        <v>0</v>
      </c>
      <c r="Z578" s="75">
        <f t="shared" si="478"/>
        <v>0</v>
      </c>
      <c r="AA578" s="75">
        <f t="shared" si="478"/>
        <v>0</v>
      </c>
      <c r="AB578" s="75">
        <f t="shared" si="478"/>
        <v>1007800</v>
      </c>
      <c r="AC578" s="75">
        <f t="shared" si="478"/>
        <v>0</v>
      </c>
      <c r="AD578" s="143">
        <f t="shared" si="478"/>
        <v>0</v>
      </c>
      <c r="AMD578"/>
      <c r="AME578"/>
      <c r="AMF578"/>
      <c r="AMG578"/>
      <c r="AMH578"/>
      <c r="AMI578"/>
      <c r="AMJ578"/>
    </row>
    <row r="579" spans="1:1024" s="101" customFormat="1" ht="112.5">
      <c r="B579" s="120"/>
      <c r="C579" s="39" t="s">
        <v>146</v>
      </c>
      <c r="D579" s="39">
        <v>953</v>
      </c>
      <c r="E579" s="144" t="s">
        <v>41</v>
      </c>
      <c r="F579" s="144" t="s">
        <v>25</v>
      </c>
      <c r="G579" s="80">
        <v>5410069100</v>
      </c>
      <c r="H579" s="85"/>
      <c r="I579" s="142">
        <f t="shared" si="433"/>
        <v>54625900</v>
      </c>
      <c r="J579" s="142">
        <f t="shared" ref="J579:S579" si="479">J580</f>
        <v>54038200</v>
      </c>
      <c r="K579" s="75">
        <f t="shared" si="479"/>
        <v>0</v>
      </c>
      <c r="L579" s="75">
        <f t="shared" si="479"/>
        <v>0</v>
      </c>
      <c r="M579" s="75">
        <f t="shared" si="479"/>
        <v>0</v>
      </c>
      <c r="N579" s="75">
        <f t="shared" si="479"/>
        <v>0</v>
      </c>
      <c r="O579" s="75">
        <f t="shared" si="479"/>
        <v>0</v>
      </c>
      <c r="P579" s="75">
        <f t="shared" si="479"/>
        <v>0</v>
      </c>
      <c r="Q579" s="75">
        <f t="shared" si="479"/>
        <v>587700</v>
      </c>
      <c r="R579" s="75">
        <f t="shared" si="479"/>
        <v>0</v>
      </c>
      <c r="S579" s="143">
        <f t="shared" si="479"/>
        <v>0</v>
      </c>
      <c r="T579" s="142">
        <f t="shared" si="460"/>
        <v>56811400</v>
      </c>
      <c r="U579" s="142">
        <f t="shared" ref="U579:AD579" si="480">U580</f>
        <v>56200400</v>
      </c>
      <c r="V579" s="75">
        <f t="shared" si="480"/>
        <v>0</v>
      </c>
      <c r="W579" s="75">
        <f t="shared" si="480"/>
        <v>0</v>
      </c>
      <c r="X579" s="75">
        <f t="shared" si="480"/>
        <v>0</v>
      </c>
      <c r="Y579" s="75">
        <f t="shared" si="480"/>
        <v>0</v>
      </c>
      <c r="Z579" s="75">
        <f t="shared" si="480"/>
        <v>0</v>
      </c>
      <c r="AA579" s="75">
        <f t="shared" si="480"/>
        <v>0</v>
      </c>
      <c r="AB579" s="75">
        <f t="shared" si="480"/>
        <v>611000</v>
      </c>
      <c r="AC579" s="75">
        <f t="shared" si="480"/>
        <v>0</v>
      </c>
      <c r="AD579" s="143">
        <f t="shared" si="480"/>
        <v>0</v>
      </c>
      <c r="AMD579"/>
      <c r="AME579"/>
      <c r="AMF579"/>
      <c r="AMG579"/>
      <c r="AMH579"/>
      <c r="AMI579"/>
      <c r="AMJ579"/>
    </row>
    <row r="580" spans="1:1024" s="101" customFormat="1">
      <c r="B580" s="120"/>
      <c r="C580" s="39" t="s">
        <v>147</v>
      </c>
      <c r="D580" s="39">
        <v>953</v>
      </c>
      <c r="E580" s="144" t="s">
        <v>41</v>
      </c>
      <c r="F580" s="144" t="s">
        <v>25</v>
      </c>
      <c r="G580" s="80">
        <v>5410069100</v>
      </c>
      <c r="H580" s="85">
        <v>300</v>
      </c>
      <c r="I580" s="142">
        <f t="shared" si="433"/>
        <v>54625900</v>
      </c>
      <c r="J580" s="142">
        <v>54038200</v>
      </c>
      <c r="K580" s="75"/>
      <c r="L580" s="75"/>
      <c r="M580" s="75"/>
      <c r="N580" s="75"/>
      <c r="O580" s="75"/>
      <c r="P580" s="75"/>
      <c r="Q580" s="75">
        <v>587700</v>
      </c>
      <c r="R580" s="75"/>
      <c r="S580" s="143"/>
      <c r="T580" s="142">
        <f t="shared" si="460"/>
        <v>56811400</v>
      </c>
      <c r="U580" s="142">
        <v>56200400</v>
      </c>
      <c r="V580" s="75"/>
      <c r="W580" s="75"/>
      <c r="X580" s="75"/>
      <c r="Y580" s="75"/>
      <c r="Z580" s="75"/>
      <c r="AA580" s="75"/>
      <c r="AB580" s="75">
        <v>611000</v>
      </c>
      <c r="AC580" s="75"/>
      <c r="AD580" s="143"/>
      <c r="AMD580"/>
      <c r="AME580"/>
      <c r="AMF580"/>
      <c r="AMG580"/>
      <c r="AMH580"/>
      <c r="AMI580"/>
      <c r="AMJ580"/>
    </row>
    <row r="581" spans="1:1024" s="101" customFormat="1" ht="75">
      <c r="B581" s="120"/>
      <c r="C581" s="39" t="s">
        <v>148</v>
      </c>
      <c r="D581" s="39">
        <v>953</v>
      </c>
      <c r="E581" s="144" t="s">
        <v>41</v>
      </c>
      <c r="F581" s="144" t="s">
        <v>25</v>
      </c>
      <c r="G581" s="80">
        <v>5410069110</v>
      </c>
      <c r="H581" s="85"/>
      <c r="I581" s="142">
        <f t="shared" si="433"/>
        <v>205000</v>
      </c>
      <c r="J581" s="142">
        <f t="shared" ref="J581:S581" si="481">J582</f>
        <v>393600</v>
      </c>
      <c r="K581" s="75">
        <f t="shared" si="481"/>
        <v>0</v>
      </c>
      <c r="L581" s="75">
        <f t="shared" si="481"/>
        <v>0</v>
      </c>
      <c r="M581" s="75">
        <f t="shared" si="481"/>
        <v>0</v>
      </c>
      <c r="N581" s="75">
        <f t="shared" si="481"/>
        <v>0</v>
      </c>
      <c r="O581" s="75">
        <f t="shared" si="481"/>
        <v>0</v>
      </c>
      <c r="P581" s="75">
        <f t="shared" si="481"/>
        <v>0</v>
      </c>
      <c r="Q581" s="75">
        <f t="shared" si="481"/>
        <v>-188600</v>
      </c>
      <c r="R581" s="75">
        <f t="shared" si="481"/>
        <v>0</v>
      </c>
      <c r="S581" s="143">
        <f t="shared" si="481"/>
        <v>0</v>
      </c>
      <c r="T581" s="142">
        <f t="shared" si="460"/>
        <v>213200</v>
      </c>
      <c r="U581" s="142">
        <f t="shared" ref="U581:AD581" si="482">U582</f>
        <v>409300</v>
      </c>
      <c r="V581" s="75">
        <f t="shared" si="482"/>
        <v>0</v>
      </c>
      <c r="W581" s="75">
        <f t="shared" si="482"/>
        <v>0</v>
      </c>
      <c r="X581" s="75">
        <f t="shared" si="482"/>
        <v>0</v>
      </c>
      <c r="Y581" s="75">
        <f t="shared" si="482"/>
        <v>0</v>
      </c>
      <c r="Z581" s="75">
        <f t="shared" si="482"/>
        <v>0</v>
      </c>
      <c r="AA581" s="75">
        <f t="shared" si="482"/>
        <v>0</v>
      </c>
      <c r="AB581" s="75">
        <f t="shared" si="482"/>
        <v>-196100</v>
      </c>
      <c r="AC581" s="75">
        <f t="shared" si="482"/>
        <v>0</v>
      </c>
      <c r="AD581" s="143">
        <f t="shared" si="482"/>
        <v>0</v>
      </c>
      <c r="AMD581"/>
      <c r="AME581"/>
      <c r="AMF581"/>
      <c r="AMG581"/>
      <c r="AMH581"/>
      <c r="AMI581"/>
      <c r="AMJ581"/>
    </row>
    <row r="582" spans="1:1024" s="101" customFormat="1">
      <c r="B582" s="120"/>
      <c r="C582" s="39" t="s">
        <v>147</v>
      </c>
      <c r="D582" s="39">
        <v>953</v>
      </c>
      <c r="E582" s="144" t="s">
        <v>41</v>
      </c>
      <c r="F582" s="144" t="s">
        <v>25</v>
      </c>
      <c r="G582" s="80">
        <v>5410069110</v>
      </c>
      <c r="H582" s="85">
        <v>300</v>
      </c>
      <c r="I582" s="142">
        <f t="shared" si="433"/>
        <v>205000</v>
      </c>
      <c r="J582" s="142">
        <v>393600</v>
      </c>
      <c r="K582" s="75"/>
      <c r="L582" s="75"/>
      <c r="M582" s="75"/>
      <c r="N582" s="75"/>
      <c r="O582" s="75"/>
      <c r="P582" s="75"/>
      <c r="Q582" s="75">
        <v>-188600</v>
      </c>
      <c r="R582" s="75"/>
      <c r="S582" s="143"/>
      <c r="T582" s="142">
        <f t="shared" si="460"/>
        <v>213200</v>
      </c>
      <c r="U582" s="142">
        <v>409300</v>
      </c>
      <c r="V582" s="75"/>
      <c r="W582" s="75"/>
      <c r="X582" s="75"/>
      <c r="Y582" s="75"/>
      <c r="Z582" s="75"/>
      <c r="AA582" s="75"/>
      <c r="AB582" s="75">
        <v>-196100</v>
      </c>
      <c r="AC582" s="75"/>
      <c r="AD582" s="143"/>
      <c r="AMD582"/>
      <c r="AME582"/>
      <c r="AMF582"/>
      <c r="AMG582"/>
      <c r="AMH582"/>
      <c r="AMI582"/>
      <c r="AMJ582"/>
    </row>
    <row r="583" spans="1:1024" s="101" customFormat="1" ht="75">
      <c r="B583" s="120"/>
      <c r="C583" s="39" t="s">
        <v>150</v>
      </c>
      <c r="D583" s="39">
        <v>953</v>
      </c>
      <c r="E583" s="144" t="s">
        <v>41</v>
      </c>
      <c r="F583" s="144" t="s">
        <v>25</v>
      </c>
      <c r="G583" s="80">
        <v>5410069130</v>
      </c>
      <c r="H583" s="85"/>
      <c r="I583" s="142">
        <f t="shared" si="433"/>
        <v>40278900</v>
      </c>
      <c r="J583" s="142">
        <f t="shared" ref="J583:S583" si="483">J584</f>
        <v>40961100</v>
      </c>
      <c r="K583" s="75">
        <f t="shared" si="483"/>
        <v>0</v>
      </c>
      <c r="L583" s="75">
        <f t="shared" si="483"/>
        <v>0</v>
      </c>
      <c r="M583" s="75">
        <f t="shared" si="483"/>
        <v>0</v>
      </c>
      <c r="N583" s="75">
        <f t="shared" si="483"/>
        <v>0</v>
      </c>
      <c r="O583" s="75">
        <f t="shared" si="483"/>
        <v>0</v>
      </c>
      <c r="P583" s="75">
        <f t="shared" si="483"/>
        <v>0</v>
      </c>
      <c r="Q583" s="75">
        <f t="shared" si="483"/>
        <v>-682200</v>
      </c>
      <c r="R583" s="75">
        <f t="shared" si="483"/>
        <v>0</v>
      </c>
      <c r="S583" s="143">
        <f t="shared" si="483"/>
        <v>0</v>
      </c>
      <c r="T583" s="142">
        <f t="shared" si="460"/>
        <v>41749900</v>
      </c>
      <c r="U583" s="142">
        <f t="shared" ref="U583:AD583" si="484">U584</f>
        <v>40961100</v>
      </c>
      <c r="V583" s="75">
        <f t="shared" si="484"/>
        <v>0</v>
      </c>
      <c r="W583" s="75">
        <f t="shared" si="484"/>
        <v>0</v>
      </c>
      <c r="X583" s="75">
        <f t="shared" si="484"/>
        <v>0</v>
      </c>
      <c r="Y583" s="75">
        <f t="shared" si="484"/>
        <v>0</v>
      </c>
      <c r="Z583" s="75">
        <f t="shared" si="484"/>
        <v>0</v>
      </c>
      <c r="AA583" s="75">
        <f t="shared" si="484"/>
        <v>0</v>
      </c>
      <c r="AB583" s="75">
        <f t="shared" si="484"/>
        <v>788800</v>
      </c>
      <c r="AC583" s="75">
        <f t="shared" si="484"/>
        <v>0</v>
      </c>
      <c r="AD583" s="143">
        <f t="shared" si="484"/>
        <v>0</v>
      </c>
      <c r="AMD583"/>
      <c r="AME583"/>
      <c r="AMF583"/>
      <c r="AMG583"/>
      <c r="AMH583"/>
      <c r="AMI583"/>
      <c r="AMJ583"/>
    </row>
    <row r="584" spans="1:1024" s="101" customFormat="1">
      <c r="B584" s="120"/>
      <c r="C584" s="39" t="s">
        <v>147</v>
      </c>
      <c r="D584" s="39">
        <v>953</v>
      </c>
      <c r="E584" s="144" t="s">
        <v>41</v>
      </c>
      <c r="F584" s="144" t="s">
        <v>25</v>
      </c>
      <c r="G584" s="80">
        <v>5410069130</v>
      </c>
      <c r="H584" s="85">
        <v>300</v>
      </c>
      <c r="I584" s="142">
        <f t="shared" ref="I584:I647" si="485">SUM(J584:S584)</f>
        <v>40278900</v>
      </c>
      <c r="J584" s="142">
        <v>40961100</v>
      </c>
      <c r="K584" s="75"/>
      <c r="L584" s="75"/>
      <c r="M584" s="75"/>
      <c r="N584" s="75"/>
      <c r="O584" s="75"/>
      <c r="P584" s="75"/>
      <c r="Q584" s="75">
        <v>-682200</v>
      </c>
      <c r="R584" s="75"/>
      <c r="S584" s="143"/>
      <c r="T584" s="142">
        <f t="shared" si="460"/>
        <v>41749900</v>
      </c>
      <c r="U584" s="142">
        <v>40961100</v>
      </c>
      <c r="V584" s="75"/>
      <c r="W584" s="75"/>
      <c r="X584" s="75"/>
      <c r="Y584" s="75"/>
      <c r="Z584" s="75"/>
      <c r="AA584" s="75"/>
      <c r="AB584" s="75">
        <v>788800</v>
      </c>
      <c r="AC584" s="75"/>
      <c r="AD584" s="143"/>
      <c r="AMD584"/>
      <c r="AME584"/>
      <c r="AMF584"/>
      <c r="AMG584"/>
      <c r="AMH584"/>
      <c r="AMI584"/>
      <c r="AMJ584"/>
    </row>
    <row r="585" spans="1:1024" s="101" customFormat="1" ht="93.75">
      <c r="B585" s="120"/>
      <c r="C585" s="39" t="s">
        <v>151</v>
      </c>
      <c r="D585" s="39">
        <v>953</v>
      </c>
      <c r="E585" s="144" t="s">
        <v>41</v>
      </c>
      <c r="F585" s="144" t="s">
        <v>25</v>
      </c>
      <c r="G585" s="80">
        <v>5410069140</v>
      </c>
      <c r="H585" s="85"/>
      <c r="I585" s="142">
        <f t="shared" si="485"/>
        <v>204700</v>
      </c>
      <c r="J585" s="142">
        <f t="shared" ref="J585:S585" si="486">J586</f>
        <v>408000</v>
      </c>
      <c r="K585" s="75">
        <f t="shared" si="486"/>
        <v>0</v>
      </c>
      <c r="L585" s="75">
        <f t="shared" si="486"/>
        <v>0</v>
      </c>
      <c r="M585" s="75">
        <f t="shared" si="486"/>
        <v>0</v>
      </c>
      <c r="N585" s="75">
        <f t="shared" si="486"/>
        <v>0</v>
      </c>
      <c r="O585" s="75">
        <f t="shared" si="486"/>
        <v>0</v>
      </c>
      <c r="P585" s="75">
        <f t="shared" si="486"/>
        <v>0</v>
      </c>
      <c r="Q585" s="75">
        <f t="shared" si="486"/>
        <v>-203300</v>
      </c>
      <c r="R585" s="75">
        <f t="shared" si="486"/>
        <v>0</v>
      </c>
      <c r="S585" s="143">
        <f t="shared" si="486"/>
        <v>0</v>
      </c>
      <c r="T585" s="142">
        <f t="shared" si="460"/>
        <v>212100</v>
      </c>
      <c r="U585" s="142">
        <f t="shared" ref="U585:AD585" si="487">U586</f>
        <v>408000</v>
      </c>
      <c r="V585" s="75">
        <f t="shared" si="487"/>
        <v>0</v>
      </c>
      <c r="W585" s="75">
        <f t="shared" si="487"/>
        <v>0</v>
      </c>
      <c r="X585" s="75">
        <f t="shared" si="487"/>
        <v>0</v>
      </c>
      <c r="Y585" s="75">
        <f t="shared" si="487"/>
        <v>0</v>
      </c>
      <c r="Z585" s="75">
        <f t="shared" si="487"/>
        <v>0</v>
      </c>
      <c r="AA585" s="75">
        <f t="shared" si="487"/>
        <v>0</v>
      </c>
      <c r="AB585" s="75">
        <f t="shared" si="487"/>
        <v>-195900</v>
      </c>
      <c r="AC585" s="75">
        <f t="shared" si="487"/>
        <v>0</v>
      </c>
      <c r="AD585" s="143">
        <f t="shared" si="487"/>
        <v>0</v>
      </c>
      <c r="AMD585"/>
      <c r="AME585"/>
      <c r="AMF585"/>
      <c r="AMG585"/>
      <c r="AMH585"/>
      <c r="AMI585"/>
      <c r="AMJ585"/>
    </row>
    <row r="586" spans="1:1024" s="101" customFormat="1">
      <c r="B586" s="120"/>
      <c r="C586" s="39" t="s">
        <v>147</v>
      </c>
      <c r="D586" s="39">
        <v>953</v>
      </c>
      <c r="E586" s="144" t="s">
        <v>41</v>
      </c>
      <c r="F586" s="144" t="s">
        <v>25</v>
      </c>
      <c r="G586" s="80">
        <v>5410069140</v>
      </c>
      <c r="H586" s="85">
        <v>300</v>
      </c>
      <c r="I586" s="142">
        <f t="shared" si="485"/>
        <v>204700</v>
      </c>
      <c r="J586" s="142">
        <v>408000</v>
      </c>
      <c r="K586" s="75"/>
      <c r="L586" s="75"/>
      <c r="M586" s="75"/>
      <c r="N586" s="75"/>
      <c r="O586" s="75"/>
      <c r="P586" s="75"/>
      <c r="Q586" s="75">
        <v>-203300</v>
      </c>
      <c r="R586" s="75"/>
      <c r="S586" s="143"/>
      <c r="T586" s="142">
        <f t="shared" si="460"/>
        <v>212100</v>
      </c>
      <c r="U586" s="142">
        <v>408000</v>
      </c>
      <c r="V586" s="75"/>
      <c r="W586" s="75"/>
      <c r="X586" s="75"/>
      <c r="Y586" s="75"/>
      <c r="Z586" s="75"/>
      <c r="AA586" s="75"/>
      <c r="AB586" s="75">
        <v>-195900</v>
      </c>
      <c r="AC586" s="75"/>
      <c r="AD586" s="143"/>
      <c r="AMD586"/>
      <c r="AME586"/>
      <c r="AMF586"/>
      <c r="AMG586"/>
      <c r="AMH586"/>
      <c r="AMI586"/>
      <c r="AMJ586"/>
    </row>
    <row r="587" spans="1:1024" s="101" customFormat="1">
      <c r="B587" s="141"/>
      <c r="C587" s="39" t="s">
        <v>73</v>
      </c>
      <c r="D587" s="39">
        <v>953</v>
      </c>
      <c r="E587" s="144" t="s">
        <v>41</v>
      </c>
      <c r="F587" s="144" t="s">
        <v>29</v>
      </c>
      <c r="G587" s="80"/>
      <c r="H587" s="81"/>
      <c r="I587" s="142">
        <f t="shared" si="485"/>
        <v>14285600</v>
      </c>
      <c r="J587" s="142">
        <f t="shared" ref="J587:S588" si="488">J588</f>
        <v>14285600</v>
      </c>
      <c r="K587" s="75">
        <f t="shared" si="488"/>
        <v>0</v>
      </c>
      <c r="L587" s="75">
        <f t="shared" si="488"/>
        <v>0</v>
      </c>
      <c r="M587" s="75">
        <f t="shared" si="488"/>
        <v>0</v>
      </c>
      <c r="N587" s="75">
        <f t="shared" si="488"/>
        <v>0</v>
      </c>
      <c r="O587" s="75">
        <f t="shared" si="488"/>
        <v>0</v>
      </c>
      <c r="P587" s="75">
        <f t="shared" si="488"/>
        <v>0</v>
      </c>
      <c r="Q587" s="75">
        <f t="shared" si="488"/>
        <v>0</v>
      </c>
      <c r="R587" s="75">
        <f t="shared" si="488"/>
        <v>0</v>
      </c>
      <c r="S587" s="143">
        <f t="shared" si="488"/>
        <v>0</v>
      </c>
      <c r="T587" s="142">
        <f t="shared" si="460"/>
        <v>14285600</v>
      </c>
      <c r="U587" s="142">
        <f t="shared" ref="U587:AD588" si="489">U588</f>
        <v>14285600</v>
      </c>
      <c r="V587" s="75">
        <f t="shared" si="489"/>
        <v>0</v>
      </c>
      <c r="W587" s="75">
        <f t="shared" si="489"/>
        <v>0</v>
      </c>
      <c r="X587" s="75">
        <f t="shared" si="489"/>
        <v>0</v>
      </c>
      <c r="Y587" s="75">
        <f t="shared" si="489"/>
        <v>0</v>
      </c>
      <c r="Z587" s="75">
        <f t="shared" si="489"/>
        <v>0</v>
      </c>
      <c r="AA587" s="75">
        <f t="shared" si="489"/>
        <v>0</v>
      </c>
      <c r="AB587" s="75">
        <f t="shared" si="489"/>
        <v>0</v>
      </c>
      <c r="AC587" s="75">
        <f t="shared" si="489"/>
        <v>0</v>
      </c>
      <c r="AD587" s="143">
        <f t="shared" si="489"/>
        <v>0</v>
      </c>
      <c r="AMD587"/>
      <c r="AME587"/>
      <c r="AMF587"/>
      <c r="AMG587"/>
      <c r="AMH587"/>
      <c r="AMI587"/>
      <c r="AMJ587"/>
    </row>
    <row r="588" spans="1:1024" s="101" customFormat="1" ht="37.5">
      <c r="B588" s="120"/>
      <c r="C588" s="39" t="s">
        <v>99</v>
      </c>
      <c r="D588" s="39">
        <v>953</v>
      </c>
      <c r="E588" s="144" t="s">
        <v>41</v>
      </c>
      <c r="F588" s="144" t="s">
        <v>29</v>
      </c>
      <c r="G588" s="80">
        <v>5000000000</v>
      </c>
      <c r="H588" s="85"/>
      <c r="I588" s="142">
        <f t="shared" si="485"/>
        <v>14285600</v>
      </c>
      <c r="J588" s="142">
        <f t="shared" si="488"/>
        <v>14285600</v>
      </c>
      <c r="K588" s="75">
        <f t="shared" si="488"/>
        <v>0</v>
      </c>
      <c r="L588" s="75">
        <f t="shared" si="488"/>
        <v>0</v>
      </c>
      <c r="M588" s="75">
        <f t="shared" si="488"/>
        <v>0</v>
      </c>
      <c r="N588" s="75">
        <f t="shared" si="488"/>
        <v>0</v>
      </c>
      <c r="O588" s="75">
        <f t="shared" si="488"/>
        <v>0</v>
      </c>
      <c r="P588" s="75">
        <f t="shared" si="488"/>
        <v>0</v>
      </c>
      <c r="Q588" s="75">
        <f t="shared" si="488"/>
        <v>0</v>
      </c>
      <c r="R588" s="75">
        <f t="shared" si="488"/>
        <v>0</v>
      </c>
      <c r="S588" s="143">
        <f t="shared" si="488"/>
        <v>0</v>
      </c>
      <c r="T588" s="142">
        <f t="shared" si="460"/>
        <v>14285600</v>
      </c>
      <c r="U588" s="142">
        <f t="shared" si="489"/>
        <v>14285600</v>
      </c>
      <c r="V588" s="75">
        <f t="shared" si="489"/>
        <v>0</v>
      </c>
      <c r="W588" s="75">
        <f t="shared" si="489"/>
        <v>0</v>
      </c>
      <c r="X588" s="75">
        <f t="shared" si="489"/>
        <v>0</v>
      </c>
      <c r="Y588" s="75">
        <f t="shared" si="489"/>
        <v>0</v>
      </c>
      <c r="Z588" s="75">
        <f t="shared" si="489"/>
        <v>0</v>
      </c>
      <c r="AA588" s="75">
        <f t="shared" si="489"/>
        <v>0</v>
      </c>
      <c r="AB588" s="75">
        <f t="shared" si="489"/>
        <v>0</v>
      </c>
      <c r="AC588" s="75">
        <f t="shared" si="489"/>
        <v>0</v>
      </c>
      <c r="AD588" s="143">
        <f t="shared" si="489"/>
        <v>0</v>
      </c>
      <c r="AMD588"/>
      <c r="AME588"/>
      <c r="AMF588"/>
      <c r="AMG588"/>
      <c r="AMH588"/>
      <c r="AMI588"/>
      <c r="AMJ588"/>
    </row>
    <row r="589" spans="1:1024" s="101" customFormat="1" ht="37.5">
      <c r="B589" s="120"/>
      <c r="C589" s="39" t="s">
        <v>107</v>
      </c>
      <c r="D589" s="39">
        <v>953</v>
      </c>
      <c r="E589" s="144" t="s">
        <v>41</v>
      </c>
      <c r="F589" s="144" t="s">
        <v>29</v>
      </c>
      <c r="G589" s="80">
        <v>5020000000</v>
      </c>
      <c r="H589" s="85"/>
      <c r="I589" s="142">
        <f t="shared" si="485"/>
        <v>14285600</v>
      </c>
      <c r="J589" s="142">
        <f t="shared" ref="J589:S589" si="490">J590+J598+J594</f>
        <v>14285600</v>
      </c>
      <c r="K589" s="75">
        <f t="shared" si="490"/>
        <v>0</v>
      </c>
      <c r="L589" s="75">
        <f t="shared" si="490"/>
        <v>0</v>
      </c>
      <c r="M589" s="75">
        <f t="shared" si="490"/>
        <v>0</v>
      </c>
      <c r="N589" s="75">
        <f t="shared" si="490"/>
        <v>0</v>
      </c>
      <c r="O589" s="75">
        <f t="shared" si="490"/>
        <v>0</v>
      </c>
      <c r="P589" s="75">
        <f t="shared" si="490"/>
        <v>0</v>
      </c>
      <c r="Q589" s="75">
        <f t="shared" si="490"/>
        <v>0</v>
      </c>
      <c r="R589" s="75">
        <f t="shared" si="490"/>
        <v>0</v>
      </c>
      <c r="S589" s="143">
        <f t="shared" si="490"/>
        <v>0</v>
      </c>
      <c r="T589" s="142">
        <f t="shared" si="460"/>
        <v>14285600</v>
      </c>
      <c r="U589" s="142">
        <f t="shared" ref="U589:AD589" si="491">U590+U598+U594</f>
        <v>14285600</v>
      </c>
      <c r="V589" s="75">
        <f t="shared" si="491"/>
        <v>0</v>
      </c>
      <c r="W589" s="75">
        <f t="shared" si="491"/>
        <v>0</v>
      </c>
      <c r="X589" s="75">
        <f t="shared" si="491"/>
        <v>0</v>
      </c>
      <c r="Y589" s="75">
        <f t="shared" si="491"/>
        <v>0</v>
      </c>
      <c r="Z589" s="75">
        <f t="shared" si="491"/>
        <v>0</v>
      </c>
      <c r="AA589" s="75">
        <f t="shared" si="491"/>
        <v>0</v>
      </c>
      <c r="AB589" s="75">
        <f t="shared" si="491"/>
        <v>0</v>
      </c>
      <c r="AC589" s="75">
        <f t="shared" si="491"/>
        <v>0</v>
      </c>
      <c r="AD589" s="143">
        <f t="shared" si="491"/>
        <v>0</v>
      </c>
      <c r="AMD589"/>
      <c r="AME589"/>
      <c r="AMF589"/>
      <c r="AMG589"/>
      <c r="AMH589"/>
      <c r="AMI589"/>
      <c r="AMJ589"/>
    </row>
    <row r="590" spans="1:1024" ht="165.2" customHeight="1">
      <c r="A590" s="101"/>
      <c r="C590" s="39" t="s">
        <v>112</v>
      </c>
      <c r="D590" s="39">
        <v>953</v>
      </c>
      <c r="E590" s="144" t="s">
        <v>41</v>
      </c>
      <c r="F590" s="144" t="s">
        <v>29</v>
      </c>
      <c r="G590" s="80">
        <v>5020069170</v>
      </c>
      <c r="H590" s="35"/>
      <c r="I590" s="142">
        <f t="shared" si="485"/>
        <v>1314600</v>
      </c>
      <c r="J590" s="142">
        <f t="shared" ref="J590:S590" si="492">J591+J592+J593</f>
        <v>1314600</v>
      </c>
      <c r="K590" s="75">
        <f t="shared" si="492"/>
        <v>0</v>
      </c>
      <c r="L590" s="75">
        <f t="shared" si="492"/>
        <v>0</v>
      </c>
      <c r="M590" s="75">
        <f t="shared" si="492"/>
        <v>0</v>
      </c>
      <c r="N590" s="75">
        <f t="shared" si="492"/>
        <v>0</v>
      </c>
      <c r="O590" s="75">
        <f t="shared" si="492"/>
        <v>0</v>
      </c>
      <c r="P590" s="75">
        <f t="shared" si="492"/>
        <v>0</v>
      </c>
      <c r="Q590" s="75">
        <f t="shared" si="492"/>
        <v>0</v>
      </c>
      <c r="R590" s="75">
        <f t="shared" si="492"/>
        <v>0</v>
      </c>
      <c r="S590" s="143">
        <f t="shared" si="492"/>
        <v>0</v>
      </c>
      <c r="T590" s="142">
        <f t="shared" si="460"/>
        <v>1314600</v>
      </c>
      <c r="U590" s="142">
        <f t="shared" ref="U590:AD590" si="493">U591+U592+U593</f>
        <v>1314600</v>
      </c>
      <c r="V590" s="75">
        <f t="shared" si="493"/>
        <v>0</v>
      </c>
      <c r="W590" s="75">
        <f t="shared" si="493"/>
        <v>0</v>
      </c>
      <c r="X590" s="75">
        <f t="shared" si="493"/>
        <v>0</v>
      </c>
      <c r="Y590" s="75">
        <f t="shared" si="493"/>
        <v>0</v>
      </c>
      <c r="Z590" s="75">
        <f t="shared" si="493"/>
        <v>0</v>
      </c>
      <c r="AA590" s="75">
        <f t="shared" si="493"/>
        <v>0</v>
      </c>
      <c r="AB590" s="75">
        <f t="shared" si="493"/>
        <v>0</v>
      </c>
      <c r="AC590" s="75">
        <f t="shared" si="493"/>
        <v>0</v>
      </c>
      <c r="AD590" s="143">
        <f t="shared" si="493"/>
        <v>0</v>
      </c>
    </row>
    <row r="591" spans="1:1024" ht="75">
      <c r="A591" s="101"/>
      <c r="C591" s="39" t="s">
        <v>113</v>
      </c>
      <c r="D591" s="39">
        <v>953</v>
      </c>
      <c r="E591" s="144" t="s">
        <v>41</v>
      </c>
      <c r="F591" s="144" t="s">
        <v>29</v>
      </c>
      <c r="G591" s="80">
        <v>5020069170</v>
      </c>
      <c r="H591" s="35">
        <v>100</v>
      </c>
      <c r="I591" s="142">
        <f t="shared" si="485"/>
        <v>1314600</v>
      </c>
      <c r="J591" s="142">
        <v>1314600</v>
      </c>
      <c r="K591" s="75"/>
      <c r="L591" s="75"/>
      <c r="M591" s="75"/>
      <c r="N591" s="75"/>
      <c r="O591" s="75"/>
      <c r="P591" s="75"/>
      <c r="Q591" s="75"/>
      <c r="R591" s="75"/>
      <c r="S591" s="143"/>
      <c r="T591" s="142">
        <f t="shared" si="460"/>
        <v>1314600</v>
      </c>
      <c r="U591" s="142">
        <v>1314600</v>
      </c>
      <c r="V591" s="75"/>
      <c r="W591" s="75"/>
      <c r="X591" s="75"/>
      <c r="Y591" s="75"/>
      <c r="Z591" s="75"/>
      <c r="AA591" s="75"/>
      <c r="AB591" s="75"/>
      <c r="AC591" s="75"/>
      <c r="AD591" s="143"/>
    </row>
    <row r="592" spans="1:1024" ht="37.5" hidden="1">
      <c r="A592" s="101"/>
      <c r="C592" s="39" t="s">
        <v>105</v>
      </c>
      <c r="D592" s="39">
        <v>953</v>
      </c>
      <c r="E592" s="144" t="s">
        <v>41</v>
      </c>
      <c r="F592" s="144" t="s">
        <v>29</v>
      </c>
      <c r="G592" s="80">
        <v>5020069170</v>
      </c>
      <c r="H592" s="35">
        <v>200</v>
      </c>
      <c r="I592" s="142">
        <f t="shared" si="485"/>
        <v>0</v>
      </c>
      <c r="J592" s="142"/>
      <c r="K592" s="75"/>
      <c r="L592" s="75"/>
      <c r="M592" s="75"/>
      <c r="N592" s="75"/>
      <c r="O592" s="75"/>
      <c r="P592" s="75"/>
      <c r="Q592" s="75"/>
      <c r="R592" s="75"/>
      <c r="S592" s="143"/>
      <c r="T592" s="142">
        <f t="shared" si="460"/>
        <v>0</v>
      </c>
      <c r="U592" s="142"/>
      <c r="V592" s="75"/>
      <c r="W592" s="75"/>
      <c r="X592" s="75"/>
      <c r="Y592" s="75"/>
      <c r="Z592" s="75"/>
      <c r="AA592" s="75"/>
      <c r="AB592" s="75"/>
      <c r="AC592" s="75"/>
      <c r="AD592" s="143"/>
    </row>
    <row r="593" spans="1:30" hidden="1">
      <c r="A593" s="101"/>
      <c r="C593" s="39" t="s">
        <v>108</v>
      </c>
      <c r="D593" s="39">
        <v>953</v>
      </c>
      <c r="E593" s="144" t="s">
        <v>41</v>
      </c>
      <c r="F593" s="144" t="s">
        <v>29</v>
      </c>
      <c r="G593" s="80">
        <v>5020069170</v>
      </c>
      <c r="H593" s="85">
        <v>800</v>
      </c>
      <c r="I593" s="142">
        <f t="shared" si="485"/>
        <v>0</v>
      </c>
      <c r="J593" s="153"/>
      <c r="K593" s="154"/>
      <c r="L593" s="154"/>
      <c r="M593" s="154"/>
      <c r="N593" s="154"/>
      <c r="O593" s="154"/>
      <c r="P593" s="154"/>
      <c r="Q593" s="154"/>
      <c r="R593" s="154"/>
      <c r="S593" s="155"/>
      <c r="T593" s="142">
        <f t="shared" si="460"/>
        <v>0</v>
      </c>
      <c r="U593" s="153"/>
      <c r="V593" s="154"/>
      <c r="W593" s="154"/>
      <c r="X593" s="154"/>
      <c r="Y593" s="154"/>
      <c r="Z593" s="154"/>
      <c r="AA593" s="154"/>
      <c r="AB593" s="154"/>
      <c r="AC593" s="154"/>
      <c r="AD593" s="155"/>
    </row>
    <row r="594" spans="1:30" ht="72.95" customHeight="1">
      <c r="A594" s="101"/>
      <c r="C594" s="39" t="s">
        <v>114</v>
      </c>
      <c r="D594" s="39">
        <v>953</v>
      </c>
      <c r="E594" s="144" t="s">
        <v>41</v>
      </c>
      <c r="F594" s="144" t="s">
        <v>29</v>
      </c>
      <c r="G594" s="80">
        <v>5020069180</v>
      </c>
      <c r="H594" s="85"/>
      <c r="I594" s="142">
        <f t="shared" si="485"/>
        <v>979900</v>
      </c>
      <c r="J594" s="153">
        <f t="shared" ref="J594:S594" si="494">J595+J596+J597</f>
        <v>979900</v>
      </c>
      <c r="K594" s="154">
        <f t="shared" si="494"/>
        <v>0</v>
      </c>
      <c r="L594" s="154">
        <f t="shared" si="494"/>
        <v>0</v>
      </c>
      <c r="M594" s="154">
        <f t="shared" si="494"/>
        <v>0</v>
      </c>
      <c r="N594" s="154">
        <f t="shared" si="494"/>
        <v>0</v>
      </c>
      <c r="O594" s="154">
        <f t="shared" si="494"/>
        <v>0</v>
      </c>
      <c r="P594" s="154">
        <f t="shared" si="494"/>
        <v>0</v>
      </c>
      <c r="Q594" s="154">
        <f t="shared" si="494"/>
        <v>0</v>
      </c>
      <c r="R594" s="154">
        <f t="shared" si="494"/>
        <v>0</v>
      </c>
      <c r="S594" s="155">
        <f t="shared" si="494"/>
        <v>0</v>
      </c>
      <c r="T594" s="142">
        <f t="shared" si="460"/>
        <v>979900</v>
      </c>
      <c r="U594" s="153">
        <f t="shared" ref="U594:AD594" si="495">U595+U596+U597</f>
        <v>979900</v>
      </c>
      <c r="V594" s="154">
        <f t="shared" si="495"/>
        <v>0</v>
      </c>
      <c r="W594" s="154">
        <f t="shared" si="495"/>
        <v>0</v>
      </c>
      <c r="X594" s="154">
        <f t="shared" si="495"/>
        <v>0</v>
      </c>
      <c r="Y594" s="154">
        <f t="shared" si="495"/>
        <v>0</v>
      </c>
      <c r="Z594" s="154">
        <f t="shared" si="495"/>
        <v>0</v>
      </c>
      <c r="AA594" s="154">
        <f t="shared" si="495"/>
        <v>0</v>
      </c>
      <c r="AB594" s="154">
        <f t="shared" si="495"/>
        <v>0</v>
      </c>
      <c r="AC594" s="154">
        <f t="shared" si="495"/>
        <v>0</v>
      </c>
      <c r="AD594" s="155">
        <f t="shared" si="495"/>
        <v>0</v>
      </c>
    </row>
    <row r="595" spans="1:30" ht="75">
      <c r="A595" s="101"/>
      <c r="C595" s="39" t="s">
        <v>113</v>
      </c>
      <c r="D595" s="39">
        <v>953</v>
      </c>
      <c r="E595" s="144" t="s">
        <v>41</v>
      </c>
      <c r="F595" s="144" t="s">
        <v>29</v>
      </c>
      <c r="G595" s="80">
        <v>5020069180</v>
      </c>
      <c r="H595" s="85">
        <v>100</v>
      </c>
      <c r="I595" s="142">
        <f t="shared" si="485"/>
        <v>979900</v>
      </c>
      <c r="J595" s="153">
        <v>979900</v>
      </c>
      <c r="K595" s="154"/>
      <c r="L595" s="154"/>
      <c r="M595" s="154"/>
      <c r="N595" s="154"/>
      <c r="O595" s="154"/>
      <c r="P595" s="154"/>
      <c r="Q595" s="154"/>
      <c r="R595" s="154"/>
      <c r="S595" s="155"/>
      <c r="T595" s="142">
        <f t="shared" si="460"/>
        <v>979900</v>
      </c>
      <c r="U595" s="153">
        <v>979900</v>
      </c>
      <c r="V595" s="154"/>
      <c r="W595" s="154"/>
      <c r="X595" s="154"/>
      <c r="Y595" s="154"/>
      <c r="Z595" s="154"/>
      <c r="AA595" s="154"/>
      <c r="AB595" s="154"/>
      <c r="AC595" s="154"/>
      <c r="AD595" s="155"/>
    </row>
    <row r="596" spans="1:30" ht="37.5" hidden="1">
      <c r="A596" s="101"/>
      <c r="C596" s="39" t="s">
        <v>105</v>
      </c>
      <c r="D596" s="39">
        <v>953</v>
      </c>
      <c r="E596" s="144" t="s">
        <v>41</v>
      </c>
      <c r="F596" s="144" t="s">
        <v>29</v>
      </c>
      <c r="G596" s="80">
        <v>5020069180</v>
      </c>
      <c r="H596" s="85">
        <v>200</v>
      </c>
      <c r="I596" s="142">
        <f t="shared" si="485"/>
        <v>0</v>
      </c>
      <c r="J596" s="153"/>
      <c r="K596" s="154"/>
      <c r="L596" s="154"/>
      <c r="M596" s="154"/>
      <c r="N596" s="154"/>
      <c r="O596" s="154"/>
      <c r="P596" s="154"/>
      <c r="Q596" s="154"/>
      <c r="R596" s="154"/>
      <c r="S596" s="155"/>
      <c r="T596" s="142">
        <f t="shared" si="460"/>
        <v>0</v>
      </c>
      <c r="U596" s="153"/>
      <c r="V596" s="154"/>
      <c r="W596" s="154"/>
      <c r="X596" s="154"/>
      <c r="Y596" s="154"/>
      <c r="Z596" s="154"/>
      <c r="AA596" s="154"/>
      <c r="AB596" s="154"/>
      <c r="AC596" s="154"/>
      <c r="AD596" s="155"/>
    </row>
    <row r="597" spans="1:30" hidden="1">
      <c r="A597" s="101"/>
      <c r="C597" s="39" t="s">
        <v>108</v>
      </c>
      <c r="D597" s="39">
        <v>953</v>
      </c>
      <c r="E597" s="144" t="s">
        <v>41</v>
      </c>
      <c r="F597" s="144" t="s">
        <v>29</v>
      </c>
      <c r="G597" s="80">
        <v>5020069180</v>
      </c>
      <c r="H597" s="85">
        <v>800</v>
      </c>
      <c r="I597" s="142">
        <f t="shared" si="485"/>
        <v>0</v>
      </c>
      <c r="J597" s="153"/>
      <c r="K597" s="154"/>
      <c r="L597" s="154"/>
      <c r="M597" s="154"/>
      <c r="N597" s="154"/>
      <c r="O597" s="154"/>
      <c r="P597" s="154"/>
      <c r="Q597" s="154"/>
      <c r="R597" s="154"/>
      <c r="S597" s="155"/>
      <c r="T597" s="142">
        <f t="shared" si="460"/>
        <v>0</v>
      </c>
      <c r="U597" s="153"/>
      <c r="V597" s="154"/>
      <c r="W597" s="154"/>
      <c r="X597" s="154"/>
      <c r="Y597" s="154"/>
      <c r="Z597" s="154"/>
      <c r="AA597" s="154"/>
      <c r="AB597" s="154"/>
      <c r="AC597" s="154"/>
      <c r="AD597" s="155"/>
    </row>
    <row r="598" spans="1:30" ht="56.25">
      <c r="A598" s="101"/>
      <c r="C598" s="39" t="s">
        <v>115</v>
      </c>
      <c r="D598" s="39">
        <v>953</v>
      </c>
      <c r="E598" s="144" t="s">
        <v>41</v>
      </c>
      <c r="F598" s="144" t="s">
        <v>29</v>
      </c>
      <c r="G598" s="80">
        <v>5020069190</v>
      </c>
      <c r="H598" s="85"/>
      <c r="I598" s="142">
        <f t="shared" si="485"/>
        <v>11991100</v>
      </c>
      <c r="J598" s="153">
        <f t="shared" ref="J598:S598" si="496">J599+J600+J601</f>
        <v>11991100</v>
      </c>
      <c r="K598" s="154">
        <f t="shared" si="496"/>
        <v>0</v>
      </c>
      <c r="L598" s="154">
        <f t="shared" si="496"/>
        <v>0</v>
      </c>
      <c r="M598" s="154">
        <f t="shared" si="496"/>
        <v>0</v>
      </c>
      <c r="N598" s="154">
        <f t="shared" si="496"/>
        <v>0</v>
      </c>
      <c r="O598" s="154">
        <f t="shared" si="496"/>
        <v>0</v>
      </c>
      <c r="P598" s="154">
        <f t="shared" si="496"/>
        <v>0</v>
      </c>
      <c r="Q598" s="154">
        <f t="shared" si="496"/>
        <v>0</v>
      </c>
      <c r="R598" s="154">
        <f t="shared" si="496"/>
        <v>0</v>
      </c>
      <c r="S598" s="155">
        <f t="shared" si="496"/>
        <v>0</v>
      </c>
      <c r="T598" s="142">
        <f t="shared" si="460"/>
        <v>11991100</v>
      </c>
      <c r="U598" s="153">
        <f t="shared" ref="U598:AD598" si="497">U599+U600+U601</f>
        <v>11991100</v>
      </c>
      <c r="V598" s="154">
        <f t="shared" si="497"/>
        <v>0</v>
      </c>
      <c r="W598" s="154">
        <f t="shared" si="497"/>
        <v>0</v>
      </c>
      <c r="X598" s="154">
        <f t="shared" si="497"/>
        <v>0</v>
      </c>
      <c r="Y598" s="154">
        <f t="shared" si="497"/>
        <v>0</v>
      </c>
      <c r="Z598" s="154">
        <f t="shared" si="497"/>
        <v>0</v>
      </c>
      <c r="AA598" s="154">
        <f t="shared" si="497"/>
        <v>0</v>
      </c>
      <c r="AB598" s="154">
        <f t="shared" si="497"/>
        <v>0</v>
      </c>
      <c r="AC598" s="154">
        <f t="shared" si="497"/>
        <v>0</v>
      </c>
      <c r="AD598" s="155">
        <f t="shared" si="497"/>
        <v>0</v>
      </c>
    </row>
    <row r="599" spans="1:30" ht="75">
      <c r="A599" s="101"/>
      <c r="C599" s="39" t="s">
        <v>113</v>
      </c>
      <c r="D599" s="39">
        <v>953</v>
      </c>
      <c r="E599" s="144" t="s">
        <v>41</v>
      </c>
      <c r="F599" s="144" t="s">
        <v>29</v>
      </c>
      <c r="G599" s="80">
        <v>5020069190</v>
      </c>
      <c r="H599" s="85">
        <v>100</v>
      </c>
      <c r="I599" s="142">
        <f t="shared" si="485"/>
        <v>11290600</v>
      </c>
      <c r="J599" s="153">
        <v>11290600</v>
      </c>
      <c r="K599" s="154"/>
      <c r="L599" s="154"/>
      <c r="M599" s="154"/>
      <c r="N599" s="154"/>
      <c r="O599" s="154"/>
      <c r="P599" s="154"/>
      <c r="Q599" s="154"/>
      <c r="R599" s="154"/>
      <c r="S599" s="155"/>
      <c r="T599" s="142">
        <f t="shared" si="460"/>
        <v>11290600</v>
      </c>
      <c r="U599" s="153">
        <v>11290600</v>
      </c>
      <c r="V599" s="154"/>
      <c r="W599" s="154"/>
      <c r="X599" s="154"/>
      <c r="Y599" s="154"/>
      <c r="Z599" s="154"/>
      <c r="AA599" s="154"/>
      <c r="AB599" s="154"/>
      <c r="AC599" s="154"/>
      <c r="AD599" s="155"/>
    </row>
    <row r="600" spans="1:30" ht="37.5">
      <c r="A600" s="101"/>
      <c r="C600" s="39" t="s">
        <v>105</v>
      </c>
      <c r="D600" s="39">
        <v>953</v>
      </c>
      <c r="E600" s="144" t="s">
        <v>41</v>
      </c>
      <c r="F600" s="144" t="s">
        <v>29</v>
      </c>
      <c r="G600" s="80">
        <v>5020069190</v>
      </c>
      <c r="H600" s="85">
        <v>200</v>
      </c>
      <c r="I600" s="142">
        <f t="shared" si="485"/>
        <v>700000</v>
      </c>
      <c r="J600" s="153">
        <v>700000</v>
      </c>
      <c r="K600" s="154"/>
      <c r="L600" s="154"/>
      <c r="M600" s="154"/>
      <c r="N600" s="154"/>
      <c r="O600" s="154"/>
      <c r="P600" s="154"/>
      <c r="Q600" s="154"/>
      <c r="R600" s="154"/>
      <c r="S600" s="155"/>
      <c r="T600" s="142">
        <f t="shared" si="460"/>
        <v>700000</v>
      </c>
      <c r="U600" s="153">
        <v>700000</v>
      </c>
      <c r="V600" s="154"/>
      <c r="W600" s="154"/>
      <c r="X600" s="154"/>
      <c r="Y600" s="154"/>
      <c r="Z600" s="154"/>
      <c r="AA600" s="154"/>
      <c r="AB600" s="154"/>
      <c r="AC600" s="154"/>
      <c r="AD600" s="155"/>
    </row>
    <row r="601" spans="1:30">
      <c r="A601" s="101"/>
      <c r="C601" s="39" t="s">
        <v>108</v>
      </c>
      <c r="D601" s="39">
        <v>953</v>
      </c>
      <c r="E601" s="144" t="s">
        <v>41</v>
      </c>
      <c r="F601" s="144" t="s">
        <v>29</v>
      </c>
      <c r="G601" s="80">
        <v>5020069190</v>
      </c>
      <c r="H601" s="85">
        <v>800</v>
      </c>
      <c r="I601" s="142">
        <f t="shared" si="485"/>
        <v>500</v>
      </c>
      <c r="J601" s="153">
        <v>500</v>
      </c>
      <c r="K601" s="154"/>
      <c r="L601" s="154"/>
      <c r="M601" s="154"/>
      <c r="N601" s="154"/>
      <c r="O601" s="154"/>
      <c r="P601" s="154"/>
      <c r="Q601" s="154"/>
      <c r="R601" s="154"/>
      <c r="S601" s="155"/>
      <c r="T601" s="142">
        <f t="shared" si="460"/>
        <v>500</v>
      </c>
      <c r="U601" s="153">
        <v>500</v>
      </c>
      <c r="V601" s="154"/>
      <c r="W601" s="154"/>
      <c r="X601" s="154"/>
      <c r="Y601" s="154"/>
      <c r="Z601" s="154"/>
      <c r="AA601" s="154"/>
      <c r="AB601" s="154"/>
      <c r="AC601" s="154"/>
      <c r="AD601" s="155"/>
    </row>
    <row r="602" spans="1:30">
      <c r="A602" s="101"/>
      <c r="D602" s="18"/>
      <c r="E602" s="37"/>
      <c r="F602" s="37"/>
      <c r="G602" s="122"/>
      <c r="H602" s="123"/>
      <c r="I602" s="156"/>
      <c r="T602" s="157"/>
      <c r="U602" s="158"/>
      <c r="V602" s="158"/>
      <c r="W602" s="159"/>
      <c r="Y602" s="159"/>
      <c r="Z602" s="159"/>
      <c r="AA602" s="159"/>
      <c r="AB602" s="159"/>
      <c r="AC602" s="159"/>
      <c r="AD602" s="160"/>
    </row>
    <row r="603" spans="1:30">
      <c r="C603" s="15" t="s">
        <v>86</v>
      </c>
      <c r="D603" s="36"/>
      <c r="E603"/>
      <c r="F603"/>
      <c r="G603"/>
      <c r="H603"/>
      <c r="I603" s="20"/>
    </row>
    <row r="604" spans="1:30" ht="17.649999999999999" customHeight="1">
      <c r="C604" s="7" t="s">
        <v>87</v>
      </c>
      <c r="D604" s="7"/>
      <c r="E604"/>
      <c r="F604"/>
      <c r="G604"/>
      <c r="H604"/>
      <c r="I604" s="20"/>
    </row>
    <row r="605" spans="1:30" ht="17.649999999999999" customHeight="1">
      <c r="C605" s="7" t="s">
        <v>88</v>
      </c>
      <c r="D605" s="7"/>
      <c r="E605"/>
      <c r="F605"/>
      <c r="G605" s="49"/>
      <c r="H605" s="20"/>
      <c r="I605" s="20"/>
    </row>
    <row r="606" spans="1:30">
      <c r="C606" s="39" t="s">
        <v>89</v>
      </c>
      <c r="G606" s="49" t="s">
        <v>90</v>
      </c>
    </row>
  </sheetData>
  <mergeCells count="28">
    <mergeCell ref="C604:D604"/>
    <mergeCell ref="C605:D605"/>
    <mergeCell ref="Z5:Z7"/>
    <mergeCell ref="AA5:AA7"/>
    <mergeCell ref="AB5:AB6"/>
    <mergeCell ref="AC5:AC7"/>
    <mergeCell ref="AD5:AD7"/>
    <mergeCell ref="U5:U7"/>
    <mergeCell ref="V5:V7"/>
    <mergeCell ref="W5:W7"/>
    <mergeCell ref="X5:X7"/>
    <mergeCell ref="Y5:Y7"/>
    <mergeCell ref="H2:T2"/>
    <mergeCell ref="B5:B6"/>
    <mergeCell ref="C5:C6"/>
    <mergeCell ref="D5:H5"/>
    <mergeCell ref="I5:I6"/>
    <mergeCell ref="J5:J7"/>
    <mergeCell ref="K5:K7"/>
    <mergeCell ref="L5:L7"/>
    <mergeCell ref="M5:M7"/>
    <mergeCell ref="N5:N7"/>
    <mergeCell ref="O5:O7"/>
    <mergeCell ref="P5:P6"/>
    <mergeCell ref="Q5:Q6"/>
    <mergeCell ref="R5:R7"/>
    <mergeCell ref="S5:S7"/>
    <mergeCell ref="T5:T6"/>
  </mergeCells>
  <pageMargins left="0.196527777777778" right="0.196527777777778" top="0.78749999999999998" bottom="0.196527777777778" header="0.51180555555555496" footer="0.51180555555555496"/>
  <pageSetup paperSize="9" scale="80" firstPageNumber="0" orientation="landscape" horizontalDpi="300" verticalDpi="300" r:id="rId1"/>
  <colBreaks count="1" manualBreakCount="1">
    <brk id="22" max="1048575" man="1"/>
  </colBreaks>
</worksheet>
</file>

<file path=docProps/app.xml><?xml version="1.0" encoding="utf-8"?>
<Properties xmlns="http://schemas.openxmlformats.org/officeDocument/2006/extended-properties" xmlns:vt="http://schemas.openxmlformats.org/officeDocument/2006/docPropsVTypes">
  <Template>Normal.dotm</Template>
  <TotalTime>1093</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17</vt:i4>
      </vt:variant>
    </vt:vector>
  </HeadingPairs>
  <TitlesOfParts>
    <vt:vector size="20" baseType="lpstr">
      <vt:lpstr>приложение 7</vt:lpstr>
      <vt:lpstr>приложение 9</vt:lpstr>
      <vt:lpstr>приложение 11</vt:lpstr>
      <vt:lpstr>'приложение 11'!_ФильтрБазыДанных</vt:lpstr>
      <vt:lpstr>'приложение 9'!Excel_BuiltIn__FilterDatabase</vt:lpstr>
      <vt:lpstr>'приложение 11'!Excel_BuiltIn_Print_Area</vt:lpstr>
      <vt:lpstr>'приложение 7'!Excel_BuiltIn_Print_Area</vt:lpstr>
      <vt:lpstr>'приложение 9'!Excel_BuiltIn_Print_Area</vt:lpstr>
      <vt:lpstr>'приложение 9'!Print_Area_0</vt:lpstr>
      <vt:lpstr>'приложение 11'!Print_Area_0_0</vt:lpstr>
      <vt:lpstr>'приложение 7'!Print_Area_0_0</vt:lpstr>
      <vt:lpstr>'приложение 11'!Print_Area_0_0_0</vt:lpstr>
      <vt:lpstr>'приложение 11'!Print_Area_0_0_0_0</vt:lpstr>
      <vt:lpstr>'приложение 11'!Print_Area_0_0_0_0_0</vt:lpstr>
      <vt:lpstr>'приложение 11'!Print_Area_0_0_0_0_0_0</vt:lpstr>
      <vt:lpstr>'приложение 11'!Print_Area_0_0_0_0_0_0_0</vt:lpstr>
      <vt:lpstr>'приложение 11'!Z_EF5A4981_C8E4_11D8_A2FC_006098EF8BA8__wvu_PrintArea</vt:lpstr>
      <vt:lpstr>'приложение 11'!Область_печати</vt:lpstr>
      <vt:lpstr>'приложение 7'!Область_печати</vt:lpstr>
      <vt:lpstr>'приложение 9'!Область_печати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430</cp:revision>
  <cp:lastPrinted>2025-11-26T13:09:34Z</cp:lastPrinted>
  <dcterms:modified xsi:type="dcterms:W3CDTF">2025-12-22T11:41:12Z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y fmtid="{D5CDD505-2E9C-101B-9397-08002B2CF9AE}" pid="3" name="ScaleCrop">
    <vt:bool>false</vt:bool>
  </property>
</Properties>
</file>