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2"/>
  </bookViews>
  <sheets>
    <sheet name="приложение 7" sheetId="1" state="visible" r:id="rId2"/>
    <sheet name="приложение 9" sheetId="2" state="visible" r:id="rId3"/>
    <sheet name="приложение 11" sheetId="3" state="visible" r:id="rId4"/>
  </sheets>
  <definedNames>
    <definedName function="false" hidden="false" localSheetId="2" name="_xlnm.Print_Area" vbProcedure="false">'приложение 11'!$B$1:$O$627</definedName>
    <definedName function="false" hidden="false" localSheetId="0" name="_xlnm.Print_Area" vbProcedure="false">'приложение 7'!$A$1:$H$56</definedName>
    <definedName function="false" hidden="false" localSheetId="1" name="_xlnm.Print_Area" vbProcedure="false">'приложение 9'!$A$2:$F$350</definedName>
    <definedName function="false" hidden="false" localSheetId="0" name="Excel_BuiltIn_Print_Area" vbProcedure="false">'приложение 7'!$A$1:$H$59</definedName>
    <definedName function="false" hidden="false" localSheetId="0" name="_xlnm.Print_Area" vbProcedure="false">'приложение 7'!$A$1:$H$55</definedName>
    <definedName function="false" hidden="false" localSheetId="0" name="_xlnm.Print_Area_0_0" vbProcedure="false">'приложение 7'!$A$1:$H$54</definedName>
    <definedName function="false" hidden="false" localSheetId="1" name="Excel_BuiltIn_Print_Area" vbProcedure="false">'приложение 9'!$A$2:$F$346</definedName>
    <definedName function="false" hidden="false" localSheetId="1" name="Excel_BuiltIn__FilterDatabase" vbProcedure="false">'приложение 9'!$C$2:$C$341</definedName>
    <definedName function="false" hidden="false" localSheetId="1" name="_xlnm.Print_Area_0" vbProcedure="false">'приложение 9'!$A$2:$F$348</definedName>
    <definedName function="false" hidden="false" localSheetId="2" name="Excel_BuiltIn_Print_Area" vbProcedure="false">'приложение 11'!$B$1:$M$623</definedName>
    <definedName function="false" hidden="false" localSheetId="2" name="Z_4F3F96C3_7B8B_440F_A7C0_DFFBDC784942__wvu_FilterData" vbProcedure="false">#REF!</definedName>
    <definedName function="false" hidden="false" localSheetId="2" name="Z_6CB88F76_ADF1_43EB_B8FB_32CF6D2656A6__wvu_Cols" vbProcedure="false">#REF!</definedName>
    <definedName function="false" hidden="false" localSheetId="2" name="Z_6CB88F76_ADF1_43EB_B8FB_32CF6D2656A6__wvu_FilterData" vbProcedure="false">#REF!</definedName>
    <definedName function="false" hidden="false" localSheetId="2" name="Z_6CB88F76_ADF1_43EB_B8FB_32CF6D2656A6__wvu_PrintArea" vbProcedure="false">#REF!</definedName>
    <definedName function="false" hidden="false" localSheetId="2" name="Z_7BCFB845_C80C_48FE_B4FE_79B4B69115F3__wvu_FilterData" vbProcedure="false">#REF!</definedName>
    <definedName function="false" hidden="false" localSheetId="2" name="Z_7D67130F_5829_47C5_93DE_738E8D41F162__wvu_FilterData" vbProcedure="false">#REF!</definedName>
    <definedName function="false" hidden="false" localSheetId="2" name="Z_8E2E7D81_C767_11D8_A2FD_006098EF8B30__wvu_Cols" vbProcedure="false">#REF!</definedName>
    <definedName function="false" hidden="false" localSheetId="2" name="Z_8E2E7D81_C767_11D8_A2FD_006098EF8B30__wvu_FilterData" vbProcedure="false">#REF!</definedName>
    <definedName function="false" hidden="false" localSheetId="2" name="Z_8E2E7D81_C767_11D8_A2FD_006098EF8B30__wvu_PrintArea" vbProcedure="false">#REF!</definedName>
    <definedName function="false" hidden="false" localSheetId="2" name="Z_AAB63AD1_4FE4_4C7A_A62E_5A604C03BF55__wvu_FilterData" vbProcedure="false">#REF!</definedName>
    <definedName function="false" hidden="false" localSheetId="2" name="Z_C231806E_9211_4D8F_9EB3_1A15C537C808__wvu_FilterData" vbProcedure="false">#REF!</definedName>
    <definedName function="false" hidden="false" localSheetId="2" name="Z_D05021AF_1DB5_4AD7_B085_4CD71612CDB6__wvu_FilterData" vbProcedure="false">#REF!</definedName>
    <definedName function="false" hidden="false" localSheetId="2" name="Z_D5E1AF6B_71F1_4B33_880B_72787157ADA9__wvu_FilterData" vbProcedure="false">#REF!</definedName>
    <definedName function="false" hidden="false" localSheetId="2" name="Z_D5E1AF6B_71F1_4B33_880B_72787157ADA9__wvu_PrintArea" vbProcedure="false">#REF!</definedName>
    <definedName function="false" hidden="false" localSheetId="2" name="Z_E2E14CAC_FED5_4087_B580_6F7DEE9C9BA1__wvu_FilterData" vbProcedure="false">#REF!</definedName>
    <definedName function="false" hidden="false" localSheetId="2" name="Z_EF5A4981_C8E4_11D8_A2FC_006098EF8BA8__wvu_Cols" vbProcedure="false">#REF!</definedName>
    <definedName function="false" hidden="false" localSheetId="2" name="Z_EF5A4981_C8E4_11D8_A2FC_006098EF8BA8__wvu_PrintArea" vbProcedure="false">'приложение 11'!$A$3</definedName>
    <definedName function="false" hidden="false" localSheetId="2" name="Z_EF5A4981_C8E4_11D8_A2FC_006098EF8BA8__wvu_PrintTitles" vbProcedure="false">#REF!</definedName>
    <definedName function="false" hidden="false" localSheetId="2" name="Z_EFA5B1DC_5497_4E2C_A2B5_ED756C88CC7C__wvu_Cols" vbProcedure="false">#REF!</definedName>
    <definedName function="false" hidden="false" localSheetId="2" name="Z_EFA5B1DC_5497_4E2C_A2B5_ED756C88CC7C__wvu_FilterData" vbProcedure="false">#REF!</definedName>
    <definedName function="false" hidden="false" localSheetId="2" name="_xlnm.Print_Area" vbProcedure="false">'приложение 11'!$A$1:$R$627</definedName>
    <definedName function="false" hidden="false" localSheetId="2" name="_xlnm.Print_Area_0_0" vbProcedure="false">'приложение 11'!$A$1:$W$627</definedName>
    <definedName function="false" hidden="false" localSheetId="2" name="_xlnm.Print_Area_0_0_0" vbProcedure="false">'приложение 11'!$A$1:$P$627</definedName>
    <definedName function="false" hidden="false" localSheetId="2" name="_xlnm.Print_Area_0_0_0_0" vbProcedure="false">'приложение 11'!$B$1:$O$626</definedName>
    <definedName function="false" hidden="false" localSheetId="2" name="_xlnm.Print_Area_0_0_0_0_0" vbProcedure="false">'приложение 11'!$A$1:$P$626</definedName>
    <definedName function="false" hidden="false" localSheetId="2" name="_xlnm.Print_Area_0_0_0_0_0_0" vbProcedure="false">'приложение 11'!$A$1:$R$626</definedName>
    <definedName function="false" hidden="false" localSheetId="2" name="_xlnm.Print_Area_0_0_0_0_0_0_0" vbProcedure="false">'приложение 11'!$B$1:$N$626</definedName>
    <definedName function="false" hidden="false" localSheetId="2" name="_xlnm.Print_Area_0_0_0_0_0_0_0_0" vbProcedure="false">'приложение 11'!$A$1:$O$626</definedName>
    <definedName function="false" hidden="false" localSheetId="2" name="_xlnm.Print_Area_0_0_0_0_0_0_0_0_0" vbProcedure="false">'приложение 11'!$A$1:$O$626</definedName>
    <definedName function="false" hidden="false" localSheetId="2" name="_xlnm._FilterDatabase" vbProcedure="false">'приложение 11'!$G:$G</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<sst xmlns="http://schemas.openxmlformats.org/spreadsheetml/2006/main" count="2893" uniqueCount="363">
  <si>
    <t xml:space="preserve">Приложение 7</t>
  </si>
  <si>
    <t xml:space="preserve">к  решению Совета муниципального образования Белореченский муниципальный район Краснодарского края от 25 декабря 2025 г. №  241</t>
  </si>
  <si>
    <t xml:space="preserve">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2027 и 2028 годы</t>
  </si>
  <si>
    <t xml:space="preserve">(рублей)</t>
  </si>
  <si>
    <t xml:space="preserve">№ п/п</t>
  </si>
  <si>
    <t xml:space="preserve">Наименование</t>
  </si>
  <si>
    <t xml:space="preserve">Коды бюджетной классификации</t>
  </si>
  <si>
    <t xml:space="preserve">2027 год</t>
  </si>
  <si>
    <t xml:space="preserve">2028 год</t>
  </si>
  <si>
    <t xml:space="preserve">Раздел</t>
  </si>
  <si>
    <t xml:space="preserve">Подраздел</t>
  </si>
  <si>
    <t xml:space="preserve">Целевая статья</t>
  </si>
  <si>
    <t xml:space="preserve">Вид расхода</t>
  </si>
  <si>
    <t xml:space="preserve">5</t>
  </si>
  <si>
    <t xml:space="preserve">6</t>
  </si>
  <si>
    <t xml:space="preserve">Всего расходов </t>
  </si>
  <si>
    <t xml:space="preserve">1.</t>
  </si>
  <si>
    <t xml:space="preserve">Общегосударственные вопросы</t>
  </si>
  <si>
    <t xml:space="preserve">01</t>
  </si>
  <si>
    <t xml:space="preserve">Функционирование высшего должностного лица субъекта Российской Федерации и муниципального образования</t>
  </si>
  <si>
    <t xml:space="preserve">02</t>
  </si>
  <si>
    <t xml:space="preserve">Функционирование законодательных (представительных) органов государственной власти и и представительных органов муниципальных образований</t>
  </si>
  <si>
    <t xml:space="preserve">03</t>
  </si>
  <si>
    <t xml:space="preserve">0020000</t>
  </si>
  <si>
    <t xml:space="preserve">Функционирование Правительства Российской Федерации, высших органов исполнительной власти субъектов Российской Федерации, местных администраций</t>
  </si>
  <si>
    <t xml:space="preserve">04</t>
  </si>
  <si>
    <t xml:space="preserve">Судебная система</t>
  </si>
  <si>
    <t xml:space="preserve">05</t>
  </si>
  <si>
    <t xml:space="preserve">Обеспечение деятельности финансовых, налоговых и таможенных органов и органов финансового (финансово-бюджетного) надзора</t>
  </si>
  <si>
    <t xml:space="preserve">06</t>
  </si>
  <si>
    <t xml:space="preserve">Резервные фонды</t>
  </si>
  <si>
    <t xml:space="preserve">11</t>
  </si>
  <si>
    <t xml:space="preserve">0020400</t>
  </si>
  <si>
    <t xml:space="preserve">Другие общегосударственные вопросы</t>
  </si>
  <si>
    <t xml:space="preserve">13</t>
  </si>
  <si>
    <t xml:space="preserve">012</t>
  </si>
  <si>
    <t xml:space="preserve">2.</t>
  </si>
  <si>
    <t xml:space="preserve">Национальная безопасность и правоохранительная деятельность</t>
  </si>
  <si>
    <t xml:space="preserve">Гражданская оборона</t>
  </si>
  <si>
    <t xml:space="preserve">09</t>
  </si>
  <si>
    <t xml:space="preserve">Защита населения и территории от чрезвычайных ситуаций природного и техногенного характера, пожарная безопасность</t>
  </si>
  <si>
    <t xml:space="preserve">10</t>
  </si>
  <si>
    <t xml:space="preserve">Другие вопросы в области национальной безопасности и правоохранительной деятельности</t>
  </si>
  <si>
    <t xml:space="preserve">14</t>
  </si>
  <si>
    <t xml:space="preserve">3.</t>
  </si>
  <si>
    <t xml:space="preserve">Национальная экономика</t>
  </si>
  <si>
    <t xml:space="preserve">Сельское хозяйство и рыболовство</t>
  </si>
  <si>
    <t xml:space="preserve">Транспорт</t>
  </si>
  <si>
    <t xml:space="preserve">08</t>
  </si>
  <si>
    <t xml:space="preserve">Дорожное хозяйство(дорожные фонды)</t>
  </si>
  <si>
    <t xml:space="preserve">Другие вопросы в области национальной экономики</t>
  </si>
  <si>
    <t xml:space="preserve">12</t>
  </si>
  <si>
    <t xml:space="preserve">4.</t>
  </si>
  <si>
    <t xml:space="preserve">Жилищно-коммунальное хозяйство</t>
  </si>
  <si>
    <t xml:space="preserve">Коммунальное хозяйство</t>
  </si>
  <si>
    <t xml:space="preserve">5.</t>
  </si>
  <si>
    <t xml:space="preserve">Образование</t>
  </si>
  <si>
    <t xml:space="preserve">07</t>
  </si>
  <si>
    <t xml:space="preserve">Дошкольное образование</t>
  </si>
  <si>
    <t xml:space="preserve">Общее образование</t>
  </si>
  <si>
    <t xml:space="preserve">Дополнительное образование детей</t>
  </si>
  <si>
    <t xml:space="preserve">Молодежная политика </t>
  </si>
  <si>
    <t xml:space="preserve">Другие вопросы в области образования</t>
  </si>
  <si>
    <t xml:space="preserve">6.</t>
  </si>
  <si>
    <t xml:space="preserve">Культура и кинематография</t>
  </si>
  <si>
    <t xml:space="preserve">Культура</t>
  </si>
  <si>
    <t xml:space="preserve">Другие вопросы в области культуры, кинематографии</t>
  </si>
  <si>
    <t xml:space="preserve">4429900</t>
  </si>
  <si>
    <t xml:space="preserve">001</t>
  </si>
  <si>
    <t xml:space="preserve">7.</t>
  </si>
  <si>
    <t xml:space="preserve">Здравоохранение</t>
  </si>
  <si>
    <t xml:space="preserve">Амбулаторная помощь</t>
  </si>
  <si>
    <t xml:space="preserve">8.</t>
  </si>
  <si>
    <t xml:space="preserve">Социальная политика</t>
  </si>
  <si>
    <t xml:space="preserve">Социальное обеспечение населения</t>
  </si>
  <si>
    <t xml:space="preserve">Охрана семьи и детства</t>
  </si>
  <si>
    <t xml:space="preserve">Другие вопросы в области социальной политики</t>
  </si>
  <si>
    <t xml:space="preserve">9.</t>
  </si>
  <si>
    <t xml:space="preserve">Физическая культура и спорт </t>
  </si>
  <si>
    <t xml:space="preserve">Физическая культура</t>
  </si>
  <si>
    <t xml:space="preserve">Массовый спорт</t>
  </si>
  <si>
    <t xml:space="preserve">Спорт высших достижений</t>
  </si>
  <si>
    <t xml:space="preserve">Другие вопросы в области физической культуры и спорта</t>
  </si>
  <si>
    <t xml:space="preserve">5200000</t>
  </si>
  <si>
    <t xml:space="preserve">10.</t>
  </si>
  <si>
    <t xml:space="preserve">Межбюджетные трансферты общего характера бюджетам субъектов Российской Федерации</t>
  </si>
  <si>
    <t xml:space="preserve">00</t>
  </si>
  <si>
    <t xml:space="preserve">Дотации на выравнивание бюджетной обеспеченности субъектов Российской Федерации и муниципальных образований</t>
  </si>
  <si>
    <t xml:space="preserve">Условно утвержденные</t>
  </si>
  <si>
    <t xml:space="preserve">Начальник финансового управления</t>
  </si>
  <si>
    <t xml:space="preserve">администрации муниципального образования</t>
  </si>
  <si>
    <t xml:space="preserve">Белореченский муниципальный район</t>
  </si>
  <si>
    <t xml:space="preserve">Краснодарского края</t>
  </si>
  <si>
    <t xml:space="preserve">Е.А. Греков</t>
  </si>
  <si>
    <t xml:space="preserve">Приложение 9</t>
  </si>
  <si>
    <t xml:space="preserve">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2027 и 2028 годы</t>
  </si>
  <si>
    <t xml:space="preserve">КЦСР</t>
  </si>
  <si>
    <t xml:space="preserve">КВР</t>
  </si>
  <si>
    <t xml:space="preserve">3</t>
  </si>
  <si>
    <t xml:space="preserve">4</t>
  </si>
  <si>
    <t xml:space="preserve">ВСЕГО</t>
  </si>
  <si>
    <t xml:space="preserve">Муниципальная программа "Обеспечение деятельности органов местного самоуправления"</t>
  </si>
  <si>
    <t xml:space="preserve">Обеспечение деятельности высшего должностного лица муниципального образования</t>
  </si>
  <si>
    <t xml:space="preserve">Расходы на обеспечение функций органов местного самоуправления</t>
  </si>
  <si>
    <t xml:space="preserve">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</si>
  <si>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100</t>
  </si>
  <si>
    <t xml:space="preserve">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</si>
  <si>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 xml:space="preserve">Закупка товаров, работ и услуг для обеспечения государственных (муниципальных) нужд</t>
  </si>
  <si>
    <t xml:space="preserve">200</t>
  </si>
  <si>
    <t xml:space="preserve">Обеспечение деятельности администрации муниципального образования</t>
  </si>
  <si>
    <t xml:space="preserve">Иные бюджетные ассигнования</t>
  </si>
  <si>
    <t xml:space="preserve">800</t>
  </si>
  <si>
    <t xml:space="preserve">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</si>
  <si>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 xml:space="preserve">Осуществление отдельных государственных полномочий Краснодарского края по поддержке сельскохозяйственного производства</t>
  </si>
  <si>
    <t xml:space="preserve">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</si>
  <si>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 xml:space="preserve">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</si>
  <si>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</si>
  <si>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 xml:space="preserve">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</si>
  <si>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 xml:space="preserve">Осуществление отдельных государственных полномочий по созданию и организации деятельности комиссий по делам несовершеннолетних и защите их прав</t>
  </si>
  <si>
    <t xml:space="preserve">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</si>
  <si>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 xml:space="preserve">Укрепление материально-технической базы органов местного самоуправления</t>
  </si>
  <si>
    <t xml:space="preserve">Укрепление материально-технического оснащения для бесперебойного обеспечения бюджетного процесса</t>
  </si>
  <si>
    <t xml:space="preserve">Повышение информированности населения о деятельности органов власти</t>
  </si>
  <si>
    <t xml:space="preserve">Обеспечение информационной открытости органов власти</t>
  </si>
  <si>
    <t xml:space="preserve">Создание информационно-технической инфраструктуры администрации</t>
  </si>
  <si>
    <t xml:space="preserve">Информатизация администрации муниципального образования</t>
  </si>
  <si>
    <t xml:space="preserve">Муниципальная программа "Управление муниципальными финансами"</t>
  </si>
  <si>
    <t xml:space="preserve">Повышение уровня бюджетной обеспеченности муниципальных образований Белореченского района</t>
  </si>
  <si>
    <t xml:space="preserve">Дотации на выравнивание бюджетной обеспеченности поселений</t>
  </si>
  <si>
    <t xml:space="preserve">51100A0030</t>
  </si>
  <si>
    <t xml:space="preserve">Межбюджетные трансферты</t>
  </si>
  <si>
    <t xml:space="preserve">500</t>
  </si>
  <si>
    <t xml:space="preserve">Муниципальная программа "Обеспечение деятельности казенных учреждений"</t>
  </si>
  <si>
    <t xml:space="preserve">Централизованная бухгалтерия</t>
  </si>
  <si>
    <t xml:space="preserve">Расходы на обеспечение деятельности (оказание услуг) муниципальных учреждений</t>
  </si>
  <si>
    <t xml:space="preserve">Управление по обеспечению деятельности администрации</t>
  </si>
  <si>
    <t xml:space="preserve">Архитектура и градостроительство</t>
  </si>
  <si>
    <t xml:space="preserve">Служба ГО и ЧС</t>
  </si>
  <si>
    <t xml:space="preserve">ЦРО и МСКО</t>
  </si>
  <si>
    <t xml:space="preserve">Служба заказчика</t>
  </si>
  <si>
    <t xml:space="preserve">Новое поколение</t>
  </si>
  <si>
    <t xml:space="preserve">Центр военно-патриотического воспитания подростков и молодежи имени Героя Советского Союза С.Т.Голенева</t>
  </si>
  <si>
    <t xml:space="preserve">Расходы на обеспечение деятельности (оказания услуг) муниципальных учреждений</t>
  </si>
  <si>
    <t xml:space="preserve">Муниципальная программа "Молодежная политика, оздоровление, занятость детей и подростков"</t>
  </si>
  <si>
    <t xml:space="preserve">Мероприятия в области молодежной политики</t>
  </si>
  <si>
    <t xml:space="preserve">Реализация мероприятий для детей и молодежи</t>
  </si>
  <si>
    <t xml:space="preserve">Социальное обеспечение и иные выплаты населению</t>
  </si>
  <si>
    <t xml:space="preserve">300</t>
  </si>
  <si>
    <t xml:space="preserve">Муниципальная программа "Социальное обеспечение и иные выплаты гражданам"</t>
  </si>
  <si>
    <t xml:space="preserve">Социальная поддержка семьи и детей</t>
  </si>
  <si>
    <t xml:space="preserve">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</si>
  <si>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 xml:space="preserve">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</si>
  <si>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 xml:space="preserve">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</si>
  <si>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 xml:space="preserve">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</si>
  <si>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 xml:space="preserve">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</si>
  <si>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</si>
  <si>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 xml:space="preserve">Развитие малых форм хозяйствования</t>
  </si>
  <si>
    <t xml:space="preserve">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</si>
  <si>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 xml:space="preserve">Предупреждение возникновения биолого-социальных чрезвычайных ситуаций</t>
  </si>
  <si>
    <t xml:space="preserve">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</si>
  <si>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 xml:space="preserve">Муниципальная программа "Улучшение инвестиционного климата"</t>
  </si>
  <si>
    <t xml:space="preserve">Создание благоприятного инвестиционного климата, увеличение притока инвестиций в экономику Белореченского района</t>
  </si>
  <si>
    <t xml:space="preserve">Реализация мероприятий, направленных на улучшение инвестиционного климата</t>
  </si>
  <si>
    <t xml:space="preserve">Муниципальная программа "Содействие развитию малого и среднего предпринимательства"</t>
  </si>
  <si>
    <t xml:space="preserve">Создание условий для развития малого и среднего предпринимательства</t>
  </si>
  <si>
    <t xml:space="preserve">Реализация мероприятий, направленных на поддержку малого и среднего предпринимательства</t>
  </si>
  <si>
    <t xml:space="preserve">Муниципальная программа "Развитие образования"</t>
  </si>
  <si>
    <t xml:space="preserve">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</si>
  <si>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</si>
  <si>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 xml:space="preserve">Осуществление капитального ремонта</t>
  </si>
  <si>
    <t xml:space="preserve">Предоставление субсидий бюджетным, автономным учреждениям и иным некоммерческим организациям</t>
  </si>
  <si>
    <t xml:space="preserve">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</si>
  <si>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 xml:space="preserve">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</si>
  <si>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 xml:space="preserve">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</si>
  <si>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 xml:space="preserve">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</si>
  <si>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 xml:space="preserve">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</si>
  <si>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Реализация мероприятий муниципальной целевой программы "Развитие образования"</t>
  </si>
  <si>
    <t xml:space="preserve">Расходы на обеспечение деятельности (оказание услуг) муниципальных учреждений (меры социальной поддержки отдельным категория образовательных организаций муниципального образования Белореченский муниципальный район)</t>
  </si>
  <si>
    <t xml:space="preserve">Расходы на обеспечение деятельности (оказание услуг) муниципальных учреждений (организация бесплатного питания детей участников СВО)</t>
  </si>
  <si>
    <t xml:space="preserve">Расходы на обеспечение деятельности (оказание услуг) муниципальных учреждений (доплата за питание детей из малообеспеченных семей)</t>
  </si>
  <si>
    <t xml:space="preserve">Расходы на обеспечение деятельности (оказание услуг) муниципальных учреждений (питание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</si>
  <si>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</si>
  <si>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58101L3040</t>
  </si>
  <si>
    <t xml:space="preserve">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</si>
  <si>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 xml:space="preserve">58101L3042</t>
  </si>
  <si>
    <t xml:space="preserve">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</si>
  <si>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 xml:space="preserve">58101S3550</t>
  </si>
  <si>
    <t xml:space="preserve">58101W3042</t>
  </si>
  <si>
    <t xml:space="preserve">58101W3550</t>
  </si>
  <si>
    <t xml:space="preserve">Федеральный проект "Педагоги и наставники"</t>
  </si>
  <si>
    <t xml:space="preserve">581Ю600000</t>
  </si>
  <si>
    <t xml:space="preserve">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</si>
  <si>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581Ю650500</t>
  </si>
  <si>
    <t xml:space="preserve">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</si>
  <si>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581Ю651790</t>
  </si>
  <si>
    <t xml:space="preserve">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</si>
  <si>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 xml:space="preserve">581Ю653032</t>
  </si>
  <si>
    <t xml:space="preserve">Развитие дополнительного образования</t>
  </si>
  <si>
    <t xml:space="preserve">Персонифицированное финансирование дополнительного образования детей</t>
  </si>
  <si>
    <t xml:space="preserve">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</si>
  <si>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 xml:space="preserve">600</t>
  </si>
  <si>
    <t xml:space="preserve">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</si>
  <si>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 xml:space="preserve">Федеральный проект "Культурная среда"</t>
  </si>
  <si>
    <t xml:space="preserve">582A100000</t>
  </si>
  <si>
    <t xml:space="preserve">Государственная поддержка отрасли культуры</t>
  </si>
  <si>
    <t xml:space="preserve">582A155190</t>
  </si>
  <si>
    <t xml:space="preserve">Другие мероприятия в области образования</t>
  </si>
  <si>
    <t xml:space="preserve">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</si>
  <si>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 xml:space="preserve">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</si>
  <si>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 xml:space="preserve">58300S2470</t>
  </si>
  <si>
    <t xml:space="preserve">Реализация мероприятий муниципальной программы "Развитие образования"</t>
  </si>
  <si>
    <t xml:space="preserve">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</si>
  <si>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 xml:space="preserve">Развитие культурно-досуговой деятельности</t>
  </si>
  <si>
    <t xml:space="preserve">Развитие библиотечного обслуживания населения</t>
  </si>
  <si>
    <t xml:space="preserve">59300L5190</t>
  </si>
  <si>
    <t xml:space="preserve">11.</t>
  </si>
  <si>
    <t xml:space="preserve">Муниципальная программа "Обеспечение жильем молодых семей на территории поселений Белореченского района"</t>
  </si>
  <si>
    <t xml:space="preserve">Улучшение жилищных условий молодых семей</t>
  </si>
  <si>
    <t xml:space="preserve">Реализация мероприятий по обеспечению жильем молодых семей </t>
  </si>
  <si>
    <t xml:space="preserve">Реализация мероприятий по обеспечению жильем молодых семей</t>
  </si>
  <si>
    <t xml:space="preserve">60100L4970</t>
  </si>
  <si>
    <t xml:space="preserve">12.</t>
  </si>
  <si>
    <t xml:space="preserve">Муниципальная программа "Развитие физической культуры и спорта"</t>
  </si>
  <si>
    <t xml:space="preserve">Основные мероприятия муниципальной программы</t>
  </si>
  <si>
    <t xml:space="preserve">Оснащение объектов спортивной инфраструктуры спортивно-технологическим оборудованием</t>
  </si>
  <si>
    <t xml:space="preserve">61100L2280</t>
  </si>
  <si>
    <t xml:space="preserve">Обеспечение условий для развития физической культуры и массового спорта в части оплаты труда инструкторов по спорту</t>
  </si>
  <si>
    <t xml:space="preserve">61100S2820</t>
  </si>
  <si>
    <t xml:space="preserve">Мероприятия, связанные с участием спортсменов в спартакиадах, первенствах и других соревнованиях</t>
  </si>
  <si>
    <t xml:space="preserve">Мероприятия в области спорта и физической культуры</t>
  </si>
  <si>
    <t xml:space="preserve">Реализация мероприятий в области спорта и физической культуры</t>
  </si>
  <si>
    <t xml:space="preserve">13.</t>
  </si>
  <si>
    <t xml:space="preserve">Муниципальная программа "Развитие жилищно-коммунального хозяйства и транспорта"</t>
  </si>
  <si>
    <t xml:space="preserve">Повышение доступности транспортных услуг для жителей удаленных населенных пунктов</t>
  </si>
  <si>
    <t xml:space="preserve">Осуществление пассажирских перевозок автомобильным транспортом по муниципальным пригородным маршрутам Белореченского района</t>
  </si>
  <si>
    <t xml:space="preserve">14.</t>
  </si>
  <si>
    <t xml:space="preserve">Муниципальная программа "Поддержка социально ориентированных некоммерческих организаций"</t>
  </si>
  <si>
    <t xml:space="preserve">Формирование благоприятных условий для осуществления деятельности социально ориентированных некоммерческих организаций</t>
  </si>
  <si>
    <t xml:space="preserve">Реализация мероприятий по поддержке социально ориентированных некоммерческих организаций</t>
  </si>
  <si>
    <t xml:space="preserve">15.</t>
  </si>
  <si>
    <t xml:space="preserve">Муниципальная программа "Дорожная деятельность в отношении автомобильных дорог общего пользования местного значения"</t>
  </si>
  <si>
    <t xml:space="preserve">Поддержка надлежащего технического состояния автомобильных дорог общего пользования местного значения</t>
  </si>
  <si>
    <t xml:space="preserve">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</si>
  <si>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 xml:space="preserve">641009Д000</t>
  </si>
  <si>
    <t xml:space="preserve">16.</t>
  </si>
  <si>
    <t xml:space="preserve">Муниципальная программа "Капитальные вложения (бюджетные инвестиции) в объекты муниципальной собственности"</t>
  </si>
  <si>
    <t xml:space="preserve">Капитальные вложения в области здравоохранения</t>
  </si>
  <si>
    <t xml:space="preserve">Федеральный проект "Модернизация первичного звена здравоохранения Российской Федерации"</t>
  </si>
  <si>
    <t xml:space="preserve">651Д100000</t>
  </si>
  <si>
    <t xml:space="preserve">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</si>
  <si>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 xml:space="preserve">651Д153651</t>
  </si>
  <si>
    <t xml:space="preserve">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</si>
  <si>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 xml:space="preserve">651Д1А3651</t>
  </si>
  <si>
    <t xml:space="preserve">Капитальные вложения в области жилищного хозяйства</t>
  </si>
  <si>
    <t xml:space="preserve">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</si>
  <si>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65200R0820</t>
  </si>
  <si>
    <t xml:space="preserve">Капитальные вложения в объекты государственной (муниципальной) собственности</t>
  </si>
  <si>
    <t xml:space="preserve">400</t>
  </si>
  <si>
    <t xml:space="preserve">65200A0820</t>
  </si>
  <si>
    <t xml:space="preserve">Капитальные вложения в области газификации</t>
  </si>
  <si>
    <t xml:space="preserve">Организация газоснабжения населения (поселений) (строительство подводящих газопроводов, распределительных газопроводов)</t>
  </si>
  <si>
    <t xml:space="preserve">65500S0620</t>
  </si>
  <si>
    <t xml:space="preserve">17.</t>
  </si>
  <si>
    <t xml:space="preserve">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</si>
  <si>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Предупреждение и ликвидация чрезвычайных ситуаций, стихийных бедствий и их последствий</t>
  </si>
  <si>
    <t xml:space="preserve">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</si>
  <si>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18.</t>
  </si>
  <si>
    <t xml:space="preserve">Муниципальная программа "Профилактика терроризма, экстремизма и правонарушений, укрепление правопорядка, усиление борьбы с преступностью"</t>
  </si>
  <si>
    <t xml:space="preserve">Профилактика террористических и экстремистских проявлений на территории муниципального образования</t>
  </si>
  <si>
    <t xml:space="preserve">Мероприятия по профилактике терроризма и экстремизма</t>
  </si>
  <si>
    <t xml:space="preserve">Создание условий для укрепления правопорядка, обеспечения общественной безопасности и профилактике правонарушений</t>
  </si>
  <si>
    <t xml:space="preserve">Мероприятия по укреплению правопорядка, профилактике правонарушений, усилению борьбы с преступностью</t>
  </si>
  <si>
    <t xml:space="preserve">19.</t>
  </si>
  <si>
    <t xml:space="preserve">Муниципальная программа "Противодействие коррупции"</t>
  </si>
  <si>
    <t xml:space="preserve">Повышение эффективности системы противодействия коррупции</t>
  </si>
  <si>
    <t xml:space="preserve">Мероприятия по противодействию коррупции</t>
  </si>
  <si>
    <t xml:space="preserve">20.</t>
  </si>
  <si>
    <t xml:space="preserve">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</si>
  <si>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 xml:space="preserve">Сохранение стабильной общественно-политической обстановки на территории Белореченского района</t>
  </si>
  <si>
    <t xml:space="preserve">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</si>
  <si>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 xml:space="preserve">21.</t>
  </si>
  <si>
    <t xml:space="preserve">Муниципальная программа "Дети Кубани"</t>
  </si>
  <si>
    <t xml:space="preserve">Обеспечение отдыха и оздоровления детей в Краснодарском крае</t>
  </si>
  <si>
    <t xml:space="preserve">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</si>
  <si>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 xml:space="preserve">Обеспечение организации отдыха детей-инвалидов и детей с ограниченными возможностями здоровья в каникулярное время</t>
  </si>
  <si>
    <t xml:space="preserve">70100S0280</t>
  </si>
  <si>
    <t xml:space="preserve">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</si>
  <si>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 xml:space="preserve">70100S0590</t>
  </si>
  <si>
    <t xml:space="preserve">22.</t>
  </si>
  <si>
    <t xml:space="preserve">Муниципальная программа "Патриотическое воспитание населения"</t>
  </si>
  <si>
    <t xml:space="preserve">Создание условий для повышения гражданской ответственности и формирования высокого патриотического сознания населения</t>
  </si>
  <si>
    <t xml:space="preserve">Реализация мероприятий муниципальной программы "Патриотическое воспитание населения"</t>
  </si>
  <si>
    <t xml:space="preserve">23.</t>
  </si>
  <si>
    <t xml:space="preserve">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</si>
  <si>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 xml:space="preserve">Внесение изменений в документы территориального планирования поселений Белореченского района</t>
  </si>
  <si>
    <t xml:space="preserve">Подготовка правил землепользования и застройки</t>
  </si>
  <si>
    <t xml:space="preserve">24.</t>
  </si>
  <si>
    <t xml:space="preserve">Муниципальная программа "Охрана окружающей среды"</t>
  </si>
  <si>
    <t xml:space="preserve">Создание системы обращения с твердыми коммунальными отходами</t>
  </si>
  <si>
    <t xml:space="preserve">Приобретение контейнеров и обустройство контейнерных площадок на территории сельских поселений</t>
  </si>
  <si>
    <t xml:space="preserve">Содержание контейнерных площадок на территории сельских поселений</t>
  </si>
  <si>
    <t xml:space="preserve">Экологическое просвещение и формирование экологической культуры</t>
  </si>
  <si>
    <t xml:space="preserve">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</si>
  <si>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 xml:space="preserve">Повышение экологической безопасности в сфере обращения с отходами производства и потребления</t>
  </si>
  <si>
    <t xml:space="preserve">Рекультивация свалки, расположенной  на территории Родниковского сельского поселения</t>
  </si>
  <si>
    <t xml:space="preserve">25.</t>
  </si>
  <si>
    <t xml:space="preserve">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</si>
  <si>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</si>
  <si>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 xml:space="preserve">Реализация мероприятий по выполнению наказов избирателей депутатам представительного органа</t>
  </si>
  <si>
    <t xml:space="preserve">Выплата пенсий за выслугу лет лицам, замещавшим муниципальные должности и должности муниципальной службы в органах местного самоуправления</t>
  </si>
  <si>
    <t xml:space="preserve">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</si>
  <si>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</si>
  <si>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Мероприятия по предупреждению и ликвидации чрезвычайных ситуаций, стихийных бедствий и их последствий, выполняемые в рамках специальных решений</t>
  </si>
  <si>
    <t xml:space="preserve">Подготовка населения и организаций к действиям в чрезвычайной ситуации в мирное и военное время</t>
  </si>
  <si>
    <t xml:space="preserve">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</si>
  <si>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 xml:space="preserve">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</si>
  <si>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 xml:space="preserve">Финансовое обеспечение непредвиденных расходов</t>
  </si>
  <si>
    <t xml:space="preserve">Резервные фонды администрации</t>
  </si>
  <si>
    <t xml:space="preserve">Непрограммные мероприятия в области архитектуры и управления муниципальным имуществом</t>
  </si>
  <si>
    <t xml:space="preserve">Мероприятия в области подготовительных работ и ввода в эксплуатацию объектов строительства</t>
  </si>
  <si>
    <t xml:space="preserve">Условно утвержденные расходы</t>
  </si>
  <si>
    <t xml:space="preserve">Белореченский район</t>
  </si>
  <si>
    <t xml:space="preserve">Приложение 11</t>
  </si>
  <si>
    <t xml:space="preserve"> </t>
  </si>
  <si>
    <t xml:space="preserve">Ведомственная структура расходов   бюджета муниципального образования Белореченский муниципальный район Краснодарского края  на 2027 и 2028 годы</t>
  </si>
  <si>
    <t xml:space="preserve">№ п\п</t>
  </si>
  <si>
    <t xml:space="preserve">Первоначальный бюджет</t>
  </si>
  <si>
    <t xml:space="preserve">Изменения (+;-)</t>
  </si>
  <si>
    <t xml:space="preserve">Формулы не заполнять</t>
  </si>
  <si>
    <t xml:space="preserve">Вед</t>
  </si>
  <si>
    <t xml:space="preserve">7</t>
  </si>
  <si>
    <t xml:space="preserve">8</t>
  </si>
  <si>
    <t xml:space="preserve">ВСЕГО </t>
  </si>
  <si>
    <t xml:space="preserve">Совет муниципального образования Белореченский муниципальный район Краснодарского края</t>
  </si>
  <si>
    <t xml:space="preserve">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</si>
  <si>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901</t>
  </si>
  <si>
    <t xml:space="preserve">01 </t>
  </si>
  <si>
    <t xml:space="preserve">Администрация муниципального образования Белореченский муниципальный район Краснодарского края</t>
  </si>
  <si>
    <t xml:space="preserve">902</t>
  </si>
  <si>
    <t xml:space="preserve">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</si>
  <si>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</si>
  <si>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Обеспечение деятельности лиц, замещающих муниципальные должности</t>
  </si>
  <si>
    <t xml:space="preserve">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</si>
  <si>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 xml:space="preserve">Капитальные вложения в области жилишного хозяйства</t>
  </si>
  <si>
    <t xml:space="preserve">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</si>
  <si>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</si>
  <si>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 xml:space="preserve">Контрольно-счетная палата  муниципального образования Белореченский муниципальный район Краснодарского края</t>
  </si>
  <si>
    <t xml:space="preserve">Управление сельского хозяйства администрации муниципального образования Белореченский муниципальный район Краснодарского края</t>
  </si>
  <si>
    <t xml:space="preserve">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</si>
  <si>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</si>
  <si>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 xml:space="preserve">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</si>
  <si>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</si>
  <si>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 xml:space="preserve">Реализация мероприятий по социальному обеспечению и иным выплатам гражданам</t>
  </si>
  <si>
    <t xml:space="preserve">Физическая культура и спорт</t>
  </si>
  <si>
    <t xml:space="preserve">Физическая культура </t>
  </si>
  <si>
    <t xml:space="preserve">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</si>
  <si>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 xml:space="preserve">Управление культуры администрации муниципального образования Белореченский муниципальный район Краснодарского края</t>
  </si>
  <si>
    <t xml:space="preserve">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</si>
  <si>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 xml:space="preserve">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</si>
  <si>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 xml:space="preserve">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</si>
  <si>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</si>
  <si>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 xml:space="preserve">Управление по делам молодежи администрации  муниципального образования Белореченский муниципальный район Краснодарского края</t>
  </si>
  <si>
    <t xml:space="preserve">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</si>
</sst>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numFmts count="12">
    <numFmt numFmtId="164" formatCode="General"/>
    <numFmt numFmtId="165" formatCode="@"/>
    <numFmt numFmtId="166" formatCode="#,##0.00"/>
    <numFmt numFmtId="167" formatCode="#,##0.0"/>
    <numFmt numFmtId="168" formatCode="000"/>
    <numFmt numFmtId="169" formatCode="#,##0,000,000,000"/>
    <numFmt numFmtId="170" formatCode="0000000"/>
    <numFmt numFmtId="171" formatCode="0"/>
    <numFmt numFmtId="172" formatCode="#,##0.00;[RED]\-#,##0.00;0.00"/>
    <numFmt numFmtId="173" formatCode="0.00"/>
    <numFmt numFmtId="174" formatCode="DD/MM/YY"/>
    <numFmt numFmtId="175" formatCode="#,###.00"/>
  </numFmts>
  <fonts count="31">
    <font>
      <sz val="10"/>
      <name val="Arial Cyr"/>
      <family val="0"/>
      <charset val="1"/>
    </font>
    <font>
      <sz val="10"/>
      <name val="Arial"/>
      <family val="0"/>
      <charset val="204"/>
    </font>
    <font>
      <sz val="10"/>
      <name val="Arial"/>
      <family val="0"/>
      <charset val="204"/>
    </font>
    <font>
      <sz val="10"/>
      <name val="Arial"/>
      <family val="0"/>
      <charset val="204"/>
    </font>
    <font>
      <sz val="14"/>
      <name val="Times New Roman"/>
      <family val="0"/>
      <charset val="1"/>
    </font>
    <font>
      <sz val="14"/>
      <color rgb="FF000000"/>
      <name val="Times New Roman"/>
      <family val="0"/>
      <charset val="1"/>
    </font>
    <font>
      <sz val="14"/>
      <name val="Arial Cyr"/>
      <family val="0"/>
      <charset val="1"/>
    </font>
    <font>
      <sz val="13"/>
      <name val="Times New Roman"/>
      <family val="0"/>
      <charset val="1"/>
    </font>
    <font>
      <b val="true"/>
      <sz val="14"/>
      <name val="Times New Roman"/>
      <family val="0"/>
      <charset val="1"/>
    </font>
    <font>
      <b val="true"/>
      <sz val="14"/>
      <color rgb="FFFF0000"/>
      <name val="Times New Roman"/>
      <family val="0"/>
      <charset val="1"/>
    </font>
    <font>
      <b val="true"/>
      <sz val="10"/>
      <name val="Arial Cyr"/>
      <family val="0"/>
      <charset val="1"/>
    </font>
    <font>
      <sz val="14"/>
      <name val="Times New Roman"/>
      <family val="1"/>
      <charset val="1"/>
    </font>
    <font>
      <sz val="12"/>
      <color rgb="FF000000"/>
      <name val="Arial Cyr"/>
      <family val="0"/>
      <charset val="1"/>
    </font>
    <font>
      <sz val="14"/>
      <color rgb="FF000000"/>
      <name val="Arial Cyr"/>
      <family val="0"/>
      <charset val="1"/>
    </font>
    <font>
      <sz val="10"/>
      <color rgb="FF000000"/>
      <name val="Arial Cyr"/>
      <family val="0"/>
      <charset val="1"/>
    </font>
    <font>
      <b val="true"/>
      <sz val="14"/>
      <color rgb="FF000000"/>
      <name val="Times New Roman"/>
      <family val="0"/>
      <charset val="1"/>
    </font>
    <font>
      <b val="true"/>
      <sz val="10"/>
      <color rgb="FF000000"/>
      <name val="Arial Cyr"/>
      <family val="0"/>
      <charset val="1"/>
    </font>
    <font>
      <sz val="12"/>
      <name val="Times New Roman"/>
      <family val="0"/>
      <charset val="1"/>
    </font>
    <font>
      <sz val="10"/>
      <color rgb="FFED1C24"/>
      <name val="Arial Cyr"/>
      <family val="0"/>
      <charset val="1"/>
    </font>
    <font>
      <sz val="12"/>
      <color rgb="FF000000"/>
      <name val="Times New Roman"/>
      <family val="0"/>
      <charset val="1"/>
    </font>
    <font>
      <sz val="12"/>
      <color rgb="FFCE181E"/>
      <name val="Times New Roman"/>
      <family val="0"/>
      <charset val="1"/>
    </font>
    <font>
      <sz val="14"/>
      <color rgb="FFCE181E"/>
      <name val="Times New Roman"/>
      <family val="0"/>
      <charset val="1"/>
    </font>
    <font>
      <b val="true"/>
      <sz val="12"/>
      <name val="Times New Roman"/>
      <family val="0"/>
      <charset val="1"/>
    </font>
    <font>
      <u val="single"/>
      <sz val="12"/>
      <color rgb="FF000000"/>
      <name val="Times New Roman"/>
      <family val="0"/>
      <charset val="1"/>
    </font>
    <font>
      <b val="true"/>
      <u val="single"/>
      <sz val="12"/>
      <color rgb="FF000000"/>
      <name val="Times New Roman"/>
      <family val="0"/>
      <charset val="1"/>
    </font>
    <font>
      <b val="true"/>
      <u val="single"/>
      <sz val="12"/>
      <color rgb="FFED1C24"/>
      <name val="Times New Roman"/>
      <family val="0"/>
      <charset val="1"/>
    </font>
    <font>
      <b val="true"/>
      <u val="single"/>
      <sz val="12"/>
      <color rgb="FFCE181E"/>
      <name val="Times New Roman"/>
      <family val="0"/>
      <charset val="1"/>
    </font>
    <font>
      <b val="true"/>
      <sz val="14"/>
      <color rgb="FFED1C24"/>
      <name val="Times New Roman"/>
      <family val="0"/>
      <charset val="1"/>
    </font>
    <font>
      <b val="true"/>
      <sz val="14"/>
      <color rgb="FFCE181E"/>
      <name val="Times New Roman"/>
      <family val="0"/>
      <charset val="1"/>
    </font>
    <font>
      <sz val="14"/>
      <color rgb="FFED1C24"/>
      <name val="Times New Roman"/>
      <family val="0"/>
      <charset val="1"/>
    </font>
    <font>
      <sz val="12"/>
      <color rgb="FFED1C24"/>
      <name val="Times New Roman"/>
      <family val="0"/>
      <charset val="1"/>
    </font>
  </fonts>
  <fills count="2">
    <fill>
      <patternFill patternType="none"/>
    </fill>
    <fill>
      <patternFill patternType="gray125"/>
    </fill>
  </fills>
  <borders count="3">
    <border diagonalUp="false" diagonalDown="false">
      <left/>
      <right/>
      <top/>
      <bottom/>
      <diagonal/>
    </border>
    <border diagonalUp="false" diagonalDown="false">
      <left/>
      <right/>
      <top/>
      <bottom style="thin"/>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1">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left" vertical="bottom" textRotation="0" wrapText="false" indent="0" shrinkToFit="false"/>
      <protection locked="true" hidden="false"/>
    </xf>
    <xf numFmtId="164" fontId="5" fillId="0" borderId="0" xfId="0" applyFont="true" applyBorder="true" applyAlignment="true" applyProtection="false">
      <alignment horizontal="left" vertical="center" textRotation="0" wrapText="true" indent="0" shrinkToFit="false"/>
      <protection locked="true" hidden="false"/>
    </xf>
    <xf numFmtId="164" fontId="4" fillId="0" borderId="0" xfId="0" applyFont="true" applyBorder="true" applyAlignment="true" applyProtection="false">
      <alignment horizontal="center"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right" vertical="bottom" textRotation="0" wrapText="false" indent="0" shrinkToFit="false"/>
      <protection locked="true" hidden="false"/>
    </xf>
    <xf numFmtId="164" fontId="4" fillId="0" borderId="0" xfId="0" applyFont="true" applyBorder="false" applyAlignment="true" applyProtection="false">
      <alignment horizontal="right" vertical="bottom" textRotation="0" wrapText="false" indent="0" shrinkToFit="false"/>
      <protection locked="true" hidden="false"/>
    </xf>
    <xf numFmtId="164" fontId="4" fillId="0" borderId="2" xfId="0" applyFont="true" applyBorder="true" applyAlignment="true" applyProtection="false">
      <alignment horizontal="center" vertical="center" textRotation="0" wrapText="true" indent="0" shrinkToFit="false"/>
      <protection locked="true" hidden="false"/>
    </xf>
    <xf numFmtId="164" fontId="7" fillId="0" borderId="2" xfId="0" applyFont="true" applyBorder="true" applyAlignment="true" applyProtection="false">
      <alignment horizontal="center" vertical="center" textRotation="0" wrapText="true" indent="0" shrinkToFit="false"/>
      <protection locked="true" hidden="false"/>
    </xf>
    <xf numFmtId="164" fontId="4" fillId="0" borderId="2" xfId="0" applyFont="true" applyBorder="true" applyAlignment="true" applyProtection="false">
      <alignment horizontal="center" vertical="center" textRotation="0" wrapText="false" indent="0" shrinkToFit="false"/>
      <protection locked="true" hidden="false"/>
    </xf>
    <xf numFmtId="165" fontId="4" fillId="0" borderId="2" xfId="0" applyFont="true" applyBorder="true" applyAlignment="true" applyProtection="false">
      <alignment horizontal="center" vertical="center" textRotation="0" wrapText="true" indent="0" shrinkToFit="false"/>
      <protection locked="true" hidden="false"/>
    </xf>
    <xf numFmtId="164" fontId="4" fillId="0" borderId="2" xfId="0" applyFont="true" applyBorder="tru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true" indent="0" shrinkToFit="false"/>
      <protection locked="true" hidden="false"/>
    </xf>
    <xf numFmtId="164" fontId="8" fillId="0" borderId="0" xfId="0" applyFont="true" applyBorder="false" applyAlignment="true" applyProtection="false">
      <alignment horizontal="left" vertical="center" textRotation="0" wrapText="true" indent="0" shrinkToFit="false"/>
      <protection locked="true" hidden="false"/>
    </xf>
    <xf numFmtId="164" fontId="8" fillId="0" borderId="0" xfId="0" applyFont="true" applyBorder="false" applyAlignment="true" applyProtection="false">
      <alignment horizontal="center" vertical="center" textRotation="0" wrapText="true" indent="0" shrinkToFit="false"/>
      <protection locked="true" hidden="false"/>
    </xf>
    <xf numFmtId="165" fontId="8" fillId="0" borderId="0" xfId="0" applyFont="true" applyBorder="false" applyAlignment="true" applyProtection="false">
      <alignment horizontal="center" vertical="center" textRotation="0" wrapText="true" indent="0" shrinkToFit="false"/>
      <protection locked="true" hidden="false"/>
    </xf>
    <xf numFmtId="166" fontId="8" fillId="0" borderId="0" xfId="0" applyFont="true" applyBorder="false" applyAlignment="true" applyProtection="false">
      <alignment horizontal="right" vertical="center" textRotation="0" wrapText="false" indent="0" shrinkToFit="false"/>
      <protection locked="true" hidden="false"/>
    </xf>
    <xf numFmtId="164" fontId="8" fillId="0" borderId="0" xfId="0" applyFont="true" applyBorder="false" applyAlignment="true" applyProtection="false">
      <alignment horizontal="center" vertical="top" textRotation="0" wrapText="false" indent="0" shrinkToFit="false"/>
      <protection locked="true" hidden="false"/>
    </xf>
    <xf numFmtId="164" fontId="8" fillId="0" borderId="0" xfId="0" applyFont="true" applyBorder="false" applyAlignment="true" applyProtection="false">
      <alignment horizontal="left" vertical="top" textRotation="0" wrapText="true" indent="0" shrinkToFit="false"/>
      <protection locked="true" hidden="false"/>
    </xf>
    <xf numFmtId="165" fontId="8" fillId="0" borderId="0" xfId="0" applyFont="true" applyBorder="false" applyAlignment="true" applyProtection="false">
      <alignment horizontal="center" vertical="bottom" textRotation="0" wrapText="true" indent="0" shrinkToFit="false"/>
      <protection locked="true" hidden="false"/>
    </xf>
    <xf numFmtId="167" fontId="9" fillId="0" borderId="0" xfId="0" applyFont="true" applyBorder="false" applyAlignment="true" applyProtection="false">
      <alignment horizontal="general" vertical="bottom" textRotation="0" wrapText="false" indent="0" shrinkToFit="false"/>
      <protection locked="true" hidden="false"/>
    </xf>
    <xf numFmtId="167" fontId="8" fillId="0" borderId="0" xfId="0" applyFont="true" applyBorder="false" applyAlignment="true" applyProtection="false">
      <alignment horizontal="general" vertical="bottom" textRotation="0" wrapText="false" indent="0" shrinkToFit="false"/>
      <protection locked="true" hidden="false"/>
    </xf>
    <xf numFmtId="166" fontId="8"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top" textRotation="0" wrapText="false" indent="0" shrinkToFit="false"/>
      <protection locked="true" hidden="false"/>
    </xf>
    <xf numFmtId="164" fontId="4" fillId="0" borderId="0" xfId="0" applyFont="true" applyBorder="false" applyAlignment="true" applyProtection="false">
      <alignment horizontal="left" vertical="bottom" textRotation="0" wrapText="true" indent="0" shrinkToFit="false"/>
      <protection locked="true" hidden="false"/>
    </xf>
    <xf numFmtId="165" fontId="4" fillId="0" borderId="0" xfId="0" applyFont="true" applyBorder="false" applyAlignment="true" applyProtection="false">
      <alignment horizontal="center" vertical="bottom" textRotation="0" wrapText="false" indent="0" shrinkToFit="false"/>
      <protection locked="true" hidden="false"/>
    </xf>
    <xf numFmtId="166" fontId="4"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top" textRotation="0" wrapText="true" indent="0" shrinkToFit="false"/>
      <protection locked="true" hidden="false"/>
    </xf>
    <xf numFmtId="164" fontId="8" fillId="0" borderId="0" xfId="0" applyFont="true" applyBorder="false" applyAlignment="true" applyProtection="false">
      <alignment horizontal="left" vertical="bottom" textRotation="0" wrapText="true" indent="0" shrinkToFit="false"/>
      <protection locked="true" hidden="false"/>
    </xf>
    <xf numFmtId="165" fontId="8" fillId="0" borderId="0" xfId="0" applyFont="true" applyBorder="false" applyAlignment="true" applyProtection="false">
      <alignment horizontal="center"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top" textRotation="0" wrapText="true" indent="0" shrinkToFit="false"/>
      <protection locked="true" hidden="false"/>
    </xf>
    <xf numFmtId="165" fontId="5" fillId="0"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8" fontId="8" fillId="0" borderId="0" xfId="0" applyFont="true" applyBorder="false" applyAlignment="true" applyProtection="false">
      <alignment horizontal="left" vertical="center" textRotation="0" wrapText="true" indent="0" shrinkToFit="false"/>
      <protection locked="true" hidden="false"/>
    </xf>
    <xf numFmtId="168" fontId="4" fillId="0" borderId="0" xfId="0" applyFont="true" applyBorder="false" applyAlignment="true" applyProtection="false">
      <alignment horizontal="left" vertical="center" textRotation="0" wrapText="true" indent="0" shrinkToFit="false"/>
      <protection locked="true" hidden="false"/>
    </xf>
    <xf numFmtId="168" fontId="5" fillId="0" borderId="0" xfId="0" applyFont="true" applyBorder="false" applyAlignment="true" applyProtection="false">
      <alignment horizontal="left" vertical="bottom" textRotation="0" wrapText="true" indent="0" shrinkToFit="false"/>
      <protection locked="true" hidden="false"/>
    </xf>
    <xf numFmtId="164" fontId="4" fillId="0" borderId="0" xfId="0" applyFont="true" applyBorder="true" applyAlignment="true" applyProtection="false">
      <alignment horizontal="left" vertical="bottom" textRotation="0" wrapText="tru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left" vertical="top" textRotation="0" wrapText="false" indent="0" shrinkToFit="false"/>
      <protection locked="true" hidden="false"/>
    </xf>
    <xf numFmtId="164" fontId="12" fillId="0" borderId="0" xfId="0" applyFont="true" applyBorder="false" applyAlignment="true" applyProtection="false">
      <alignment horizontal="center" vertical="bottom" textRotation="0" wrapText="false" indent="0" shrinkToFit="false"/>
      <protection locked="true" hidden="false"/>
    </xf>
    <xf numFmtId="164" fontId="13" fillId="0"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left" vertical="top" textRotation="0" wrapText="false" indent="0" shrinkToFit="false"/>
      <protection locked="true" hidden="false"/>
    </xf>
    <xf numFmtId="164" fontId="5" fillId="0" borderId="0" xfId="0" applyFont="true" applyBorder="fals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right" vertical="bottom" textRotation="0" wrapText="false" indent="0" shrinkToFit="false"/>
      <protection locked="true" hidden="false"/>
    </xf>
    <xf numFmtId="164" fontId="5" fillId="0" borderId="0" xfId="0" applyFont="true" applyBorder="true" applyAlignment="true" applyProtection="false">
      <alignment horizontal="left" vertical="top"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center" vertical="bottom" textRotation="0" wrapText="true" indent="0" shrinkToFit="false"/>
      <protection locked="true" hidden="false"/>
    </xf>
    <xf numFmtId="164" fontId="5" fillId="0" borderId="0" xfId="0" applyFont="true" applyBorder="true" applyAlignment="true" applyProtection="false">
      <alignment horizontal="right" vertical="bottom" textRotation="0" wrapText="false" indent="0" shrinkToFit="false"/>
      <protection locked="true" hidden="false"/>
    </xf>
    <xf numFmtId="164" fontId="5" fillId="0" borderId="2" xfId="0" applyFont="true" applyBorder="true" applyAlignment="true" applyProtection="false">
      <alignment horizontal="center" vertical="top" textRotation="0" wrapText="true" indent="0" shrinkToFit="false"/>
      <protection locked="true" hidden="false"/>
    </xf>
    <xf numFmtId="169" fontId="5" fillId="0" borderId="2" xfId="0" applyFont="true" applyBorder="true" applyAlignment="true" applyProtection="false">
      <alignment horizontal="left" vertical="top" textRotation="0" wrapText="false" indent="0" shrinkToFit="false"/>
      <protection locked="true" hidden="false"/>
    </xf>
    <xf numFmtId="164" fontId="5" fillId="0" borderId="2" xfId="0" applyFont="true" applyBorder="true" applyAlignment="true" applyProtection="false">
      <alignment horizontal="center" vertical="bottom" textRotation="0" wrapText="fals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5" fontId="5" fillId="0" borderId="2"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true" applyProtection="false">
      <alignment horizontal="left" vertical="top" textRotation="0" wrapText="true" indent="0" shrinkToFit="false"/>
      <protection locked="true" hidden="false"/>
    </xf>
    <xf numFmtId="169" fontId="15" fillId="0" borderId="0" xfId="0" applyFont="true" applyBorder="false" applyAlignment="true" applyProtection="false">
      <alignment horizontal="left" vertical="top" textRotation="0" wrapText="true" indent="0" shrinkToFit="false"/>
      <protection locked="true" hidden="false"/>
    </xf>
    <xf numFmtId="165" fontId="15" fillId="0" borderId="0" xfId="0" applyFont="true" applyBorder="false" applyAlignment="true" applyProtection="false">
      <alignment horizontal="center" vertical="bottom" textRotation="0" wrapText="true" indent="0" shrinkToFit="false"/>
      <protection locked="true" hidden="false"/>
    </xf>
    <xf numFmtId="166" fontId="15" fillId="0" borderId="0" xfId="0" applyFont="true" applyBorder="false" applyAlignment="true" applyProtection="false">
      <alignment horizontal="right" vertical="bottom" textRotation="0" wrapText="tru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left" vertical="top" textRotation="0" wrapText="false" indent="0" shrinkToFit="false"/>
      <protection locked="true" hidden="false"/>
    </xf>
    <xf numFmtId="164" fontId="15" fillId="0" borderId="0" xfId="0" applyFont="true" applyBorder="false" applyAlignment="true" applyProtection="false">
      <alignment horizontal="center" vertical="top" textRotation="0" wrapText="false" indent="0" shrinkToFit="false"/>
      <protection locked="true" hidden="false"/>
    </xf>
    <xf numFmtId="166" fontId="15" fillId="0" borderId="0" xfId="0" applyFont="true" applyBorder="false" applyAlignment="true" applyProtection="false">
      <alignment horizontal="right" vertical="top" textRotation="0" wrapText="false" indent="0" shrinkToFit="false"/>
      <protection locked="true" hidden="false"/>
    </xf>
    <xf numFmtId="165" fontId="5" fillId="0" borderId="0" xfId="0" applyFont="true" applyBorder="false" applyAlignment="true" applyProtection="false">
      <alignment horizontal="center" vertical="top" textRotation="0" wrapText="false" indent="0" shrinkToFit="false"/>
      <protection locked="true" hidden="false"/>
    </xf>
    <xf numFmtId="166" fontId="5" fillId="0" borderId="0" xfId="0" applyFont="true" applyBorder="false" applyAlignment="true" applyProtection="false">
      <alignment horizontal="right" vertical="top" textRotation="0" wrapText="false" indent="0" shrinkToFit="false"/>
      <protection locked="true" hidden="false"/>
    </xf>
    <xf numFmtId="170" fontId="5" fillId="0" borderId="0" xfId="0" applyFont="true" applyBorder="false" applyAlignment="true" applyProtection="false">
      <alignment horizontal="left" vertical="top" textRotation="0" wrapText="true" indent="0" shrinkToFit="false"/>
      <protection locked="true" hidden="false"/>
    </xf>
    <xf numFmtId="165" fontId="5" fillId="0" borderId="0" xfId="0" applyFont="true" applyBorder="false" applyAlignment="true" applyProtection="false">
      <alignment horizontal="left" vertical="top" textRotation="0" wrapText="true" indent="0" shrinkToFit="false"/>
      <protection locked="true" hidden="false"/>
    </xf>
    <xf numFmtId="171" fontId="5" fillId="0" borderId="0" xfId="0" applyFont="true" applyBorder="false" applyAlignment="true" applyProtection="false">
      <alignment horizontal="center" vertical="top" textRotation="0" wrapText="false" indent="0" shrinkToFit="false"/>
      <protection locked="true" hidden="false"/>
    </xf>
    <xf numFmtId="164" fontId="5" fillId="0" borderId="0" xfId="0" applyFont="true" applyBorder="false" applyAlignment="true" applyProtection="false">
      <alignment horizontal="center" vertical="top" textRotation="0" wrapText="false" indent="0" shrinkToFit="false"/>
      <protection locked="true" hidden="false"/>
    </xf>
    <xf numFmtId="164" fontId="4" fillId="0" borderId="0" xfId="0" applyFont="true" applyBorder="false" applyAlignment="true" applyProtection="false">
      <alignment horizontal="left" vertical="top" textRotation="0" wrapText="false" indent="0" shrinkToFit="false"/>
      <protection locked="true" hidden="false"/>
    </xf>
    <xf numFmtId="165" fontId="4" fillId="0" borderId="0" xfId="0" applyFont="true" applyBorder="false" applyAlignment="true" applyProtection="false">
      <alignment horizontal="center" vertical="top" textRotation="0" wrapText="false" indent="0" shrinkToFit="false"/>
      <protection locked="true" hidden="false"/>
    </xf>
    <xf numFmtId="165" fontId="15" fillId="0" borderId="0" xfId="0" applyFont="true" applyBorder="false" applyAlignment="true" applyProtection="false">
      <alignment horizontal="center" vertical="top" textRotation="0" wrapText="false" indent="0" shrinkToFit="false"/>
      <protection locked="true" hidden="false"/>
    </xf>
    <xf numFmtId="172" fontId="5" fillId="0" borderId="0" xfId="0" applyFont="true" applyBorder="false" applyAlignment="true" applyProtection="false">
      <alignment horizontal="left" vertical="top" textRotation="0" wrapText="true" indent="0" shrinkToFit="false"/>
      <protection locked="true" hidden="false"/>
    </xf>
    <xf numFmtId="171" fontId="15" fillId="0" borderId="0" xfId="0" applyFont="true" applyBorder="false" applyAlignment="true" applyProtection="false">
      <alignment horizontal="center" vertical="top" textRotation="0" wrapText="false" indent="0" shrinkToFit="false"/>
      <protection locked="true" hidden="false"/>
    </xf>
    <xf numFmtId="171" fontId="4" fillId="0" borderId="0" xfId="0" applyFont="true" applyBorder="false" applyAlignment="true" applyProtection="false">
      <alignment horizontal="center" vertical="top" textRotation="0" wrapText="false" indent="0" shrinkToFit="false"/>
      <protection locked="true" hidden="false"/>
    </xf>
    <xf numFmtId="164" fontId="8" fillId="0" borderId="0" xfId="0" applyFont="true" applyBorder="false" applyAlignment="true" applyProtection="false">
      <alignment horizontal="left" vertical="top" textRotation="0" wrapText="false" indent="0" shrinkToFit="false"/>
      <protection locked="true" hidden="false"/>
    </xf>
    <xf numFmtId="165" fontId="8" fillId="0" borderId="0" xfId="0" applyFont="true" applyBorder="false" applyAlignment="true" applyProtection="false">
      <alignment horizontal="center" vertical="top" textRotation="0" wrapText="false" indent="0" shrinkToFit="false"/>
      <protection locked="true" hidden="false"/>
    </xf>
    <xf numFmtId="170" fontId="15" fillId="0" borderId="0" xfId="0" applyFont="true" applyBorder="false" applyAlignment="true" applyProtection="false">
      <alignment horizontal="left" vertical="top" textRotation="0" wrapText="true" indent="0" shrinkToFit="false"/>
      <protection locked="true" hidden="false"/>
    </xf>
    <xf numFmtId="170" fontId="4" fillId="0" borderId="0" xfId="0" applyFont="true" applyBorder="false" applyAlignment="true" applyProtection="false">
      <alignment horizontal="left" vertical="top" textRotation="0" wrapText="true" indent="0" shrinkToFit="false"/>
      <protection locked="true" hidden="false"/>
    </xf>
    <xf numFmtId="169" fontId="5" fillId="0" borderId="0" xfId="0" applyFont="true" applyBorder="false" applyAlignment="true" applyProtection="false">
      <alignment horizontal="left" vertical="top" textRotation="0" wrapText="false" indent="0" shrinkToFit="false"/>
      <protection locked="true" hidden="false"/>
    </xf>
    <xf numFmtId="166" fontId="5" fillId="0" borderId="0" xfId="0" applyFont="true" applyBorder="false" applyAlignment="true" applyProtection="false">
      <alignment horizontal="right" vertical="bottom" textRotation="0" wrapText="false" indent="0" shrinkToFit="false"/>
      <protection locked="true" hidden="false"/>
    </xf>
    <xf numFmtId="164" fontId="16" fillId="0"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false" applyAlignment="true" applyProtection="false">
      <alignment horizontal="left" vertical="top" textRotation="0" wrapText="true" indent="0" shrinkToFit="false"/>
      <protection locked="true" hidden="false"/>
    </xf>
    <xf numFmtId="164" fontId="14" fillId="0" borderId="0" xfId="0" applyFont="true" applyBorder="false" applyAlignment="true" applyProtection="false">
      <alignment horizontal="left" vertical="top" textRotation="0" wrapText="false" indent="0" shrinkToFit="false"/>
      <protection locked="true" hidden="false"/>
    </xf>
    <xf numFmtId="164" fontId="14" fillId="0" borderId="0" xfId="0" applyFont="true" applyBorder="false" applyAlignment="true" applyProtection="false">
      <alignment horizontal="center" vertical="bottom" textRotation="0" wrapText="false" indent="0" shrinkToFit="false"/>
      <protection locked="true" hidden="false"/>
    </xf>
    <xf numFmtId="173" fontId="14" fillId="0" borderId="0" xfId="0" applyFont="true" applyBorder="false" applyAlignment="true" applyProtection="false">
      <alignment horizontal="right" vertical="bottom" textRotation="0" wrapText="false" indent="0" shrinkToFit="false"/>
      <protection locked="true" hidden="false"/>
    </xf>
    <xf numFmtId="173" fontId="14" fillId="0" borderId="0" xfId="0" applyFont="true" applyBorder="false" applyAlignment="tru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center" vertical="top" textRotation="0" wrapText="false" indent="0" shrinkToFit="false"/>
      <protection locked="true" hidden="false"/>
    </xf>
    <xf numFmtId="164" fontId="17" fillId="0" borderId="0" xfId="0" applyFont="true" applyBorder="false" applyAlignment="true" applyProtection="false">
      <alignment horizontal="center" vertical="bottom" textRotation="0" wrapText="false" indent="0" shrinkToFit="false"/>
      <protection locked="true" hidden="false"/>
    </xf>
    <xf numFmtId="167" fontId="17" fillId="0" borderId="0" xfId="0" applyFont="true" applyBorder="false" applyAlignment="true" applyProtection="false">
      <alignment horizontal="center" vertical="bottom" textRotation="0" wrapText="true" indent="0" shrinkToFit="false"/>
      <protection locked="true" hidden="false"/>
    </xf>
    <xf numFmtId="164" fontId="17" fillId="0" borderId="0" xfId="0" applyFont="true" applyBorder="false" applyAlignment="true" applyProtection="false">
      <alignment horizontal="general" vertical="bottom" textRotation="0" wrapText="false" indent="0" shrinkToFit="false"/>
      <protection locked="true" hidden="false"/>
    </xf>
    <xf numFmtId="169" fontId="17" fillId="0" borderId="0" xfId="0" applyFont="true" applyBorder="false" applyAlignment="true" applyProtection="false">
      <alignment horizontal="right" vertical="bottom" textRotation="0" wrapText="false" indent="0" shrinkToFit="false"/>
      <protection locked="true" hidden="false"/>
    </xf>
    <xf numFmtId="164" fontId="17" fillId="0"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general" vertical="top" textRotation="0" wrapText="false" indent="0" shrinkToFit="false"/>
      <protection locked="true" hidden="false"/>
    </xf>
    <xf numFmtId="164" fontId="19" fillId="0" borderId="0" xfId="0" applyFont="true" applyBorder="false" applyAlignment="true" applyProtection="false">
      <alignment horizontal="right" vertical="bottom" textRotation="0" wrapText="false" indent="0" shrinkToFit="false"/>
      <protection locked="true" hidden="false"/>
    </xf>
    <xf numFmtId="164" fontId="20" fillId="0" borderId="0" xfId="0" applyFont="true" applyBorder="false" applyAlignment="true" applyProtection="false">
      <alignment horizontal="right"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9" fontId="0" fillId="0" borderId="0" xfId="0" applyFont="true" applyBorder="false" applyAlignment="true" applyProtection="false">
      <alignment horizontal="right" vertical="bottom" textRotation="0" wrapText="false" indent="0" shrinkToFit="false"/>
      <protection locked="true" hidden="false"/>
    </xf>
    <xf numFmtId="164" fontId="17" fillId="0" borderId="0" xfId="0" applyFont="true" applyBorder="false" applyAlignment="true" applyProtection="false">
      <alignment horizontal="left" vertical="top" textRotation="0" wrapText="false" indent="0" shrinkToFit="false"/>
      <protection locked="true" hidden="false"/>
    </xf>
    <xf numFmtId="164" fontId="4" fillId="0" borderId="0" xfId="0" applyFont="true" applyBorder="false" applyAlignment="true" applyProtection="false">
      <alignment horizontal="left"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21" fillId="0" borderId="0" xfId="0" applyFont="true" applyBorder="true" applyAlignment="true" applyProtection="false">
      <alignment horizontal="left" vertical="center" textRotation="0" wrapText="true" indent="0" shrinkToFit="false"/>
      <protection locked="true" hidden="false"/>
    </xf>
    <xf numFmtId="164" fontId="17" fillId="0" borderId="0" xfId="0" applyFont="true" applyBorder="false" applyAlignment="true" applyProtection="false">
      <alignment horizontal="left" vertical="bottom" textRotation="0" wrapText="false" indent="0" shrinkToFit="false"/>
      <protection locked="true" hidden="false"/>
    </xf>
    <xf numFmtId="164" fontId="22" fillId="0" borderId="0" xfId="0" applyFont="true" applyBorder="false" applyAlignment="true" applyProtection="false">
      <alignment horizontal="center" vertical="top" textRotation="0" wrapText="false" indent="0" shrinkToFit="false"/>
      <protection locked="true" hidden="false"/>
    </xf>
    <xf numFmtId="164" fontId="4" fillId="0" borderId="0"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true" applyAlignment="true" applyProtection="false">
      <alignment horizontal="center" vertical="center"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21" fillId="0" borderId="0" xfId="0" applyFont="true" applyBorder="true" applyAlignment="true" applyProtection="false">
      <alignment horizontal="center" vertical="center" textRotation="0" wrapText="true" indent="0" shrinkToFit="false"/>
      <protection locked="true" hidden="false"/>
    </xf>
    <xf numFmtId="164" fontId="22"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center" vertical="top" textRotation="0" wrapText="true" indent="0" shrinkToFit="false"/>
      <protection locked="true" hidden="false"/>
    </xf>
    <xf numFmtId="170" fontId="4" fillId="0" borderId="0" xfId="0" applyFont="true" applyBorder="false" applyAlignment="true" applyProtection="false">
      <alignment horizontal="general" vertical="bottom" textRotation="0" wrapText="true" indent="0" shrinkToFit="false"/>
      <protection locked="true" hidden="false"/>
    </xf>
    <xf numFmtId="169" fontId="4" fillId="0" borderId="0" xfId="0" applyFont="true" applyBorder="false" applyAlignment="true" applyProtection="false">
      <alignment horizontal="right" vertical="bottom" textRotation="0" wrapText="false" indent="0" shrinkToFit="false"/>
      <protection locked="true" hidden="false"/>
    </xf>
    <xf numFmtId="171" fontId="4" fillId="0" borderId="0" xfId="0" applyFont="true" applyBorder="false" applyAlignment="true" applyProtection="false">
      <alignment horizontal="center" vertical="bottom" textRotation="0" wrapText="false" indent="0" shrinkToFit="false"/>
      <protection locked="true" hidden="false"/>
    </xf>
    <xf numFmtId="166" fontId="8" fillId="0" borderId="0" xfId="0" applyFont="true" applyBorder="false" applyAlignment="true" applyProtection="false">
      <alignment horizontal="right"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5" fontId="22" fillId="0" borderId="2" xfId="0" applyFont="true" applyBorder="true" applyAlignment="true" applyProtection="false">
      <alignment horizontal="center" vertical="top" textRotation="0" wrapText="true" indent="0" shrinkToFit="false"/>
      <protection locked="true" hidden="false"/>
    </xf>
    <xf numFmtId="170" fontId="17" fillId="0" borderId="2" xfId="0" applyFont="true" applyBorder="true" applyAlignment="true" applyProtection="false">
      <alignment horizontal="center" vertical="top" textRotation="0" wrapText="true" indent="0" shrinkToFit="false"/>
      <protection locked="true" hidden="false"/>
    </xf>
    <xf numFmtId="164" fontId="17" fillId="0" borderId="2" xfId="0" applyFont="true" applyBorder="true" applyAlignment="true" applyProtection="false">
      <alignment horizontal="center" vertical="top" textRotation="0" wrapText="true" indent="0" shrinkToFit="false"/>
      <protection locked="true" hidden="false"/>
    </xf>
    <xf numFmtId="165" fontId="8" fillId="0" borderId="2" xfId="0" applyFont="true" applyBorder="true" applyAlignment="true" applyProtection="false">
      <alignment horizontal="center" vertical="center" textRotation="0" wrapText="false" indent="0" shrinkToFit="false"/>
      <protection locked="true" hidden="false"/>
    </xf>
    <xf numFmtId="174" fontId="23" fillId="0" borderId="2" xfId="0" applyFont="true" applyBorder="true" applyAlignment="true" applyProtection="false">
      <alignment horizontal="center" vertical="center" textRotation="0" wrapText="true" indent="0" shrinkToFit="false"/>
      <protection locked="true" hidden="false"/>
    </xf>
    <xf numFmtId="164" fontId="23" fillId="0" borderId="2" xfId="0" applyFont="true" applyBorder="true" applyAlignment="true" applyProtection="false">
      <alignment horizontal="center" vertical="center" textRotation="0" wrapText="true" indent="0" shrinkToFit="false"/>
      <protection locked="true" hidden="false"/>
    </xf>
    <xf numFmtId="174" fontId="24" fillId="0" borderId="2" xfId="0" applyFont="true" applyBorder="true" applyAlignment="true" applyProtection="false">
      <alignment horizontal="center" vertical="center" textRotation="0" wrapText="true" indent="0" shrinkToFit="false"/>
      <protection locked="true" hidden="false"/>
    </xf>
    <xf numFmtId="164" fontId="25" fillId="0" borderId="2" xfId="0" applyFont="true" applyBorder="true" applyAlignment="true" applyProtection="false">
      <alignment horizontal="center" vertical="center" textRotation="0" wrapText="true" indent="0" shrinkToFit="false"/>
      <protection locked="true" hidden="false"/>
    </xf>
    <xf numFmtId="164" fontId="8" fillId="0" borderId="2" xfId="0" applyFont="true" applyBorder="true" applyAlignment="true" applyProtection="false">
      <alignment horizontal="center" vertical="center" textRotation="0" wrapText="true" indent="0" shrinkToFit="false"/>
      <protection locked="true" hidden="false"/>
    </xf>
    <xf numFmtId="174" fontId="19" fillId="0" borderId="2" xfId="0" applyFont="true" applyBorder="true" applyAlignment="true" applyProtection="false">
      <alignment horizontal="center" vertical="center" textRotation="0" wrapText="true" indent="0" shrinkToFit="false"/>
      <protection locked="true" hidden="false"/>
    </xf>
    <xf numFmtId="164" fontId="26" fillId="0" borderId="2" xfId="0" applyFont="true" applyBorder="true" applyAlignment="true" applyProtection="false">
      <alignment horizontal="center" vertical="center" textRotation="0" wrapText="true" indent="0" shrinkToFit="false"/>
      <protection locked="true" hidden="false"/>
    </xf>
    <xf numFmtId="165" fontId="17" fillId="0" borderId="2" xfId="0" applyFont="true" applyBorder="true" applyAlignment="true" applyProtection="false">
      <alignment horizontal="center" vertical="top" textRotation="0" wrapText="true" indent="0" shrinkToFit="false"/>
      <protection locked="true" hidden="false"/>
    </xf>
    <xf numFmtId="169" fontId="17" fillId="0" borderId="2" xfId="0" applyFont="true" applyBorder="true" applyAlignment="true" applyProtection="false">
      <alignment horizontal="right" vertical="top" textRotation="0" wrapText="true" indent="0" shrinkToFit="false"/>
      <protection locked="true" hidden="false"/>
    </xf>
    <xf numFmtId="171" fontId="17" fillId="0" borderId="2" xfId="0" applyFont="true" applyBorder="true" applyAlignment="true" applyProtection="false">
      <alignment horizontal="center" vertical="top" textRotation="0" wrapText="true" indent="0" shrinkToFit="false"/>
      <protection locked="true" hidden="false"/>
    </xf>
    <xf numFmtId="164" fontId="17" fillId="0" borderId="2" xfId="0" applyFont="true" applyBorder="true" applyAlignment="true" applyProtection="false">
      <alignment horizontal="center" vertical="center" textRotation="0" wrapText="true" indent="0" shrinkToFit="false"/>
      <protection locked="true" hidden="false"/>
    </xf>
    <xf numFmtId="169" fontId="17" fillId="0" borderId="2" xfId="0" applyFont="true" applyBorder="true" applyAlignment="true" applyProtection="false">
      <alignment horizontal="center" vertical="center" textRotation="0" wrapText="true" indent="0" shrinkToFit="false"/>
      <protection locked="true" hidden="false"/>
    </xf>
    <xf numFmtId="165" fontId="17" fillId="0" borderId="2"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true" applyProtection="false">
      <alignment horizontal="center" vertical="top" textRotation="0" wrapText="true" indent="0" shrinkToFit="false"/>
      <protection locked="true" hidden="false"/>
    </xf>
    <xf numFmtId="169" fontId="8" fillId="0" borderId="0" xfId="0" applyFont="true" applyBorder="false" applyAlignment="true" applyProtection="false">
      <alignment horizontal="left" vertical="top" textRotation="0" wrapText="true" indent="0" shrinkToFit="false"/>
      <protection locked="true" hidden="false"/>
    </xf>
    <xf numFmtId="166" fontId="8" fillId="0" borderId="0" xfId="0" applyFont="true" applyBorder="false" applyAlignment="true" applyProtection="false">
      <alignment horizontal="right" vertical="top" textRotation="0" wrapText="false" indent="0" shrinkToFit="false"/>
      <protection locked="true" hidden="false"/>
    </xf>
    <xf numFmtId="166" fontId="27" fillId="0" borderId="0" xfId="0" applyFont="true" applyBorder="false" applyAlignment="true" applyProtection="false">
      <alignment horizontal="right" vertical="top" textRotation="0" wrapText="false" indent="0" shrinkToFit="false"/>
      <protection locked="true" hidden="false"/>
    </xf>
    <xf numFmtId="166" fontId="28" fillId="0" borderId="0" xfId="0" applyFont="true" applyBorder="false" applyAlignment="true" applyProtection="false">
      <alignment horizontal="right" vertical="top"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4" fillId="0" borderId="0" xfId="0" applyFont="true" applyBorder="false" applyAlignment="true" applyProtection="false">
      <alignment horizontal="left" vertical="top" textRotation="0" wrapText="true" indent="0" shrinkToFit="false"/>
      <protection locked="true" hidden="false"/>
    </xf>
    <xf numFmtId="169" fontId="4" fillId="0" borderId="0" xfId="0" applyFont="true" applyBorder="false" applyAlignment="true" applyProtection="false">
      <alignment horizontal="left" vertical="top" textRotation="0" wrapText="true" indent="0" shrinkToFit="false"/>
      <protection locked="true" hidden="false"/>
    </xf>
    <xf numFmtId="165" fontId="4" fillId="0" borderId="0" xfId="0" applyFont="true" applyBorder="false" applyAlignment="true" applyProtection="false">
      <alignment horizontal="center" vertical="top" textRotation="0" wrapText="true" indent="0" shrinkToFit="false"/>
      <protection locked="true" hidden="false"/>
    </xf>
    <xf numFmtId="166" fontId="4" fillId="0" borderId="0" xfId="0" applyFont="true" applyBorder="false" applyAlignment="true" applyProtection="false">
      <alignment horizontal="right" vertical="top" textRotation="0" wrapText="false" indent="0" shrinkToFit="false"/>
      <protection locked="true" hidden="false"/>
    </xf>
    <xf numFmtId="166" fontId="29" fillId="0" borderId="0" xfId="0" applyFont="true" applyBorder="false" applyAlignment="true" applyProtection="false">
      <alignment horizontal="right" vertical="top" textRotation="0" wrapText="false" indent="0" shrinkToFit="false"/>
      <protection locked="true" hidden="false"/>
    </xf>
    <xf numFmtId="166" fontId="21" fillId="0" borderId="0" xfId="0" applyFont="true" applyBorder="false" applyAlignment="true" applyProtection="false">
      <alignment horizontal="right" vertical="top" textRotation="0" wrapText="false" indent="0" shrinkToFit="false"/>
      <protection locked="true" hidden="false"/>
    </xf>
    <xf numFmtId="165" fontId="4" fillId="0" borderId="0" xfId="0" applyFont="true" applyBorder="false" applyAlignment="true" applyProtection="false">
      <alignment horizontal="left" vertical="top" textRotation="0" wrapText="false" indent="0" shrinkToFit="false"/>
      <protection locked="true" hidden="false"/>
    </xf>
    <xf numFmtId="169" fontId="4" fillId="0" borderId="0" xfId="0" applyFont="true" applyBorder="false" applyAlignment="true" applyProtection="false">
      <alignment horizontal="left" vertical="top" textRotation="0" wrapText="false" indent="0" shrinkToFit="false"/>
      <protection locked="true" hidden="false"/>
    </xf>
    <xf numFmtId="166" fontId="17" fillId="0" borderId="0" xfId="0" applyFont="true" applyBorder="false" applyAlignment="true" applyProtection="false">
      <alignment horizontal="general" vertical="bottom" textRotation="0" wrapText="false" indent="0" shrinkToFit="false"/>
      <protection locked="true" hidden="false"/>
    </xf>
    <xf numFmtId="165" fontId="8" fillId="0" borderId="0" xfId="0" applyFont="true" applyBorder="false" applyAlignment="true" applyProtection="false">
      <alignment horizontal="left" vertical="top" textRotation="0" wrapText="true" indent="0" shrinkToFit="false"/>
      <protection locked="true" hidden="false"/>
    </xf>
    <xf numFmtId="165" fontId="8" fillId="0" borderId="0" xfId="0" applyFont="true" applyBorder="false" applyAlignment="true" applyProtection="false">
      <alignment horizontal="left" vertical="top" textRotation="0" wrapText="false" indent="0" shrinkToFit="false"/>
      <protection locked="true" hidden="false"/>
    </xf>
    <xf numFmtId="175" fontId="7" fillId="0" borderId="0" xfId="0" applyFont="true" applyBorder="false" applyAlignment="true" applyProtection="false">
      <alignment horizontal="general" vertical="bottom" textRotation="0" wrapText="false" indent="0" shrinkToFit="false"/>
      <protection locked="true" hidden="false"/>
    </xf>
    <xf numFmtId="172" fontId="4" fillId="0" borderId="0" xfId="0" applyFont="true" applyBorder="false" applyAlignment="true" applyProtection="false">
      <alignment horizontal="left" vertical="top" textRotation="0" wrapText="true" indent="0" shrinkToFit="false"/>
      <protection locked="true" hidden="false"/>
    </xf>
    <xf numFmtId="164" fontId="19" fillId="0" borderId="0" xfId="0" applyFont="true" applyBorder="false" applyAlignment="true" applyProtection="false">
      <alignment horizontal="center" vertical="top" textRotation="0" wrapText="false" indent="0" shrinkToFit="false"/>
      <protection locked="true" hidden="false"/>
    </xf>
    <xf numFmtId="165" fontId="15" fillId="0" borderId="0" xfId="0" applyFont="true" applyBorder="false" applyAlignment="true" applyProtection="false">
      <alignment horizontal="center" vertical="top" textRotation="0" wrapText="true" indent="0" shrinkToFit="false"/>
      <protection locked="true" hidden="false"/>
    </xf>
    <xf numFmtId="165" fontId="5" fillId="0" borderId="0" xfId="0" applyFont="true" applyBorder="false" applyAlignment="true" applyProtection="false">
      <alignment horizontal="left" vertical="top"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6" fontId="17" fillId="0" borderId="0" xfId="0" applyFont="true" applyBorder="false" applyAlignment="true" applyProtection="false">
      <alignment horizontal="right" vertical="top" textRotation="0" wrapText="false" indent="0" shrinkToFit="false"/>
      <protection locked="true" hidden="false"/>
    </xf>
    <xf numFmtId="166" fontId="19" fillId="0" borderId="0" xfId="0" applyFont="true" applyBorder="false" applyAlignment="true" applyProtection="false">
      <alignment horizontal="right" vertical="top" textRotation="0" wrapText="false" indent="0" shrinkToFit="false"/>
      <protection locked="true" hidden="false"/>
    </xf>
    <xf numFmtId="166" fontId="30" fillId="0" borderId="0" xfId="0" applyFont="true" applyBorder="false" applyAlignment="true" applyProtection="false">
      <alignment horizontal="right" vertical="top" textRotation="0" wrapText="false" indent="0" shrinkToFit="false"/>
      <protection locked="true" hidden="false"/>
    </xf>
    <xf numFmtId="166" fontId="20" fillId="0" borderId="0" xfId="0" applyFont="true" applyBorder="false" applyAlignment="true" applyProtection="false">
      <alignment horizontal="right" vertical="top" textRotation="0" wrapText="false" indent="0" shrinkToFit="false"/>
      <protection locked="true" hidden="false"/>
    </xf>
    <xf numFmtId="166" fontId="4" fillId="0" borderId="0" xfId="0" applyFont="true" applyBorder="false" applyAlignment="true" applyProtection="false">
      <alignment horizontal="right" vertical="bottom" textRotation="0" wrapText="false" indent="0" shrinkToFit="false"/>
      <protection locked="true" hidden="false"/>
    </xf>
    <xf numFmtId="166" fontId="17" fillId="0" borderId="0" xfId="0" applyFont="true" applyBorder="false" applyAlignment="true" applyProtection="false">
      <alignment horizontal="right" vertical="bottom" textRotation="0" wrapText="false" indent="0" shrinkToFit="false"/>
      <protection locked="true" hidden="false"/>
    </xf>
    <xf numFmtId="166" fontId="4" fillId="0" borderId="0" xfId="0" applyFont="true" applyBorder="false" applyAlignment="true" applyProtection="false">
      <alignment horizontal="general" vertical="top" textRotation="0" wrapText="false" indent="0" shrinkToFit="false"/>
      <protection locked="true" hidden="false"/>
    </xf>
    <xf numFmtId="166" fontId="19" fillId="0" borderId="0" xfId="0" applyFont="true" applyBorder="false" applyAlignment="true" applyProtection="false">
      <alignment horizontal="right" vertical="bottom" textRotation="0" wrapText="false" indent="0" shrinkToFit="false"/>
      <protection locked="true" hidden="false"/>
    </xf>
    <xf numFmtId="166" fontId="20" fillId="0" borderId="0" xfId="0" applyFont="true" applyBorder="false" applyAlignment="true" applyProtection="false">
      <alignment horizontal="right" vertical="bottom" textRotation="0" wrapText="fals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ED1C24"/>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J143"/>
  <sheetViews>
    <sheetView showFormulas="false" showGridLines="true" showRowColHeaders="true" showZeros="true" rightToLeft="false" tabSelected="false" showOutlineSymbols="true" defaultGridColor="true" view="pageBreakPreview" topLeftCell="A3" colorId="64" zoomScale="65" zoomScaleNormal="60" zoomScalePageLayoutView="65" workbookViewId="0">
      <selection pane="topLeft" activeCell="G49" activeCellId="0" sqref="G49"/>
    </sheetView>
  </sheetViews>
  <sheetFormatPr defaultRowHeight="12.8" zeroHeight="false" outlineLevelRow="0" outlineLevelCol="0"/>
  <cols>
    <col collapsed="false" customWidth="true" hidden="false" outlineLevel="0" max="1" min="1" style="1" width="4.44"/>
    <col collapsed="false" customWidth="true" hidden="false" outlineLevel="0" max="2" min="2" style="1" width="61.04"/>
    <col collapsed="false" customWidth="true" hidden="false" outlineLevel="0" max="3" min="3" style="1" width="4.44"/>
    <col collapsed="false" customWidth="true" hidden="false" outlineLevel="0" max="4" min="4" style="1" width="7.22"/>
    <col collapsed="false" customWidth="true" hidden="true" outlineLevel="0" max="5" min="5" style="1" width="8.21"/>
    <col collapsed="false" customWidth="true" hidden="true" outlineLevel="0" max="6" min="6" style="1" width="5.28"/>
    <col collapsed="false" customWidth="true" hidden="false" outlineLevel="0" max="7" min="7" style="1" width="20.7"/>
    <col collapsed="false" customWidth="true" hidden="false" outlineLevel="0" max="8" min="8" style="1" width="19.72"/>
    <col collapsed="false" customWidth="true" hidden="false" outlineLevel="0" max="1025" min="9" style="1" width="7.22"/>
  </cols>
  <sheetData>
    <row r="1" customFormat="false" ht="31.35" hidden="false" customHeight="true" outlineLevel="0" collapsed="false">
      <c r="A1" s="2"/>
      <c r="B1" s="2"/>
      <c r="C1" s="3" t="s">
        <v>0</v>
      </c>
      <c r="D1" s="3"/>
      <c r="E1" s="3"/>
      <c r="F1" s="3"/>
      <c r="G1" s="3"/>
    </row>
    <row r="2" customFormat="false" ht="91.35" hidden="false" customHeight="true" outlineLevel="0" collapsed="false">
      <c r="A2" s="2"/>
      <c r="B2" s="2"/>
      <c r="C2" s="4" t="s">
        <v>1</v>
      </c>
      <c r="D2" s="4"/>
      <c r="E2" s="4"/>
      <c r="F2" s="4"/>
      <c r="G2" s="4"/>
      <c r="H2" s="4"/>
    </row>
    <row r="3" customFormat="false" ht="60.8" hidden="false" customHeight="true" outlineLevel="0" collapsed="false">
      <c r="A3" s="2"/>
      <c r="B3" s="5" t="s">
        <v>2</v>
      </c>
      <c r="C3" s="5"/>
      <c r="D3" s="5"/>
      <c r="E3" s="5"/>
      <c r="F3" s="5"/>
      <c r="G3" s="5"/>
      <c r="H3" s="5"/>
    </row>
    <row r="4" customFormat="false" ht="22.35" hidden="false" customHeight="true" outlineLevel="0" collapsed="false">
      <c r="A4" s="6"/>
      <c r="B4" s="6"/>
      <c r="C4" s="6"/>
      <c r="D4" s="7"/>
      <c r="E4" s="7"/>
      <c r="F4" s="7"/>
      <c r="G4" s="7"/>
      <c r="H4" s="8" t="s">
        <v>3</v>
      </c>
      <c r="I4" s="2"/>
      <c r="J4" s="2"/>
    </row>
    <row r="5" customFormat="false" ht="72.2" hidden="false" customHeight="true" outlineLevel="0" collapsed="false">
      <c r="A5" s="9" t="s">
        <v>4</v>
      </c>
      <c r="B5" s="9" t="s">
        <v>5</v>
      </c>
      <c r="C5" s="10" t="s">
        <v>6</v>
      </c>
      <c r="D5" s="10"/>
      <c r="E5" s="10"/>
      <c r="F5" s="10"/>
      <c r="G5" s="11" t="s">
        <v>7</v>
      </c>
      <c r="H5" s="11" t="s">
        <v>8</v>
      </c>
    </row>
    <row r="6" customFormat="false" ht="36" hidden="false" customHeight="true" outlineLevel="0" collapsed="false">
      <c r="A6" s="9"/>
      <c r="B6" s="9"/>
      <c r="C6" s="9" t="s">
        <v>9</v>
      </c>
      <c r="D6" s="9" t="s">
        <v>10</v>
      </c>
      <c r="E6" s="12" t="s">
        <v>11</v>
      </c>
      <c r="F6" s="12" t="s">
        <v>12</v>
      </c>
      <c r="G6" s="11"/>
      <c r="H6" s="11"/>
    </row>
    <row r="7" customFormat="false" ht="17.35" hidden="false" customHeight="false" outlineLevel="0" collapsed="false">
      <c r="A7" s="13" t="n">
        <v>1</v>
      </c>
      <c r="B7" s="9" t="n">
        <v>2</v>
      </c>
      <c r="C7" s="9" t="n">
        <v>3</v>
      </c>
      <c r="D7" s="9" t="n">
        <v>4</v>
      </c>
      <c r="E7" s="12" t="s">
        <v>13</v>
      </c>
      <c r="F7" s="12" t="s">
        <v>14</v>
      </c>
      <c r="G7" s="11" t="n">
        <v>5</v>
      </c>
      <c r="H7" s="11" t="n">
        <v>6</v>
      </c>
    </row>
    <row r="8" customFormat="false" ht="17.35" hidden="false" customHeight="false" outlineLevel="0" collapsed="false">
      <c r="A8" s="14"/>
      <c r="B8" s="15" t="s">
        <v>15</v>
      </c>
      <c r="C8" s="16"/>
      <c r="D8" s="16"/>
      <c r="E8" s="17"/>
      <c r="F8" s="17"/>
      <c r="G8" s="18" t="n">
        <f aca="false">G9+G17+G21+G26+G28+G34+G39+G43+G48+G50+G37</f>
        <v>4587437000</v>
      </c>
      <c r="H8" s="18" t="n">
        <f aca="false">H9+H17+H21+H26+H28+H34+H39+H43+H48+H50+H37</f>
        <v>4739324000</v>
      </c>
    </row>
    <row r="9" customFormat="false" ht="17.35" hidden="false" customHeight="false" outlineLevel="0" collapsed="false">
      <c r="A9" s="19" t="s">
        <v>16</v>
      </c>
      <c r="B9" s="20" t="s">
        <v>17</v>
      </c>
      <c r="C9" s="21" t="s">
        <v>18</v>
      </c>
      <c r="D9" s="22"/>
      <c r="E9" s="23"/>
      <c r="F9" s="23"/>
      <c r="G9" s="24" t="n">
        <f aca="false">G10+G11+G12+G14+G15+G16+G13</f>
        <v>347532400</v>
      </c>
      <c r="H9" s="24" t="n">
        <f aca="false">H10+H11+H12+H14+H15+H16+H13</f>
        <v>340559600</v>
      </c>
    </row>
    <row r="10" customFormat="false" ht="47.05" hidden="false" customHeight="false" outlineLevel="0" collapsed="false">
      <c r="A10" s="25"/>
      <c r="B10" s="26" t="s">
        <v>19</v>
      </c>
      <c r="C10" s="27" t="s">
        <v>18</v>
      </c>
      <c r="D10" s="27" t="s">
        <v>20</v>
      </c>
      <c r="E10" s="27"/>
      <c r="F10" s="27"/>
      <c r="G10" s="28" t="n">
        <f aca="false">'приложение 11'!I27</f>
        <v>2214500</v>
      </c>
      <c r="H10" s="28" t="n">
        <f aca="false">'приложение 11'!N27</f>
        <v>2181300</v>
      </c>
    </row>
    <row r="11" customFormat="false" ht="60.9" hidden="false" customHeight="false" outlineLevel="0" collapsed="false">
      <c r="A11" s="25"/>
      <c r="B11" s="26" t="s">
        <v>21</v>
      </c>
      <c r="C11" s="27" t="s">
        <v>18</v>
      </c>
      <c r="D11" s="27" t="s">
        <v>22</v>
      </c>
      <c r="E11" s="27" t="s">
        <v>23</v>
      </c>
      <c r="F11" s="27"/>
      <c r="G11" s="28" t="n">
        <f aca="false">'приложение 11'!I11</f>
        <v>6104300</v>
      </c>
      <c r="H11" s="28" t="n">
        <f aca="false">'приложение 11'!N11</f>
        <v>6012700</v>
      </c>
    </row>
    <row r="12" customFormat="false" ht="61.8" hidden="false" customHeight="false" outlineLevel="0" collapsed="false">
      <c r="A12" s="25"/>
      <c r="B12" s="26" t="s">
        <v>24</v>
      </c>
      <c r="C12" s="27" t="s">
        <v>18</v>
      </c>
      <c r="D12" s="27" t="s">
        <v>25</v>
      </c>
      <c r="E12" s="27"/>
      <c r="F12" s="27"/>
      <c r="G12" s="28" t="n">
        <f aca="false">'приложение 11'!I32</f>
        <v>72816400</v>
      </c>
      <c r="H12" s="28" t="n">
        <f aca="false">'приложение 11'!N32</f>
        <v>71309300</v>
      </c>
    </row>
    <row r="13" customFormat="false" ht="17.35" hidden="false" customHeight="false" outlineLevel="0" collapsed="false">
      <c r="A13" s="25"/>
      <c r="B13" s="29" t="s">
        <v>26</v>
      </c>
      <c r="C13" s="27" t="s">
        <v>18</v>
      </c>
      <c r="D13" s="27" t="s">
        <v>27</v>
      </c>
      <c r="E13" s="27"/>
      <c r="F13" s="27"/>
      <c r="G13" s="28" t="n">
        <f aca="false">'приложение 11'!I46</f>
        <v>8400</v>
      </c>
      <c r="H13" s="28" t="n">
        <f aca="false">'приложение 11'!N46</f>
        <v>9000</v>
      </c>
    </row>
    <row r="14" customFormat="false" ht="47.05" hidden="false" customHeight="false" outlineLevel="0" collapsed="false">
      <c r="A14" s="25"/>
      <c r="B14" s="26" t="s">
        <v>28</v>
      </c>
      <c r="C14" s="27" t="s">
        <v>18</v>
      </c>
      <c r="D14" s="27" t="s">
        <v>29</v>
      </c>
      <c r="E14" s="27" t="s">
        <v>23</v>
      </c>
      <c r="F14" s="27"/>
      <c r="G14" s="28" t="n">
        <f aca="false">'приложение 11'!I225+'приложение 11'!I245</f>
        <v>27396900</v>
      </c>
      <c r="H14" s="28" t="n">
        <f aca="false">'приложение 11'!N225+'приложение 11'!N245</f>
        <v>26986400</v>
      </c>
    </row>
    <row r="15" customFormat="false" ht="17.35" hidden="false" customHeight="false" outlineLevel="0" collapsed="false">
      <c r="A15" s="25"/>
      <c r="B15" s="26" t="s">
        <v>30</v>
      </c>
      <c r="C15" s="27" t="s">
        <v>18</v>
      </c>
      <c r="D15" s="27" t="s">
        <v>31</v>
      </c>
      <c r="E15" s="27" t="s">
        <v>32</v>
      </c>
      <c r="F15" s="27"/>
      <c r="G15" s="28" t="n">
        <f aca="false">'приложение 11'!I50</f>
        <v>5000000</v>
      </c>
      <c r="H15" s="28" t="n">
        <f aca="false">'приложение 11'!N50</f>
        <v>5000000</v>
      </c>
    </row>
    <row r="16" customFormat="false" ht="17.35" hidden="false" customHeight="false" outlineLevel="0" collapsed="false">
      <c r="A16" s="25"/>
      <c r="B16" s="26" t="s">
        <v>33</v>
      </c>
      <c r="C16" s="27" t="s">
        <v>18</v>
      </c>
      <c r="D16" s="27" t="s">
        <v>34</v>
      </c>
      <c r="E16" s="27" t="s">
        <v>32</v>
      </c>
      <c r="F16" s="27" t="s">
        <v>35</v>
      </c>
      <c r="G16" s="28" t="n">
        <f aca="false">'приложение 11'!I55+'приложение 11'!I285+'приложение 11'!I231+'приложение 11'!I506+'приложение 11'!I300+'приложение 11'!I452+'приложение 11'!I254+'приложение 11'!I20+'приложение 11'!I261+'приложение 11'!I544</f>
        <v>233991900</v>
      </c>
      <c r="H16" s="28" t="n">
        <f aca="false">'приложение 11'!N55+'приложение 11'!N285+'приложение 11'!N231+'приложение 11'!N506+'приложение 11'!N300+'приложение 11'!N452+'приложение 11'!N254+'приложение 11'!N20+'приложение 11'!N261+'приложение 11'!N544</f>
        <v>229060900</v>
      </c>
    </row>
    <row r="17" s="32" customFormat="true" ht="31.35" hidden="false" customHeight="false" outlineLevel="0" collapsed="false">
      <c r="A17" s="19" t="s">
        <v>36</v>
      </c>
      <c r="B17" s="30" t="s">
        <v>37</v>
      </c>
      <c r="C17" s="31" t="s">
        <v>22</v>
      </c>
      <c r="D17" s="31"/>
      <c r="E17" s="31"/>
      <c r="F17" s="31"/>
      <c r="G17" s="24" t="n">
        <f aca="false">G18+G20+G19</f>
        <v>47464700</v>
      </c>
      <c r="H17" s="24" t="n">
        <f aca="false">H18+H20+H19</f>
        <v>47208700</v>
      </c>
    </row>
    <row r="18" customFormat="false" ht="17.35" hidden="false" customHeight="false" outlineLevel="0" collapsed="false">
      <c r="A18" s="25"/>
      <c r="B18" s="26" t="s">
        <v>38</v>
      </c>
      <c r="C18" s="27" t="s">
        <v>22</v>
      </c>
      <c r="D18" s="27" t="s">
        <v>39</v>
      </c>
      <c r="E18" s="27"/>
      <c r="F18" s="27"/>
      <c r="G18" s="28" t="n">
        <f aca="false">'приложение 11'!I100</f>
        <v>35762700</v>
      </c>
      <c r="H18" s="28" t="n">
        <f aca="false">'приложение 11'!N100</f>
        <v>35406700</v>
      </c>
    </row>
    <row r="19" customFormat="false" ht="47.05" hidden="false" customHeight="false" outlineLevel="0" collapsed="false">
      <c r="A19" s="25"/>
      <c r="B19" s="33" t="s">
        <v>40</v>
      </c>
      <c r="C19" s="34" t="s">
        <v>22</v>
      </c>
      <c r="D19" s="34" t="s">
        <v>41</v>
      </c>
      <c r="E19" s="27"/>
      <c r="F19" s="27"/>
      <c r="G19" s="28" t="n">
        <f aca="false">'приложение 11'!I114</f>
        <v>252000</v>
      </c>
      <c r="H19" s="28" t="n">
        <f aca="false">'приложение 11'!N114</f>
        <v>252000</v>
      </c>
    </row>
    <row r="20" customFormat="false" ht="31.35" hidden="false" customHeight="false" outlineLevel="0" collapsed="false">
      <c r="A20" s="25"/>
      <c r="B20" s="26" t="s">
        <v>42</v>
      </c>
      <c r="C20" s="27" t="s">
        <v>22</v>
      </c>
      <c r="D20" s="27" t="s">
        <v>43</v>
      </c>
      <c r="E20" s="27"/>
      <c r="F20" s="27"/>
      <c r="G20" s="28" t="n">
        <f aca="false">'приложение 11'!I119</f>
        <v>11450000</v>
      </c>
      <c r="H20" s="28" t="n">
        <f aca="false">'приложение 11'!N119</f>
        <v>11550000</v>
      </c>
    </row>
    <row r="21" s="32" customFormat="true" ht="17.35" hidden="false" customHeight="false" outlineLevel="0" collapsed="false">
      <c r="A21" s="19" t="s">
        <v>44</v>
      </c>
      <c r="B21" s="30" t="s">
        <v>45</v>
      </c>
      <c r="C21" s="31" t="s">
        <v>25</v>
      </c>
      <c r="D21" s="31"/>
      <c r="E21" s="31"/>
      <c r="F21" s="31"/>
      <c r="G21" s="24" t="n">
        <f aca="false">G22+G24+G25+G23</f>
        <v>54257000</v>
      </c>
      <c r="H21" s="24" t="n">
        <f aca="false">H22+H24+H25+H23</f>
        <v>55031600</v>
      </c>
    </row>
    <row r="22" customFormat="false" ht="17.35" hidden="false" customHeight="false" outlineLevel="0" collapsed="false">
      <c r="A22" s="25"/>
      <c r="B22" s="26" t="s">
        <v>46</v>
      </c>
      <c r="C22" s="27" t="s">
        <v>25</v>
      </c>
      <c r="D22" s="27" t="s">
        <v>27</v>
      </c>
      <c r="E22" s="27"/>
      <c r="F22" s="27"/>
      <c r="G22" s="28" t="n">
        <f aca="false">'приложение 11'!I267</f>
        <v>28950300</v>
      </c>
      <c r="H22" s="28" t="n">
        <f aca="false">'приложение 11'!N267</f>
        <v>28826200</v>
      </c>
    </row>
    <row r="23" customFormat="false" ht="17.35" hidden="false" customHeight="false" outlineLevel="0" collapsed="false">
      <c r="A23" s="25"/>
      <c r="B23" s="29" t="s">
        <v>47</v>
      </c>
      <c r="C23" s="27" t="s">
        <v>25</v>
      </c>
      <c r="D23" s="27" t="s">
        <v>48</v>
      </c>
      <c r="E23" s="27"/>
      <c r="F23" s="27"/>
      <c r="G23" s="28" t="n">
        <f aca="false">'приложение 11'!I140</f>
        <v>11250000</v>
      </c>
      <c r="H23" s="28" t="n">
        <f aca="false">'приложение 11'!N140</f>
        <v>11250000</v>
      </c>
    </row>
    <row r="24" customFormat="false" ht="17.35" hidden="false" customHeight="false" outlineLevel="0" collapsed="false">
      <c r="A24" s="25"/>
      <c r="B24" s="26" t="s">
        <v>49</v>
      </c>
      <c r="C24" s="27" t="s">
        <v>25</v>
      </c>
      <c r="D24" s="27" t="s">
        <v>39</v>
      </c>
      <c r="E24" s="27"/>
      <c r="F24" s="27"/>
      <c r="G24" s="28" t="n">
        <f aca="false">'приложение 11'!I145</f>
        <v>11986700</v>
      </c>
      <c r="H24" s="28" t="n">
        <f aca="false">'приложение 11'!N145</f>
        <v>12270400</v>
      </c>
    </row>
    <row r="25" customFormat="false" ht="17.35" hidden="false" customHeight="false" outlineLevel="0" collapsed="false">
      <c r="A25" s="25"/>
      <c r="B25" s="29" t="s">
        <v>50</v>
      </c>
      <c r="C25" s="27" t="s">
        <v>25</v>
      </c>
      <c r="D25" s="27" t="s">
        <v>51</v>
      </c>
      <c r="E25" s="27"/>
      <c r="F25" s="27"/>
      <c r="G25" s="28" t="n">
        <f aca="false">'приложение 11'!I150</f>
        <v>2070000</v>
      </c>
      <c r="H25" s="28" t="n">
        <f aca="false">'приложение 11'!N150</f>
        <v>2685000</v>
      </c>
    </row>
    <row r="26" s="32" customFormat="true" ht="17.35" hidden="false" customHeight="false" outlineLevel="0" collapsed="false">
      <c r="A26" s="19" t="s">
        <v>52</v>
      </c>
      <c r="B26" s="30" t="s">
        <v>53</v>
      </c>
      <c r="C26" s="31" t="s">
        <v>27</v>
      </c>
      <c r="D26" s="31"/>
      <c r="E26" s="31"/>
      <c r="F26" s="31"/>
      <c r="G26" s="24" t="n">
        <f aca="false">G27</f>
        <v>24877600</v>
      </c>
      <c r="H26" s="24" t="n">
        <f aca="false">H27</f>
        <v>1060000</v>
      </c>
    </row>
    <row r="27" customFormat="false" ht="17.35" hidden="false" customHeight="false" outlineLevel="0" collapsed="false">
      <c r="A27" s="19"/>
      <c r="B27" s="26" t="s">
        <v>54</v>
      </c>
      <c r="C27" s="27" t="s">
        <v>27</v>
      </c>
      <c r="D27" s="27" t="s">
        <v>20</v>
      </c>
      <c r="E27" s="31"/>
      <c r="F27" s="31"/>
      <c r="G27" s="28" t="n">
        <f aca="false">'приложение 11'!I164</f>
        <v>24877600</v>
      </c>
      <c r="H27" s="28" t="n">
        <f aca="false">'приложение 11'!N164</f>
        <v>1060000</v>
      </c>
    </row>
    <row r="28" s="32" customFormat="true" ht="17.35" hidden="false" customHeight="false" outlineLevel="0" collapsed="false">
      <c r="A28" s="19" t="s">
        <v>55</v>
      </c>
      <c r="B28" s="30" t="s">
        <v>56</v>
      </c>
      <c r="C28" s="31" t="s">
        <v>57</v>
      </c>
      <c r="D28" s="31"/>
      <c r="E28" s="31"/>
      <c r="F28" s="31"/>
      <c r="G28" s="24" t="n">
        <f aca="false">G29+G30+G32+G33+G31</f>
        <v>3381153800</v>
      </c>
      <c r="H28" s="24" t="n">
        <f aca="false">H29+H30+H32+H33+H31</f>
        <v>3536504000</v>
      </c>
    </row>
    <row r="29" customFormat="false" ht="17.35" hidden="false" customHeight="false" outlineLevel="0" collapsed="false">
      <c r="A29" s="25"/>
      <c r="B29" s="26" t="s">
        <v>58</v>
      </c>
      <c r="C29" s="27" t="s">
        <v>57</v>
      </c>
      <c r="D29" s="27" t="s">
        <v>18</v>
      </c>
      <c r="E29" s="27"/>
      <c r="F29" s="27"/>
      <c r="G29" s="28" t="n">
        <f aca="false">'приложение 11'!I307</f>
        <v>1123885000</v>
      </c>
      <c r="H29" s="28" t="n">
        <f aca="false">'приложение 11'!N307</f>
        <v>1168449600</v>
      </c>
    </row>
    <row r="30" customFormat="false" ht="17.35" hidden="false" customHeight="false" outlineLevel="0" collapsed="false">
      <c r="A30" s="25"/>
      <c r="B30" s="26" t="s">
        <v>59</v>
      </c>
      <c r="C30" s="27" t="s">
        <v>57</v>
      </c>
      <c r="D30" s="27" t="s">
        <v>20</v>
      </c>
      <c r="E30" s="27"/>
      <c r="F30" s="27"/>
      <c r="G30" s="28" t="n">
        <f aca="false">'приложение 11'!I326</f>
        <v>1979779500</v>
      </c>
      <c r="H30" s="28" t="n">
        <f aca="false">'приложение 11'!N326</f>
        <v>2079776800</v>
      </c>
    </row>
    <row r="31" customFormat="false" ht="17.35" hidden="false" customHeight="false" outlineLevel="0" collapsed="false">
      <c r="A31" s="25"/>
      <c r="B31" s="33" t="s">
        <v>60</v>
      </c>
      <c r="C31" s="27" t="s">
        <v>57</v>
      </c>
      <c r="D31" s="27" t="s">
        <v>22</v>
      </c>
      <c r="E31" s="27"/>
      <c r="F31" s="27"/>
      <c r="G31" s="28" t="n">
        <f aca="false">'приложение 11'!I372+'приложение 11'!I458</f>
        <v>157302500</v>
      </c>
      <c r="H31" s="28" t="n">
        <f aca="false">'приложение 11'!N372+'приложение 11'!N458</f>
        <v>162665800</v>
      </c>
    </row>
    <row r="32" customFormat="false" ht="17.35" hidden="false" customHeight="false" outlineLevel="0" collapsed="false">
      <c r="A32" s="25"/>
      <c r="B32" s="26" t="s">
        <v>61</v>
      </c>
      <c r="C32" s="27" t="s">
        <v>57</v>
      </c>
      <c r="D32" s="27" t="s">
        <v>57</v>
      </c>
      <c r="E32" s="27"/>
      <c r="F32" s="27"/>
      <c r="G32" s="28" t="n">
        <f aca="false">'приложение 11'!I550+'приложение 11'!I588+'приложение 11'!I183</f>
        <v>19957800</v>
      </c>
      <c r="H32" s="28" t="n">
        <f aca="false">'приложение 11'!N550+'приложение 11'!N588+'приложение 11'!N183</f>
        <v>19679900</v>
      </c>
    </row>
    <row r="33" customFormat="false" ht="17.35" hidden="false" customHeight="false" outlineLevel="0" collapsed="false">
      <c r="A33" s="25"/>
      <c r="B33" s="26" t="s">
        <v>62</v>
      </c>
      <c r="C33" s="27" t="s">
        <v>57</v>
      </c>
      <c r="D33" s="27" t="s">
        <v>39</v>
      </c>
      <c r="E33" s="27"/>
      <c r="F33" s="27"/>
      <c r="G33" s="28" t="n">
        <f aca="false">'приложение 11'!I388+'приложение 11'!I188+'приложение 11'!I580+'приложение 11'!I468+'приложение 11'!I593</f>
        <v>100229000</v>
      </c>
      <c r="H33" s="28" t="n">
        <f aca="false">'приложение 11'!N388+'приложение 11'!N188+'приложение 11'!N580+'приложение 11'!N468+'приложение 11'!N593</f>
        <v>105931900</v>
      </c>
    </row>
    <row r="34" s="32" customFormat="true" ht="17.35" hidden="false" customHeight="false" outlineLevel="0" collapsed="false">
      <c r="A34" s="19" t="s">
        <v>63</v>
      </c>
      <c r="B34" s="30" t="s">
        <v>64</v>
      </c>
      <c r="C34" s="31" t="s">
        <v>48</v>
      </c>
      <c r="D34" s="31"/>
      <c r="E34" s="31"/>
      <c r="F34" s="31"/>
      <c r="G34" s="24" t="n">
        <f aca="false">G35+G36</f>
        <v>83283700</v>
      </c>
      <c r="H34" s="24" t="n">
        <f aca="false">H35+H36</f>
        <v>80427500</v>
      </c>
    </row>
    <row r="35" customFormat="false" ht="17.35" hidden="false" customHeight="false" outlineLevel="0" collapsed="false">
      <c r="A35" s="25"/>
      <c r="B35" s="26" t="s">
        <v>65</v>
      </c>
      <c r="C35" s="27" t="s">
        <v>48</v>
      </c>
      <c r="D35" s="27" t="s">
        <v>18</v>
      </c>
      <c r="E35" s="27"/>
      <c r="F35" s="27"/>
      <c r="G35" s="28" t="n">
        <f aca="false">'приложение 11'!I474</f>
        <v>69123400</v>
      </c>
      <c r="H35" s="28" t="n">
        <f aca="false">'приложение 11'!N474</f>
        <v>66306400</v>
      </c>
    </row>
    <row r="36" customFormat="false" ht="17.35" hidden="false" customHeight="false" outlineLevel="0" collapsed="false">
      <c r="A36" s="25"/>
      <c r="B36" s="26" t="s">
        <v>66</v>
      </c>
      <c r="C36" s="27" t="s">
        <v>48</v>
      </c>
      <c r="D36" s="27" t="s">
        <v>25</v>
      </c>
      <c r="E36" s="27" t="s">
        <v>67</v>
      </c>
      <c r="F36" s="27" t="s">
        <v>68</v>
      </c>
      <c r="G36" s="28" t="n">
        <f aca="false">'приложение 11'!I484</f>
        <v>14160300</v>
      </c>
      <c r="H36" s="28" t="n">
        <f aca="false">'приложение 11'!N484</f>
        <v>14121100</v>
      </c>
    </row>
    <row r="37" s="32" customFormat="true" ht="17.35" hidden="false" customHeight="false" outlineLevel="0" collapsed="false">
      <c r="A37" s="19" t="s">
        <v>69</v>
      </c>
      <c r="B37" s="20" t="s">
        <v>70</v>
      </c>
      <c r="C37" s="31" t="s">
        <v>39</v>
      </c>
      <c r="D37" s="31"/>
      <c r="E37" s="31"/>
      <c r="F37" s="31"/>
      <c r="G37" s="24" t="n">
        <f aca="false">G38</f>
        <v>20000000</v>
      </c>
      <c r="H37" s="24" t="n">
        <f aca="false">H38</f>
        <v>850000</v>
      </c>
    </row>
    <row r="38" customFormat="false" ht="17.35" hidden="false" customHeight="false" outlineLevel="0" collapsed="false">
      <c r="A38" s="25"/>
      <c r="B38" s="29" t="s">
        <v>71</v>
      </c>
      <c r="C38" s="27" t="s">
        <v>39</v>
      </c>
      <c r="D38" s="27" t="s">
        <v>20</v>
      </c>
      <c r="E38" s="27"/>
      <c r="F38" s="27"/>
      <c r="G38" s="28" t="n">
        <f aca="false">'приложение 11'!I196</f>
        <v>20000000</v>
      </c>
      <c r="H38" s="28" t="n">
        <f aca="false">'приложение 11'!N196</f>
        <v>850000</v>
      </c>
    </row>
    <row r="39" s="32" customFormat="true" ht="17.35" hidden="false" customHeight="false" outlineLevel="0" collapsed="false">
      <c r="A39" s="19" t="s">
        <v>72</v>
      </c>
      <c r="B39" s="30" t="s">
        <v>73</v>
      </c>
      <c r="C39" s="31" t="s">
        <v>41</v>
      </c>
      <c r="D39" s="31"/>
      <c r="E39" s="31"/>
      <c r="F39" s="31"/>
      <c r="G39" s="24" t="n">
        <f aca="false">G40+G41+G42</f>
        <v>214053100</v>
      </c>
      <c r="H39" s="24" t="n">
        <f aca="false">H40+H41+H42</f>
        <v>217891600</v>
      </c>
    </row>
    <row r="40" customFormat="false" ht="17.35" hidden="false" customHeight="false" outlineLevel="0" collapsed="false">
      <c r="A40" s="25"/>
      <c r="B40" s="26" t="s">
        <v>74</v>
      </c>
      <c r="C40" s="27" t="s">
        <v>41</v>
      </c>
      <c r="D40" s="27" t="s">
        <v>22</v>
      </c>
      <c r="E40" s="27"/>
      <c r="F40" s="27"/>
      <c r="G40" s="28" t="n">
        <f aca="false">'приложение 11'!I205</f>
        <v>6162300</v>
      </c>
      <c r="H40" s="28" t="n">
        <f aca="false">'приложение 11'!N205</f>
        <v>6069900</v>
      </c>
    </row>
    <row r="41" customFormat="false" ht="17.35" hidden="false" customHeight="false" outlineLevel="0" collapsed="false">
      <c r="A41" s="25"/>
      <c r="B41" s="26" t="s">
        <v>75</v>
      </c>
      <c r="C41" s="27" t="s">
        <v>41</v>
      </c>
      <c r="D41" s="27" t="s">
        <v>25</v>
      </c>
      <c r="E41" s="27"/>
      <c r="F41" s="27"/>
      <c r="G41" s="28" t="n">
        <f aca="false">'приложение 11'!I429+'приложение 11'!I599+'приложение 11'!I209</f>
        <v>193081400</v>
      </c>
      <c r="H41" s="28" t="n">
        <f aca="false">'приложение 11'!N429+'приложение 11'!N599+'приложение 11'!N209</f>
        <v>197012300</v>
      </c>
    </row>
    <row r="42" customFormat="false" ht="17.35" hidden="false" customHeight="false" outlineLevel="0" collapsed="false">
      <c r="A42" s="25"/>
      <c r="B42" s="26" t="s">
        <v>76</v>
      </c>
      <c r="C42" s="27" t="s">
        <v>41</v>
      </c>
      <c r="D42" s="27" t="s">
        <v>29</v>
      </c>
      <c r="E42" s="27"/>
      <c r="F42" s="27"/>
      <c r="G42" s="28" t="n">
        <f aca="false">'приложение 11'!I610</f>
        <v>14809400</v>
      </c>
      <c r="H42" s="28" t="n">
        <f aca="false">'приложение 11'!N610</f>
        <v>14809400</v>
      </c>
    </row>
    <row r="43" s="32" customFormat="true" ht="17.35" hidden="false" customHeight="false" outlineLevel="0" collapsed="false">
      <c r="A43" s="19" t="s">
        <v>77</v>
      </c>
      <c r="B43" s="30" t="s">
        <v>78</v>
      </c>
      <c r="C43" s="31" t="s">
        <v>31</v>
      </c>
      <c r="D43" s="31"/>
      <c r="E43" s="31"/>
      <c r="F43" s="31"/>
      <c r="G43" s="24" t="n">
        <f aca="false">G44+G47+G46+G45</f>
        <v>345814700</v>
      </c>
      <c r="H43" s="24" t="n">
        <f aca="false">H44+H47+H46+H45</f>
        <v>345791000</v>
      </c>
    </row>
    <row r="44" customFormat="false" ht="17.35" hidden="false" customHeight="false" outlineLevel="0" collapsed="false">
      <c r="A44" s="25"/>
      <c r="B44" s="26" t="s">
        <v>79</v>
      </c>
      <c r="C44" s="27" t="s">
        <v>31</v>
      </c>
      <c r="D44" s="27" t="s">
        <v>18</v>
      </c>
      <c r="E44" s="27"/>
      <c r="F44" s="27"/>
      <c r="G44" s="28" t="n">
        <f aca="false">'приложение 11'!I512+'приложение 11'!I435</f>
        <v>198131600</v>
      </c>
      <c r="H44" s="28" t="n">
        <f aca="false">'приложение 11'!N512+'приложение 11'!N435</f>
        <v>196701000</v>
      </c>
    </row>
    <row r="45" customFormat="false" ht="17.35" hidden="false" customHeight="false" outlineLevel="0" collapsed="false">
      <c r="A45" s="25"/>
      <c r="B45" s="29" t="s">
        <v>80</v>
      </c>
      <c r="C45" s="27" t="s">
        <v>31</v>
      </c>
      <c r="D45" s="27" t="s">
        <v>20</v>
      </c>
      <c r="E45" s="27"/>
      <c r="F45" s="27"/>
      <c r="G45" s="28" t="n">
        <f aca="false">'приложение 11'!I519</f>
        <v>31300</v>
      </c>
      <c r="H45" s="28" t="n">
        <f aca="false">'приложение 11'!N519</f>
        <v>32600</v>
      </c>
    </row>
    <row r="46" customFormat="false" ht="17.35" hidden="false" customHeight="false" outlineLevel="0" collapsed="false">
      <c r="A46" s="25"/>
      <c r="B46" s="35" t="s">
        <v>81</v>
      </c>
      <c r="C46" s="27" t="s">
        <v>31</v>
      </c>
      <c r="D46" s="27" t="s">
        <v>22</v>
      </c>
      <c r="E46" s="27"/>
      <c r="F46" s="27"/>
      <c r="G46" s="28" t="n">
        <f aca="false">'приложение 11'!I524</f>
        <v>144653200</v>
      </c>
      <c r="H46" s="28" t="n">
        <f aca="false">'приложение 11'!N524</f>
        <v>146103800</v>
      </c>
    </row>
    <row r="47" customFormat="false" ht="31.35" hidden="false" customHeight="false" outlineLevel="0" collapsed="false">
      <c r="A47" s="25"/>
      <c r="B47" s="26" t="s">
        <v>82</v>
      </c>
      <c r="C47" s="27" t="s">
        <v>31</v>
      </c>
      <c r="D47" s="27" t="s">
        <v>27</v>
      </c>
      <c r="E47" s="27" t="s">
        <v>83</v>
      </c>
      <c r="F47" s="27"/>
      <c r="G47" s="28" t="n">
        <f aca="false">'приложение 11'!I536</f>
        <v>2998600</v>
      </c>
      <c r="H47" s="28" t="n">
        <f aca="false">'приложение 11'!N536</f>
        <v>2953600</v>
      </c>
    </row>
    <row r="48" s="32" customFormat="true" ht="31.35" hidden="false" customHeight="false" outlineLevel="0" collapsed="false">
      <c r="A48" s="19" t="s">
        <v>84</v>
      </c>
      <c r="B48" s="36" t="s">
        <v>85</v>
      </c>
      <c r="C48" s="31" t="s">
        <v>43</v>
      </c>
      <c r="D48" s="31" t="s">
        <v>86</v>
      </c>
      <c r="E48" s="31"/>
      <c r="F48" s="31"/>
      <c r="G48" s="24" t="n">
        <f aca="false">G49</f>
        <v>25000000</v>
      </c>
      <c r="H48" s="24" t="n">
        <f aca="false">H49</f>
        <v>25000000</v>
      </c>
    </row>
    <row r="49" customFormat="false" ht="47.05" hidden="false" customHeight="false" outlineLevel="0" collapsed="false">
      <c r="A49" s="19"/>
      <c r="B49" s="37" t="s">
        <v>87</v>
      </c>
      <c r="C49" s="27" t="s">
        <v>43</v>
      </c>
      <c r="D49" s="27" t="s">
        <v>18</v>
      </c>
      <c r="E49" s="31"/>
      <c r="F49" s="31"/>
      <c r="G49" s="28" t="n">
        <f aca="false">'приложение 11'!I237</f>
        <v>25000000</v>
      </c>
      <c r="H49" s="28" t="n">
        <f aca="false">'приложение 11'!N237</f>
        <v>25000000</v>
      </c>
    </row>
    <row r="50" customFormat="false" ht="17.35" hidden="false" customHeight="false" outlineLevel="0" collapsed="false">
      <c r="A50" s="19"/>
      <c r="B50" s="37" t="s">
        <v>88</v>
      </c>
      <c r="C50" s="27"/>
      <c r="D50" s="27"/>
      <c r="E50" s="31"/>
      <c r="F50" s="31"/>
      <c r="G50" s="28" t="n">
        <f aca="false">'приложение 11'!I242</f>
        <v>44000000</v>
      </c>
      <c r="H50" s="28" t="n">
        <f aca="false">'приложение 11'!N242</f>
        <v>89000000</v>
      </c>
    </row>
    <row r="51" customFormat="false" ht="17.35" hidden="false" customHeight="false" outlineLevel="0" collapsed="false">
      <c r="A51" s="19"/>
      <c r="B51" s="38"/>
      <c r="C51" s="27"/>
      <c r="D51" s="27"/>
      <c r="E51" s="31"/>
      <c r="F51" s="31"/>
      <c r="G51" s="28"/>
    </row>
    <row r="52" customFormat="false" ht="17.35" hidden="false" customHeight="false" outlineLevel="0" collapsed="false">
      <c r="B52" s="2" t="s">
        <v>89</v>
      </c>
      <c r="C52" s="26"/>
    </row>
    <row r="53" customFormat="false" ht="19.35" hidden="false" customHeight="true" outlineLevel="0" collapsed="false">
      <c r="B53" s="39" t="s">
        <v>90</v>
      </c>
      <c r="C53" s="39"/>
    </row>
    <row r="54" customFormat="false" ht="19.35" hidden="false" customHeight="true" outlineLevel="0" collapsed="false">
      <c r="B54" s="39" t="s">
        <v>91</v>
      </c>
      <c r="C54" s="39"/>
      <c r="G54" s="8"/>
    </row>
    <row r="55" customFormat="false" ht="17.35" hidden="false" customHeight="false" outlineLevel="0" collapsed="false">
      <c r="B55" s="40" t="s">
        <v>92</v>
      </c>
      <c r="G55" s="8" t="s">
        <v>93</v>
      </c>
    </row>
    <row r="104" customFormat="false" ht="47.25" hidden="false" customHeight="true" outlineLevel="0" collapsed="false"/>
    <row r="143" customFormat="false" ht="70.5" hidden="false" customHeight="true" outlineLevel="0" collapsed="false"/>
  </sheetData>
  <mergeCells count="11">
    <mergeCell ref="C1:G1"/>
    <mergeCell ref="C2:H2"/>
    <mergeCell ref="B3:H3"/>
    <mergeCell ref="D4:G4"/>
    <mergeCell ref="A5:A6"/>
    <mergeCell ref="B5:B6"/>
    <mergeCell ref="C5:F5"/>
    <mergeCell ref="G5:G6"/>
    <mergeCell ref="H5:H6"/>
    <mergeCell ref="B53:C53"/>
    <mergeCell ref="B54:C54"/>
  </mergeCells>
  <printOptions headings="false" gridLines="false" gridLinesSet="true" horizontalCentered="false" verticalCentered="false"/>
  <pageMargins left="0.7875" right="0.196527777777778" top="0.7875" bottom="0.447222222222222" header="0.511805555555555" footer="0.511805555555555"/>
  <pageSetup paperSize="9" scale="74"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G571"/>
  <sheetViews>
    <sheetView showFormulas="false" showGridLines="true" showRowColHeaders="true" showZeros="true" rightToLeft="false" tabSelected="false" showOutlineSymbols="true" defaultGridColor="true" view="pageBreakPreview" topLeftCell="A1" colorId="64" zoomScale="65" zoomScaleNormal="60" zoomScalePageLayoutView="65" workbookViewId="0">
      <selection pane="topLeft" activeCell="A327" activeCellId="0" sqref="A327"/>
    </sheetView>
  </sheetViews>
  <sheetFormatPr defaultRowHeight="17.35" zeroHeight="false" outlineLevelRow="0" outlineLevelCol="0"/>
  <cols>
    <col collapsed="false" customWidth="true" hidden="false" outlineLevel="0" max="1" min="1" style="41" width="4.44"/>
    <col collapsed="false" customWidth="true" hidden="false" outlineLevel="0" max="2" min="2" style="33" width="58.12"/>
    <col collapsed="false" customWidth="true" hidden="false" outlineLevel="0" max="3" min="3" style="42" width="16.83"/>
    <col collapsed="false" customWidth="true" hidden="false" outlineLevel="0" max="4" min="4" style="43" width="11.11"/>
    <col collapsed="false" customWidth="true" hidden="false" outlineLevel="0" max="5" min="5" style="44" width="20.7"/>
    <col collapsed="false" customWidth="true" hidden="false" outlineLevel="0" max="6" min="6" style="45" width="19.72"/>
    <col collapsed="false" customWidth="true" hidden="false" outlineLevel="0" max="7" min="7" style="46" width="0.4"/>
    <col collapsed="false" customWidth="true" hidden="false" outlineLevel="0" max="8" min="8" style="46" width="10.15"/>
    <col collapsed="false" customWidth="true" hidden="false" outlineLevel="0" max="9" min="9" style="46" width="11.11"/>
    <col collapsed="false" customWidth="true" hidden="false" outlineLevel="0" max="1025" min="10" style="46" width="7.22"/>
  </cols>
  <sheetData>
    <row r="1" customFormat="false" ht="17.35" hidden="false" customHeight="false" outlineLevel="0" collapsed="false">
      <c r="A1" s="47"/>
      <c r="C1" s="48"/>
      <c r="D1" s="49"/>
      <c r="E1" s="50"/>
    </row>
    <row r="2" customFormat="false" ht="27.95" hidden="false" customHeight="true" outlineLevel="0" collapsed="false">
      <c r="A2" s="47"/>
      <c r="C2" s="51" t="s">
        <v>94</v>
      </c>
      <c r="D2" s="51"/>
      <c r="E2" s="51"/>
    </row>
    <row r="3" customFormat="false" ht="61.8" hidden="false" customHeight="true" outlineLevel="0" collapsed="false">
      <c r="A3" s="47"/>
      <c r="C3" s="4" t="s">
        <v>1</v>
      </c>
      <c r="D3" s="4"/>
      <c r="E3" s="4"/>
      <c r="F3" s="4"/>
      <c r="G3" s="52"/>
    </row>
    <row r="4" customFormat="false" ht="57.2" hidden="false" customHeight="true" outlineLevel="0" collapsed="false">
      <c r="A4" s="33"/>
      <c r="B4" s="53" t="s">
        <v>95</v>
      </c>
      <c r="C4" s="53"/>
      <c r="D4" s="53"/>
      <c r="E4" s="53"/>
      <c r="F4" s="53"/>
    </row>
    <row r="5" customFormat="false" ht="19.35" hidden="false" customHeight="true" outlineLevel="0" collapsed="false">
      <c r="A5" s="33"/>
      <c r="C5" s="48"/>
      <c r="D5" s="49"/>
      <c r="E5" s="50"/>
      <c r="F5" s="54" t="s">
        <v>3</v>
      </c>
      <c r="G5" s="54"/>
    </row>
    <row r="6" customFormat="false" ht="17.35" hidden="false" customHeight="false" outlineLevel="0" collapsed="false">
      <c r="A6" s="55"/>
      <c r="B6" s="55" t="s">
        <v>5</v>
      </c>
      <c r="C6" s="56" t="s">
        <v>96</v>
      </c>
      <c r="D6" s="57" t="s">
        <v>97</v>
      </c>
      <c r="E6" s="57" t="s">
        <v>7</v>
      </c>
      <c r="F6" s="57" t="s">
        <v>8</v>
      </c>
    </row>
    <row r="7" customFormat="false" ht="17.35" hidden="false" customHeight="false" outlineLevel="0" collapsed="false">
      <c r="A7" s="58" t="n">
        <v>1</v>
      </c>
      <c r="B7" s="55" t="n">
        <v>2</v>
      </c>
      <c r="C7" s="56" t="s">
        <v>98</v>
      </c>
      <c r="D7" s="59" t="s">
        <v>99</v>
      </c>
      <c r="E7" s="58" t="n">
        <v>5</v>
      </c>
      <c r="F7" s="58" t="n">
        <v>6</v>
      </c>
    </row>
    <row r="8" s="64" customFormat="true" ht="17.35" hidden="false" customHeight="false" outlineLevel="0" collapsed="false">
      <c r="A8" s="60"/>
      <c r="B8" s="60" t="s">
        <v>100</v>
      </c>
      <c r="C8" s="61"/>
      <c r="D8" s="62"/>
      <c r="E8" s="63" t="n">
        <f aca="false">E9+E51+E55+E97+E103+E115+E130+E204+E219+E244+E248+E316+E284+E345+E240+E268+E280+E295+E264+E276+E303+E213+E236+E122+E126+E299</f>
        <v>4587437000</v>
      </c>
      <c r="F8" s="63" t="n">
        <f aca="false">F9+F51+F55+F97+F103+F115+F130+F204+F219+F244+F248+F316+F284+F345+F240+F268+F280+F295+F264+F276+F303+F213+F236+F122+F126+F299</f>
        <v>4739324000</v>
      </c>
    </row>
    <row r="9" s="64" customFormat="true" ht="46.15" hidden="false" customHeight="false" outlineLevel="0" collapsed="false">
      <c r="A9" s="60" t="s">
        <v>16</v>
      </c>
      <c r="B9" s="60" t="s">
        <v>101</v>
      </c>
      <c r="C9" s="65" t="n">
        <v>5000000000</v>
      </c>
      <c r="D9" s="66"/>
      <c r="E9" s="67" t="n">
        <f aca="false">E10+E15+E41+E45+E48</f>
        <v>181625400</v>
      </c>
      <c r="F9" s="67" t="n">
        <f aca="false">F10+F15+F41+F45+F48</f>
        <v>177357800</v>
      </c>
    </row>
    <row r="10" customFormat="false" ht="31.35" hidden="false" customHeight="false" outlineLevel="0" collapsed="false">
      <c r="A10" s="33"/>
      <c r="B10" s="33" t="s">
        <v>102</v>
      </c>
      <c r="C10" s="48" t="n">
        <v>5010000000</v>
      </c>
      <c r="D10" s="68"/>
      <c r="E10" s="69" t="n">
        <f aca="false">E11+E13</f>
        <v>2466500</v>
      </c>
      <c r="F10" s="69" t="n">
        <f aca="false">F11+F13</f>
        <v>2433300</v>
      </c>
    </row>
    <row r="11" customFormat="false" ht="31.35" hidden="false" customHeight="false" outlineLevel="0" collapsed="false">
      <c r="A11" s="33"/>
      <c r="B11" s="70" t="s">
        <v>103</v>
      </c>
      <c r="C11" s="48" t="n">
        <v>5010000190</v>
      </c>
      <c r="D11" s="68"/>
      <c r="E11" s="69" t="n">
        <f aca="false">E12</f>
        <v>2214500</v>
      </c>
      <c r="F11" s="69" t="n">
        <f aca="false">F12</f>
        <v>2181300</v>
      </c>
    </row>
    <row r="12" customFormat="false" ht="76.6" hidden="false" customHeight="false" outlineLevel="0" collapsed="false">
      <c r="A12" s="33"/>
      <c r="B12" s="33" t="s">
        <v>104</v>
      </c>
      <c r="C12" s="48" t="n">
        <v>5010000190</v>
      </c>
      <c r="D12" s="68" t="s">
        <v>105</v>
      </c>
      <c r="E12" s="69" t="n">
        <f aca="false">'приложение 11'!I31</f>
        <v>2214500</v>
      </c>
      <c r="F12" s="69" t="n">
        <f aca="false">'приложение 11'!N31</f>
        <v>2181300</v>
      </c>
    </row>
    <row r="13" customFormat="false" ht="151.35" hidden="false" customHeight="false" outlineLevel="0" collapsed="false">
      <c r="A13" s="33"/>
      <c r="B13" s="33" t="s">
        <v>106</v>
      </c>
      <c r="C13" s="48" t="n">
        <v>5010060070</v>
      </c>
      <c r="D13" s="68"/>
      <c r="E13" s="69" t="n">
        <f aca="false">E14</f>
        <v>252000</v>
      </c>
      <c r="F13" s="69" t="n">
        <f aca="false">F14</f>
        <v>252000</v>
      </c>
    </row>
    <row r="14" customFormat="false" ht="31.35" hidden="false" customHeight="false" outlineLevel="0" collapsed="false">
      <c r="A14" s="33"/>
      <c r="B14" s="33" t="s">
        <v>107</v>
      </c>
      <c r="C14" s="48" t="n">
        <v>5010060070</v>
      </c>
      <c r="D14" s="68" t="s">
        <v>108</v>
      </c>
      <c r="E14" s="69" t="n">
        <f aca="false">'приложение 11'!I118</f>
        <v>252000</v>
      </c>
      <c r="F14" s="69" t="n">
        <f aca="false">'приложение 11'!N118</f>
        <v>252000</v>
      </c>
    </row>
    <row r="15" customFormat="false" ht="31.35" hidden="false" customHeight="false" outlineLevel="0" collapsed="false">
      <c r="A15" s="33"/>
      <c r="B15" s="33" t="s">
        <v>109</v>
      </c>
      <c r="C15" s="48" t="n">
        <v>5020000000</v>
      </c>
      <c r="D15" s="68"/>
      <c r="E15" s="69" t="n">
        <f aca="false">E16+E20+E23+E26+E32+E28+E36+E39</f>
        <v>150397900</v>
      </c>
      <c r="F15" s="69" t="n">
        <f aca="false">F16+F20+F23+F26+F32+F28+F36+F39</f>
        <v>147980300</v>
      </c>
    </row>
    <row r="16" customFormat="false" ht="31.35" hidden="false" customHeight="false" outlineLevel="0" collapsed="false">
      <c r="A16" s="33"/>
      <c r="B16" s="70" t="s">
        <v>103</v>
      </c>
      <c r="C16" s="48" t="n">
        <v>5020000190</v>
      </c>
      <c r="D16" s="68"/>
      <c r="E16" s="69" t="n">
        <f aca="false">E17+E18+E19</f>
        <v>125977500</v>
      </c>
      <c r="F16" s="69" t="n">
        <f aca="false">F17+F18+F19</f>
        <v>123559900</v>
      </c>
    </row>
    <row r="17" customFormat="false" ht="76.6" hidden="false" customHeight="false" outlineLevel="0" collapsed="false">
      <c r="A17" s="33"/>
      <c r="B17" s="33" t="s">
        <v>104</v>
      </c>
      <c r="C17" s="48" t="n">
        <v>5020000190</v>
      </c>
      <c r="D17" s="68" t="s">
        <v>105</v>
      </c>
      <c r="E17" s="69" t="n">
        <f aca="false">'приложение 11'!I36+'приложение 11'!I229+'приложение 11'!I271+'приложение 11'!I289+'приложение 11'!I392+'приложение 11'!I488+'приложение 11'!I540+'приложение 11'!I584</f>
        <v>125967600</v>
      </c>
      <c r="F17" s="69" t="n">
        <f aca="false">'приложение 11'!N36+'приложение 11'!N229+'приложение 11'!N271+'приложение 11'!N289+'приложение 11'!N392+'приложение 11'!N488+'приложение 11'!N540+'приложение 11'!N584</f>
        <v>123550100</v>
      </c>
    </row>
    <row r="18" customFormat="false" ht="31.35" hidden="true" customHeight="false" outlineLevel="0" collapsed="false">
      <c r="A18" s="33"/>
      <c r="B18" s="33" t="s">
        <v>107</v>
      </c>
      <c r="C18" s="48" t="n">
        <v>5020000190</v>
      </c>
      <c r="D18" s="68" t="s">
        <v>108</v>
      </c>
      <c r="E18" s="69" t="n">
        <f aca="false">'приложение 11'!I290+'приложение 11'!I393</f>
        <v>0</v>
      </c>
      <c r="F18" s="69" t="n">
        <f aca="false">'приложение 11'!N290+'приложение 11'!N393</f>
        <v>0</v>
      </c>
    </row>
    <row r="19" customFormat="false" ht="17.35" hidden="false" customHeight="false" outlineLevel="0" collapsed="false">
      <c r="A19" s="33"/>
      <c r="B19" s="33" t="s">
        <v>110</v>
      </c>
      <c r="C19" s="48" t="n">
        <v>5020000190</v>
      </c>
      <c r="D19" s="68" t="s">
        <v>111</v>
      </c>
      <c r="E19" s="69" t="n">
        <f aca="false">'приложение 11'!I37+'приложение 11'!I230+'приложение 11'!I272+'приложение 11'!I291+'приложение 11'!I394+'приложение 11'!I489+'приложение 11'!I541+'приложение 11'!I585</f>
        <v>9900</v>
      </c>
      <c r="F19" s="69" t="n">
        <f aca="false">'приложение 11'!N37+'приложение 11'!N230+'приложение 11'!N272+'приложение 11'!N291+'приложение 11'!N394+'приложение 11'!N489+'приложение 11'!N541+'приложение 11'!N585</f>
        <v>9800</v>
      </c>
    </row>
    <row r="20" customFormat="false" ht="151.35" hidden="false" customHeight="false" outlineLevel="0" collapsed="false">
      <c r="A20" s="33"/>
      <c r="B20" s="33" t="s">
        <v>112</v>
      </c>
      <c r="C20" s="48" t="n">
        <v>5020060870</v>
      </c>
      <c r="D20" s="68"/>
      <c r="E20" s="69" t="n">
        <f aca="false">E21+E22</f>
        <v>1015500</v>
      </c>
      <c r="F20" s="69" t="n">
        <f aca="false">F21+F22</f>
        <v>1015500</v>
      </c>
    </row>
    <row r="21" customFormat="false" ht="76.6" hidden="false" customHeight="false" outlineLevel="0" collapsed="false">
      <c r="A21" s="33"/>
      <c r="B21" s="33" t="s">
        <v>104</v>
      </c>
      <c r="C21" s="48" t="n">
        <v>5020060870</v>
      </c>
      <c r="D21" s="68" t="s">
        <v>105</v>
      </c>
      <c r="E21" s="69" t="n">
        <f aca="false">'приложение 11'!I39</f>
        <v>1015500</v>
      </c>
      <c r="F21" s="69" t="n">
        <f aca="false">'приложение 11'!N39</f>
        <v>1015500</v>
      </c>
    </row>
    <row r="22" customFormat="false" ht="31.35" hidden="true" customHeight="false" outlineLevel="0" collapsed="false">
      <c r="A22" s="33"/>
      <c r="B22" s="33" t="s">
        <v>107</v>
      </c>
      <c r="C22" s="48" t="n">
        <v>5020060870</v>
      </c>
      <c r="D22" s="68" t="s">
        <v>108</v>
      </c>
      <c r="E22" s="69" t="n">
        <f aca="false">'приложение 11'!I40</f>
        <v>0</v>
      </c>
      <c r="F22" s="69" t="n">
        <f aca="false">'приложение 11'!N40</f>
        <v>0</v>
      </c>
    </row>
    <row r="23" customFormat="false" ht="47.05" hidden="false" customHeight="false" outlineLevel="0" collapsed="false">
      <c r="A23" s="33"/>
      <c r="B23" s="71" t="s">
        <v>113</v>
      </c>
      <c r="C23" s="48" t="n">
        <v>5020060910</v>
      </c>
      <c r="D23" s="72"/>
      <c r="E23" s="69" t="n">
        <f aca="false">E24+E25</f>
        <v>2024800</v>
      </c>
      <c r="F23" s="69" t="n">
        <f aca="false">F24+F25</f>
        <v>2024800</v>
      </c>
    </row>
    <row r="24" customFormat="false" ht="76.6" hidden="false" customHeight="false" outlineLevel="0" collapsed="false">
      <c r="A24" s="33"/>
      <c r="B24" s="33" t="s">
        <v>104</v>
      </c>
      <c r="C24" s="48" t="n">
        <v>5020060910</v>
      </c>
      <c r="D24" s="68" t="s">
        <v>105</v>
      </c>
      <c r="E24" s="69" t="n">
        <f aca="false">'приложение 11'!I274</f>
        <v>2024800</v>
      </c>
      <c r="F24" s="69" t="n">
        <f aca="false">'приложение 11'!N274</f>
        <v>2024800</v>
      </c>
    </row>
    <row r="25" customFormat="false" ht="31.35" hidden="true" customHeight="false" outlineLevel="0" collapsed="false">
      <c r="A25" s="33"/>
      <c r="B25" s="33" t="s">
        <v>107</v>
      </c>
      <c r="C25" s="48" t="n">
        <v>5020060910</v>
      </c>
      <c r="D25" s="68" t="s">
        <v>108</v>
      </c>
      <c r="E25" s="69" t="n">
        <f aca="false">'приложение 11'!I275</f>
        <v>0</v>
      </c>
      <c r="F25" s="69" t="n">
        <f aca="false">'приложение 11'!N275</f>
        <v>0</v>
      </c>
    </row>
    <row r="26" customFormat="false" ht="196.6" hidden="false" customHeight="false" outlineLevel="0" collapsed="false">
      <c r="A26" s="33"/>
      <c r="B26" s="33" t="s">
        <v>114</v>
      </c>
      <c r="C26" s="48" t="n">
        <v>5020069170</v>
      </c>
      <c r="D26" s="73"/>
      <c r="E26" s="69" t="n">
        <f aca="false">E27</f>
        <v>1360400</v>
      </c>
      <c r="F26" s="69" t="n">
        <f aca="false">F27</f>
        <v>1360400</v>
      </c>
    </row>
    <row r="27" customFormat="false" ht="76.6" hidden="false" customHeight="false" outlineLevel="0" collapsed="false">
      <c r="A27" s="33"/>
      <c r="B27" s="33" t="s">
        <v>115</v>
      </c>
      <c r="C27" s="48" t="n">
        <v>5020069170</v>
      </c>
      <c r="D27" s="73" t="n">
        <v>100</v>
      </c>
      <c r="E27" s="69" t="n">
        <f aca="false">'приложение 11'!I614</f>
        <v>1360400</v>
      </c>
      <c r="F27" s="69" t="n">
        <f aca="false">'приложение 11'!N614</f>
        <v>1360400</v>
      </c>
    </row>
    <row r="28" customFormat="false" ht="76.6" hidden="false" customHeight="false" outlineLevel="0" collapsed="false">
      <c r="A28" s="33"/>
      <c r="B28" s="33" t="s">
        <v>116</v>
      </c>
      <c r="C28" s="48" t="n">
        <v>5020069180</v>
      </c>
      <c r="D28" s="72"/>
      <c r="E28" s="69" t="n">
        <f aca="false">E29+E30+E31</f>
        <v>1015700</v>
      </c>
      <c r="F28" s="69" t="n">
        <f aca="false">F29+F30+F31</f>
        <v>1015700</v>
      </c>
    </row>
    <row r="29" customFormat="false" ht="76.6" hidden="false" customHeight="false" outlineLevel="0" collapsed="false">
      <c r="A29" s="33"/>
      <c r="B29" s="33" t="s">
        <v>115</v>
      </c>
      <c r="C29" s="48" t="n">
        <v>5020069180</v>
      </c>
      <c r="D29" s="72" t="n">
        <v>100</v>
      </c>
      <c r="E29" s="69" t="n">
        <f aca="false">'приложение 11'!I616</f>
        <v>1015700</v>
      </c>
      <c r="F29" s="69" t="n">
        <f aca="false">'приложение 11'!N616</f>
        <v>1015700</v>
      </c>
    </row>
    <row r="30" customFormat="false" ht="31.35" hidden="true" customHeight="false" outlineLevel="0" collapsed="false">
      <c r="A30" s="33"/>
      <c r="B30" s="33" t="s">
        <v>107</v>
      </c>
      <c r="C30" s="48" t="n">
        <v>5020069180</v>
      </c>
      <c r="D30" s="72" t="n">
        <v>200</v>
      </c>
      <c r="E30" s="69" t="n">
        <f aca="false">'приложение 11'!I617</f>
        <v>0</v>
      </c>
      <c r="F30" s="69" t="n">
        <f aca="false">'приложение 11'!N617</f>
        <v>0</v>
      </c>
    </row>
    <row r="31" customFormat="false" ht="17.35" hidden="true" customHeight="false" outlineLevel="0" collapsed="false">
      <c r="A31" s="33"/>
      <c r="B31" s="33" t="s">
        <v>110</v>
      </c>
      <c r="C31" s="48" t="n">
        <v>5020069180</v>
      </c>
      <c r="D31" s="72" t="n">
        <v>800</v>
      </c>
      <c r="E31" s="69" t="n">
        <f aca="false">'приложение 11'!I618</f>
        <v>0</v>
      </c>
      <c r="F31" s="69" t="n">
        <f aca="false">'приложение 11'!N618</f>
        <v>0</v>
      </c>
    </row>
    <row r="32" customFormat="false" ht="61.8" hidden="false" customHeight="false" outlineLevel="0" collapsed="false">
      <c r="A32" s="33"/>
      <c r="B32" s="33" t="s">
        <v>117</v>
      </c>
      <c r="C32" s="48" t="n">
        <v>5020069190</v>
      </c>
      <c r="D32" s="72"/>
      <c r="E32" s="69" t="n">
        <f aca="false">E33+E34+E35</f>
        <v>12433300</v>
      </c>
      <c r="F32" s="69" t="n">
        <f aca="false">F33+F34+F35</f>
        <v>12433300</v>
      </c>
    </row>
    <row r="33" customFormat="false" ht="76.6" hidden="false" customHeight="false" outlineLevel="0" collapsed="false">
      <c r="A33" s="33"/>
      <c r="B33" s="33" t="s">
        <v>115</v>
      </c>
      <c r="C33" s="48" t="n">
        <v>5020069190</v>
      </c>
      <c r="D33" s="72" t="n">
        <v>100</v>
      </c>
      <c r="E33" s="69" t="n">
        <f aca="false">'приложение 11'!I620</f>
        <v>11732800</v>
      </c>
      <c r="F33" s="69" t="n">
        <f aca="false">'приложение 11'!N620</f>
        <v>12433300</v>
      </c>
    </row>
    <row r="34" customFormat="false" ht="31.35" hidden="false" customHeight="false" outlineLevel="0" collapsed="false">
      <c r="A34" s="33"/>
      <c r="B34" s="33" t="s">
        <v>107</v>
      </c>
      <c r="C34" s="48" t="n">
        <v>5020069190</v>
      </c>
      <c r="D34" s="72" t="n">
        <v>200</v>
      </c>
      <c r="E34" s="69" t="n">
        <f aca="false">'приложение 11'!I621</f>
        <v>700000</v>
      </c>
      <c r="F34" s="69" t="n">
        <f aca="false">'приложение 11'!N621</f>
        <v>0</v>
      </c>
    </row>
    <row r="35" customFormat="false" ht="17.35" hidden="false" customHeight="false" outlineLevel="0" collapsed="false">
      <c r="A35" s="33"/>
      <c r="B35" s="33" t="s">
        <v>110</v>
      </c>
      <c r="C35" s="48" t="n">
        <v>5020069190</v>
      </c>
      <c r="D35" s="72" t="n">
        <v>800</v>
      </c>
      <c r="E35" s="69" t="n">
        <f aca="false">'приложение 11'!I622</f>
        <v>500</v>
      </c>
      <c r="F35" s="69" t="n">
        <f aca="false">'приложение 11'!N622</f>
        <v>0</v>
      </c>
    </row>
    <row r="36" customFormat="false" ht="61.8" hidden="false" customHeight="false" outlineLevel="0" collapsed="false">
      <c r="A36" s="33"/>
      <c r="B36" s="33" t="s">
        <v>118</v>
      </c>
      <c r="C36" s="48" t="n">
        <v>5020069200</v>
      </c>
      <c r="D36" s="68"/>
      <c r="E36" s="69" t="n">
        <f aca="false">E37+E38</f>
        <v>5555200</v>
      </c>
      <c r="F36" s="69" t="n">
        <f aca="false">F37+F38</f>
        <v>5555200</v>
      </c>
    </row>
    <row r="37" customFormat="false" ht="76.6" hidden="false" customHeight="false" outlineLevel="0" collapsed="false">
      <c r="A37" s="33"/>
      <c r="B37" s="33" t="s">
        <v>104</v>
      </c>
      <c r="C37" s="48" t="n">
        <v>5020069200</v>
      </c>
      <c r="D37" s="68" t="s">
        <v>105</v>
      </c>
      <c r="E37" s="69" t="n">
        <f aca="false">'приложение 11'!I42</f>
        <v>5455200</v>
      </c>
      <c r="F37" s="69" t="n">
        <f aca="false">'приложение 11'!N42</f>
        <v>5455200</v>
      </c>
    </row>
    <row r="38" customFormat="false" ht="31.35" hidden="false" customHeight="false" outlineLevel="0" collapsed="false">
      <c r="A38" s="33"/>
      <c r="B38" s="33" t="s">
        <v>107</v>
      </c>
      <c r="C38" s="48" t="n">
        <v>5020069200</v>
      </c>
      <c r="D38" s="68" t="s">
        <v>108</v>
      </c>
      <c r="E38" s="69" t="n">
        <f aca="false">'приложение 11'!I43</f>
        <v>100000</v>
      </c>
      <c r="F38" s="69" t="n">
        <f aca="false">'приложение 11'!N43</f>
        <v>100000</v>
      </c>
    </row>
    <row r="39" customFormat="false" ht="181.8" hidden="false" customHeight="false" outlineLevel="0" collapsed="false">
      <c r="A39" s="33"/>
      <c r="B39" s="29" t="s">
        <v>119</v>
      </c>
      <c r="C39" s="74" t="n">
        <v>5020069210</v>
      </c>
      <c r="D39" s="75"/>
      <c r="E39" s="69" t="n">
        <f aca="false">E40</f>
        <v>1015500</v>
      </c>
      <c r="F39" s="69" t="n">
        <f aca="false">F40</f>
        <v>1015500</v>
      </c>
    </row>
    <row r="40" customFormat="false" ht="76.6" hidden="false" customHeight="false" outlineLevel="0" collapsed="false">
      <c r="A40" s="33"/>
      <c r="B40" s="29" t="s">
        <v>104</v>
      </c>
      <c r="C40" s="74" t="n">
        <v>5020069210</v>
      </c>
      <c r="D40" s="75" t="s">
        <v>105</v>
      </c>
      <c r="E40" s="69" t="n">
        <f aca="false">'приложение 11'!I45</f>
        <v>1015500</v>
      </c>
      <c r="F40" s="69" t="n">
        <f aca="false">'приложение 11'!N45</f>
        <v>1015500</v>
      </c>
    </row>
    <row r="41" customFormat="false" ht="31.35" hidden="false" customHeight="false" outlineLevel="0" collapsed="false">
      <c r="A41" s="33"/>
      <c r="B41" s="33" t="s">
        <v>120</v>
      </c>
      <c r="C41" s="48" t="n">
        <v>5030000000</v>
      </c>
      <c r="D41" s="68"/>
      <c r="E41" s="69" t="n">
        <f aca="false">E42</f>
        <v>21761000</v>
      </c>
      <c r="F41" s="69" t="n">
        <f aca="false">F42</f>
        <v>19944200</v>
      </c>
    </row>
    <row r="42" customFormat="false" ht="47.05" hidden="false" customHeight="false" outlineLevel="0" collapsed="false">
      <c r="A42" s="33"/>
      <c r="B42" s="33" t="s">
        <v>121</v>
      </c>
      <c r="C42" s="48" t="n">
        <v>5030010030</v>
      </c>
      <c r="D42" s="68"/>
      <c r="E42" s="69" t="n">
        <f aca="false">E43+E44</f>
        <v>21761000</v>
      </c>
      <c r="F42" s="69" t="n">
        <f aca="false">F43+F44</f>
        <v>19944200</v>
      </c>
    </row>
    <row r="43" customFormat="false" ht="31.35" hidden="false" customHeight="false" outlineLevel="0" collapsed="false">
      <c r="A43" s="33"/>
      <c r="B43" s="33" t="s">
        <v>107</v>
      </c>
      <c r="C43" s="48" t="n">
        <v>5030010030</v>
      </c>
      <c r="D43" s="68" t="s">
        <v>108</v>
      </c>
      <c r="E43" s="69" t="n">
        <f aca="false">'приложение 11'!I24+'приложение 11'!I258+'приложение 11'!I265+'приложение 11'!I294+'приложение 11'!I548+'приложение 11'!I304+'приложение 11'!I235+'приложение 11'!I456+'приложение 11'!I510+'приложение 11'!I59</f>
        <v>21746000</v>
      </c>
      <c r="F43" s="69" t="n">
        <f aca="false">'приложение 11'!N24+'приложение 11'!N258+'приложение 11'!N265+'приложение 11'!N294+'приложение 11'!N548+'приложение 11'!N304+'приложение 11'!N235+'приложение 11'!N456+'приложение 11'!N510+'приложение 11'!N59</f>
        <v>19929200</v>
      </c>
    </row>
    <row r="44" customFormat="false" ht="17.35" hidden="false" customHeight="false" outlineLevel="0" collapsed="false">
      <c r="A44" s="33"/>
      <c r="B44" s="33" t="s">
        <v>110</v>
      </c>
      <c r="C44" s="48" t="n">
        <v>5030010030</v>
      </c>
      <c r="D44" s="68" t="s">
        <v>111</v>
      </c>
      <c r="E44" s="69" t="n">
        <f aca="false">'приложение 11'!I305</f>
        <v>15000</v>
      </c>
      <c r="F44" s="69" t="n">
        <f aca="false">'приложение 11'!N305</f>
        <v>15000</v>
      </c>
    </row>
    <row r="45" customFormat="false" ht="31.35" hidden="false" customHeight="false" outlineLevel="0" collapsed="false">
      <c r="A45" s="33"/>
      <c r="B45" s="29" t="s">
        <v>122</v>
      </c>
      <c r="C45" s="74" t="n">
        <v>5040000000</v>
      </c>
      <c r="D45" s="75"/>
      <c r="E45" s="69" t="n">
        <f aca="false">E46</f>
        <v>2000000</v>
      </c>
      <c r="F45" s="69" t="n">
        <f aca="false">F46</f>
        <v>2000000</v>
      </c>
    </row>
    <row r="46" customFormat="false" ht="31.35" hidden="false" customHeight="false" outlineLevel="0" collapsed="false">
      <c r="A46" s="33"/>
      <c r="B46" s="29" t="s">
        <v>123</v>
      </c>
      <c r="C46" s="74" t="n">
        <v>5040010560</v>
      </c>
      <c r="D46" s="75"/>
      <c r="E46" s="69" t="n">
        <f aca="false">E47</f>
        <v>2000000</v>
      </c>
      <c r="F46" s="69" t="n">
        <f aca="false">F47</f>
        <v>2000000</v>
      </c>
    </row>
    <row r="47" customFormat="false" ht="31.35" hidden="false" customHeight="false" outlineLevel="0" collapsed="false">
      <c r="A47" s="33"/>
      <c r="B47" s="29" t="s">
        <v>107</v>
      </c>
      <c r="C47" s="74" t="n">
        <v>5040010560</v>
      </c>
      <c r="D47" s="75" t="s">
        <v>108</v>
      </c>
      <c r="E47" s="69" t="n">
        <f aca="false">'приложение 11'!I62</f>
        <v>2000000</v>
      </c>
      <c r="F47" s="69" t="n">
        <f aca="false">'приложение 11'!N62</f>
        <v>2000000</v>
      </c>
    </row>
    <row r="48" customFormat="false" ht="31.35" hidden="false" customHeight="false" outlineLevel="0" collapsed="false">
      <c r="A48" s="33"/>
      <c r="B48" s="29" t="s">
        <v>124</v>
      </c>
      <c r="C48" s="74" t="n">
        <v>5050000000</v>
      </c>
      <c r="D48" s="75"/>
      <c r="E48" s="69" t="n">
        <f aca="false">E49</f>
        <v>5000000</v>
      </c>
      <c r="F48" s="69" t="n">
        <f aca="false">F49</f>
        <v>5000000</v>
      </c>
    </row>
    <row r="49" customFormat="false" ht="31.35" hidden="false" customHeight="false" outlineLevel="0" collapsed="false">
      <c r="A49" s="33"/>
      <c r="B49" s="29" t="s">
        <v>125</v>
      </c>
      <c r="C49" s="74" t="n">
        <v>5050010780</v>
      </c>
      <c r="D49" s="75"/>
      <c r="E49" s="69" t="n">
        <f aca="false">E50</f>
        <v>5000000</v>
      </c>
      <c r="F49" s="69" t="n">
        <f aca="false">F50</f>
        <v>5000000</v>
      </c>
    </row>
    <row r="50" customFormat="false" ht="31.35" hidden="false" customHeight="false" outlineLevel="0" collapsed="false">
      <c r="A50" s="33"/>
      <c r="B50" s="29" t="s">
        <v>107</v>
      </c>
      <c r="C50" s="74" t="n">
        <v>5050010780</v>
      </c>
      <c r="D50" s="75" t="s">
        <v>108</v>
      </c>
      <c r="E50" s="69" t="n">
        <f aca="false">'приложение 11'!I65</f>
        <v>5000000</v>
      </c>
      <c r="F50" s="69" t="n">
        <f aca="false">'приложение 11'!N65</f>
        <v>5000000</v>
      </c>
    </row>
    <row r="51" s="64" customFormat="true" ht="31.35" hidden="false" customHeight="false" outlineLevel="0" collapsed="false">
      <c r="A51" s="60" t="s">
        <v>36</v>
      </c>
      <c r="B51" s="60" t="s">
        <v>126</v>
      </c>
      <c r="C51" s="65" t="n">
        <v>5100000000</v>
      </c>
      <c r="D51" s="76"/>
      <c r="E51" s="67" t="n">
        <f aca="false">E52</f>
        <v>25000000</v>
      </c>
      <c r="F51" s="67" t="n">
        <f aca="false">F52</f>
        <v>25000000</v>
      </c>
    </row>
    <row r="52" customFormat="false" ht="46.15" hidden="false" customHeight="false" outlineLevel="0" collapsed="false">
      <c r="A52" s="33"/>
      <c r="B52" s="29" t="s">
        <v>127</v>
      </c>
      <c r="C52" s="74" t="n">
        <v>5110000000</v>
      </c>
      <c r="D52" s="75"/>
      <c r="E52" s="69" t="n">
        <f aca="false">E53</f>
        <v>25000000</v>
      </c>
      <c r="F52" s="69" t="n">
        <f aca="false">F53</f>
        <v>25000000</v>
      </c>
    </row>
    <row r="53" customFormat="false" ht="31.35" hidden="false" customHeight="false" outlineLevel="0" collapsed="false">
      <c r="A53" s="33"/>
      <c r="B53" s="29" t="s">
        <v>128</v>
      </c>
      <c r="C53" s="74" t="s">
        <v>129</v>
      </c>
      <c r="D53" s="75"/>
      <c r="E53" s="69" t="n">
        <f aca="false">E54</f>
        <v>25000000</v>
      </c>
      <c r="F53" s="69" t="n">
        <f aca="false">F54</f>
        <v>25000000</v>
      </c>
    </row>
    <row r="54" customFormat="false" ht="17.35" hidden="false" customHeight="false" outlineLevel="0" collapsed="false">
      <c r="A54" s="33"/>
      <c r="B54" s="29" t="s">
        <v>130</v>
      </c>
      <c r="C54" s="74" t="s">
        <v>129</v>
      </c>
      <c r="D54" s="75" t="s">
        <v>131</v>
      </c>
      <c r="E54" s="69" t="n">
        <f aca="false">'приложение 11'!I241</f>
        <v>25000000</v>
      </c>
      <c r="F54" s="69" t="n">
        <f aca="false">'приложение 11'!N241</f>
        <v>25000000</v>
      </c>
    </row>
    <row r="55" s="64" customFormat="true" ht="31.35" hidden="false" customHeight="false" outlineLevel="0" collapsed="false">
      <c r="A55" s="60" t="s">
        <v>44</v>
      </c>
      <c r="B55" s="60" t="s">
        <v>132</v>
      </c>
      <c r="C55" s="65" t="n">
        <v>5200000000</v>
      </c>
      <c r="D55" s="76"/>
      <c r="E55" s="67" t="n">
        <f aca="false">E56+E61+E71+E77+E87+E92+E82+E66</f>
        <v>291222200</v>
      </c>
      <c r="F55" s="67" t="n">
        <f aca="false">F56+F61+F71+F77+F87+F92+F82+F66</f>
        <v>289596400</v>
      </c>
    </row>
    <row r="56" customFormat="false" ht="17.35" hidden="false" customHeight="false" outlineLevel="0" collapsed="false">
      <c r="A56" s="33"/>
      <c r="B56" s="33" t="s">
        <v>133</v>
      </c>
      <c r="C56" s="48" t="n">
        <v>5210000000</v>
      </c>
      <c r="D56" s="68"/>
      <c r="E56" s="69" t="n">
        <f aca="false">E57</f>
        <v>136362600</v>
      </c>
      <c r="F56" s="69" t="n">
        <f aca="false">F57</f>
        <v>136869300</v>
      </c>
    </row>
    <row r="57" customFormat="false" ht="31.35" hidden="false" customHeight="false" outlineLevel="0" collapsed="false">
      <c r="A57" s="33"/>
      <c r="B57" s="70" t="s">
        <v>134</v>
      </c>
      <c r="C57" s="48" t="n">
        <v>5210000590</v>
      </c>
      <c r="D57" s="68"/>
      <c r="E57" s="69" t="n">
        <f aca="false">E58+E59+E60</f>
        <v>136362600</v>
      </c>
      <c r="F57" s="69" t="n">
        <f aca="false">F58+F59+F60</f>
        <v>136869300</v>
      </c>
    </row>
    <row r="58" customFormat="false" ht="76.6" hidden="false" customHeight="false" outlineLevel="0" collapsed="false">
      <c r="A58" s="33"/>
      <c r="B58" s="33" t="s">
        <v>104</v>
      </c>
      <c r="C58" s="48" t="n">
        <v>5210000590</v>
      </c>
      <c r="D58" s="68" t="s">
        <v>105</v>
      </c>
      <c r="E58" s="69" t="n">
        <f aca="false">'приложение 11'!I192+'приложение 11'!I69</f>
        <v>118372700</v>
      </c>
      <c r="F58" s="69" t="n">
        <f aca="false">'приложение 11'!N192+'приложение 11'!N69</f>
        <v>116993000</v>
      </c>
    </row>
    <row r="59" customFormat="false" ht="31.35" hidden="false" customHeight="false" outlineLevel="0" collapsed="false">
      <c r="A59" s="33"/>
      <c r="B59" s="33" t="s">
        <v>107</v>
      </c>
      <c r="C59" s="48" t="n">
        <v>5210000590</v>
      </c>
      <c r="D59" s="68" t="s">
        <v>108</v>
      </c>
      <c r="E59" s="69" t="n">
        <f aca="false">'приложение 11'!I193+'приложение 11'!I70</f>
        <v>17881300</v>
      </c>
      <c r="F59" s="69" t="n">
        <f aca="false">'приложение 11'!N193+'приложение 11'!N70</f>
        <v>19769300</v>
      </c>
    </row>
    <row r="60" customFormat="false" ht="17.35" hidden="false" customHeight="false" outlineLevel="0" collapsed="false">
      <c r="A60" s="33"/>
      <c r="B60" s="33" t="s">
        <v>110</v>
      </c>
      <c r="C60" s="48" t="n">
        <v>5210000590</v>
      </c>
      <c r="D60" s="68" t="s">
        <v>111</v>
      </c>
      <c r="E60" s="69" t="n">
        <f aca="false">'приложение 11'!I194+'приложение 11'!I71</f>
        <v>108600</v>
      </c>
      <c r="F60" s="69" t="n">
        <f aca="false">'приложение 11'!N194+'приложение 11'!N71</f>
        <v>107000</v>
      </c>
    </row>
    <row r="61" customFormat="false" ht="31.35" hidden="false" customHeight="false" outlineLevel="0" collapsed="false">
      <c r="A61" s="33"/>
      <c r="B61" s="77" t="s">
        <v>135</v>
      </c>
      <c r="C61" s="48" t="n">
        <v>5220000000</v>
      </c>
      <c r="D61" s="68"/>
      <c r="E61" s="69" t="n">
        <f aca="false">E62</f>
        <v>38562400</v>
      </c>
      <c r="F61" s="69" t="n">
        <f aca="false">F62</f>
        <v>37981100</v>
      </c>
    </row>
    <row r="62" customFormat="false" ht="31.35" hidden="false" customHeight="false" outlineLevel="0" collapsed="false">
      <c r="A62" s="33"/>
      <c r="B62" s="70" t="s">
        <v>134</v>
      </c>
      <c r="C62" s="48" t="n">
        <v>5220000590</v>
      </c>
      <c r="D62" s="68"/>
      <c r="E62" s="69" t="n">
        <f aca="false">E63+E64+E65</f>
        <v>38562400</v>
      </c>
      <c r="F62" s="69" t="n">
        <f aca="false">F63+F64+F65</f>
        <v>37981100</v>
      </c>
    </row>
    <row r="63" customFormat="false" ht="76.6" hidden="false" customHeight="false" outlineLevel="0" collapsed="false">
      <c r="A63" s="33"/>
      <c r="B63" s="33" t="s">
        <v>104</v>
      </c>
      <c r="C63" s="48" t="n">
        <v>5220000590</v>
      </c>
      <c r="D63" s="68" t="s">
        <v>105</v>
      </c>
      <c r="E63" s="69" t="n">
        <f aca="false">'приложение 11'!I74</f>
        <v>27329000</v>
      </c>
      <c r="F63" s="69" t="n">
        <f aca="false">'приложение 11'!N74</f>
        <v>26919400</v>
      </c>
    </row>
    <row r="64" customFormat="false" ht="31.35" hidden="false" customHeight="false" outlineLevel="0" collapsed="false">
      <c r="A64" s="33"/>
      <c r="B64" s="33" t="s">
        <v>107</v>
      </c>
      <c r="C64" s="48" t="n">
        <v>5220000590</v>
      </c>
      <c r="D64" s="68" t="s">
        <v>108</v>
      </c>
      <c r="E64" s="69" t="n">
        <f aca="false">'приложение 11'!I75</f>
        <v>11124100</v>
      </c>
      <c r="F64" s="69" t="n">
        <f aca="false">'приложение 11'!N75</f>
        <v>10954000</v>
      </c>
    </row>
    <row r="65" customFormat="false" ht="17.35" hidden="false" customHeight="false" outlineLevel="0" collapsed="false">
      <c r="A65" s="33"/>
      <c r="B65" s="33" t="s">
        <v>110</v>
      </c>
      <c r="C65" s="48" t="n">
        <v>5220000590</v>
      </c>
      <c r="D65" s="68" t="s">
        <v>111</v>
      </c>
      <c r="E65" s="69" t="n">
        <f aca="false">'приложение 11'!I76</f>
        <v>109300</v>
      </c>
      <c r="F65" s="69" t="n">
        <f aca="false">'приложение 11'!N76</f>
        <v>107700</v>
      </c>
    </row>
    <row r="66" customFormat="false" ht="17.35" hidden="false" customHeight="false" outlineLevel="0" collapsed="false">
      <c r="A66" s="33"/>
      <c r="B66" s="29" t="s">
        <v>136</v>
      </c>
      <c r="C66" s="74" t="n">
        <v>5230000000</v>
      </c>
      <c r="D66" s="75"/>
      <c r="E66" s="69" t="n">
        <f aca="false">E67</f>
        <v>18204200</v>
      </c>
      <c r="F66" s="69" t="n">
        <f aca="false">F67</f>
        <v>17931200</v>
      </c>
    </row>
    <row r="67" customFormat="false" ht="31.35" hidden="false" customHeight="false" outlineLevel="0" collapsed="false">
      <c r="A67" s="33"/>
      <c r="B67" s="29" t="s">
        <v>134</v>
      </c>
      <c r="C67" s="74" t="n">
        <v>5230000590</v>
      </c>
      <c r="D67" s="75"/>
      <c r="E67" s="69" t="n">
        <f aca="false">E68+E69+E70</f>
        <v>18204200</v>
      </c>
      <c r="F67" s="69" t="n">
        <f aca="false">F68+F69+F70</f>
        <v>17931200</v>
      </c>
    </row>
    <row r="68" customFormat="false" ht="76.6" hidden="false" customHeight="false" outlineLevel="0" collapsed="false">
      <c r="A68" s="33"/>
      <c r="B68" s="29" t="s">
        <v>104</v>
      </c>
      <c r="C68" s="74" t="n">
        <v>5230000590</v>
      </c>
      <c r="D68" s="75" t="s">
        <v>105</v>
      </c>
      <c r="E68" s="69" t="n">
        <f aca="false">'приложение 11'!I79</f>
        <v>17328300</v>
      </c>
      <c r="F68" s="69" t="n">
        <f aca="false">'приложение 11'!N79</f>
        <v>17068600</v>
      </c>
    </row>
    <row r="69" customFormat="false" ht="31.35" hidden="false" customHeight="false" outlineLevel="0" collapsed="false">
      <c r="A69" s="33"/>
      <c r="B69" s="29" t="s">
        <v>107</v>
      </c>
      <c r="C69" s="74" t="n">
        <v>5230000590</v>
      </c>
      <c r="D69" s="75" t="s">
        <v>108</v>
      </c>
      <c r="E69" s="69" t="n">
        <f aca="false">'приложение 11'!I80</f>
        <v>667400</v>
      </c>
      <c r="F69" s="69" t="n">
        <f aca="false">'приложение 11'!N80</f>
        <v>657200</v>
      </c>
    </row>
    <row r="70" customFormat="false" ht="17.35" hidden="false" customHeight="false" outlineLevel="0" collapsed="false">
      <c r="A70" s="33"/>
      <c r="B70" s="29" t="s">
        <v>110</v>
      </c>
      <c r="C70" s="74" t="n">
        <v>5230000590</v>
      </c>
      <c r="D70" s="75" t="s">
        <v>111</v>
      </c>
      <c r="E70" s="69" t="n">
        <f aca="false">'приложение 11'!I81</f>
        <v>208500</v>
      </c>
      <c r="F70" s="69" t="n">
        <f aca="false">'приложение 11'!N81</f>
        <v>205400</v>
      </c>
    </row>
    <row r="71" customFormat="false" ht="17.35" hidden="false" customHeight="false" outlineLevel="0" collapsed="false">
      <c r="A71" s="33"/>
      <c r="B71" s="70" t="s">
        <v>137</v>
      </c>
      <c r="C71" s="48" t="n">
        <v>5240000000</v>
      </c>
      <c r="D71" s="68"/>
      <c r="E71" s="69" t="n">
        <f aca="false">E72</f>
        <v>35762500</v>
      </c>
      <c r="F71" s="69" t="n">
        <f aca="false">F72</f>
        <v>35406500</v>
      </c>
    </row>
    <row r="72" customFormat="false" ht="31.35" hidden="false" customHeight="false" outlineLevel="0" collapsed="false">
      <c r="A72" s="33"/>
      <c r="B72" s="70" t="s">
        <v>134</v>
      </c>
      <c r="C72" s="48" t="n">
        <v>5240000590</v>
      </c>
      <c r="D72" s="68"/>
      <c r="E72" s="69" t="n">
        <f aca="false">E73+E74+E76+E75</f>
        <v>35762500</v>
      </c>
      <c r="F72" s="69" t="n">
        <f aca="false">F73+F74+F76+F75</f>
        <v>35406500</v>
      </c>
    </row>
    <row r="73" customFormat="false" ht="76.6" hidden="false" customHeight="false" outlineLevel="0" collapsed="false">
      <c r="A73" s="33"/>
      <c r="B73" s="33" t="s">
        <v>104</v>
      </c>
      <c r="C73" s="48" t="n">
        <v>5240000590</v>
      </c>
      <c r="D73" s="68" t="s">
        <v>105</v>
      </c>
      <c r="E73" s="69" t="n">
        <f aca="false">'приложение 11'!I104</f>
        <v>21946500</v>
      </c>
      <c r="F73" s="69" t="n">
        <f aca="false">'приложение 11'!N104</f>
        <v>21617600</v>
      </c>
    </row>
    <row r="74" customFormat="false" ht="31.35" hidden="false" customHeight="false" outlineLevel="0" collapsed="false">
      <c r="A74" s="33"/>
      <c r="B74" s="33" t="s">
        <v>107</v>
      </c>
      <c r="C74" s="48" t="n">
        <v>5240000590</v>
      </c>
      <c r="D74" s="68" t="s">
        <v>108</v>
      </c>
      <c r="E74" s="69" t="n">
        <f aca="false">'приложение 11'!I105</f>
        <v>1802100</v>
      </c>
      <c r="F74" s="69" t="n">
        <f aca="false">'приложение 11'!N105</f>
        <v>1775200</v>
      </c>
    </row>
    <row r="75" customFormat="false" ht="17.35" hidden="false" customHeight="false" outlineLevel="0" collapsed="false">
      <c r="A75" s="33"/>
      <c r="B75" s="33" t="s">
        <v>130</v>
      </c>
      <c r="C75" s="48" t="n">
        <v>5240000590</v>
      </c>
      <c r="D75" s="68" t="s">
        <v>131</v>
      </c>
      <c r="E75" s="69" t="n">
        <f aca="false">'приложение 11'!I106</f>
        <v>12000000</v>
      </c>
      <c r="F75" s="69" t="n">
        <f aca="false">'приложение 11'!N106</f>
        <v>12000000</v>
      </c>
    </row>
    <row r="76" customFormat="false" ht="17.35" hidden="false" customHeight="false" outlineLevel="0" collapsed="false">
      <c r="A76" s="33"/>
      <c r="B76" s="33" t="s">
        <v>110</v>
      </c>
      <c r="C76" s="48" t="n">
        <v>5240000590</v>
      </c>
      <c r="D76" s="68" t="s">
        <v>111</v>
      </c>
      <c r="E76" s="69" t="n">
        <f aca="false">'приложение 11'!I107</f>
        <v>13900</v>
      </c>
      <c r="F76" s="69" t="n">
        <f aca="false">'приложение 11'!N107</f>
        <v>13700</v>
      </c>
    </row>
    <row r="77" customFormat="false" ht="17.35" hidden="false" customHeight="false" outlineLevel="0" collapsed="false">
      <c r="A77" s="33"/>
      <c r="B77" s="33" t="s">
        <v>138</v>
      </c>
      <c r="C77" s="48" t="n">
        <v>5250000000</v>
      </c>
      <c r="D77" s="72"/>
      <c r="E77" s="69" t="n">
        <f aca="false">E78</f>
        <v>28245900</v>
      </c>
      <c r="F77" s="69" t="n">
        <f aca="false">F78</f>
        <v>27842700</v>
      </c>
    </row>
    <row r="78" customFormat="false" ht="31.35" hidden="false" customHeight="false" outlineLevel="0" collapsed="false">
      <c r="A78" s="33"/>
      <c r="B78" s="33" t="s">
        <v>134</v>
      </c>
      <c r="C78" s="48" t="n">
        <v>5250000590</v>
      </c>
      <c r="D78" s="72"/>
      <c r="E78" s="69" t="n">
        <f aca="false">E79+E80+E81</f>
        <v>28245900</v>
      </c>
      <c r="F78" s="69" t="n">
        <f aca="false">F79+F80+F81</f>
        <v>27842700</v>
      </c>
    </row>
    <row r="79" customFormat="false" ht="76.6" hidden="false" customHeight="false" outlineLevel="0" collapsed="false">
      <c r="A79" s="33"/>
      <c r="B79" s="33" t="s">
        <v>104</v>
      </c>
      <c r="C79" s="48" t="n">
        <v>5250000590</v>
      </c>
      <c r="D79" s="72" t="n">
        <v>100</v>
      </c>
      <c r="E79" s="69" t="n">
        <f aca="false">'приложение 11'!I398+'приложение 11'!I493</f>
        <v>24966500</v>
      </c>
      <c r="F79" s="69" t="n">
        <f aca="false">'приложение 11'!N398+'приложение 11'!N493</f>
        <v>24592300</v>
      </c>
    </row>
    <row r="80" customFormat="false" ht="31.35" hidden="false" customHeight="false" outlineLevel="0" collapsed="false">
      <c r="A80" s="33"/>
      <c r="B80" s="33" t="s">
        <v>107</v>
      </c>
      <c r="C80" s="48" t="n">
        <v>5250000590</v>
      </c>
      <c r="D80" s="72" t="n">
        <v>200</v>
      </c>
      <c r="E80" s="69" t="n">
        <f aca="false">'приложение 11'!I399+'приложение 11'!I494</f>
        <v>3263400</v>
      </c>
      <c r="F80" s="69" t="n">
        <f aca="false">'приложение 11'!N399+'приложение 11'!N494</f>
        <v>3234700</v>
      </c>
    </row>
    <row r="81" customFormat="false" ht="17.35" hidden="false" customHeight="false" outlineLevel="0" collapsed="false">
      <c r="A81" s="33"/>
      <c r="B81" s="33" t="s">
        <v>110</v>
      </c>
      <c r="C81" s="48" t="n">
        <v>5250000590</v>
      </c>
      <c r="D81" s="72" t="n">
        <v>800</v>
      </c>
      <c r="E81" s="69" t="n">
        <f aca="false">'приложение 11'!I400+'приложение 11'!I495</f>
        <v>16000</v>
      </c>
      <c r="F81" s="69" t="n">
        <f aca="false">'приложение 11'!N400+'приложение 11'!N495</f>
        <v>15700</v>
      </c>
    </row>
    <row r="82" customFormat="false" ht="17.35" hidden="false" customHeight="false" outlineLevel="0" collapsed="false">
      <c r="A82" s="33"/>
      <c r="B82" s="33" t="s">
        <v>139</v>
      </c>
      <c r="C82" s="48" t="n">
        <v>5260000000</v>
      </c>
      <c r="D82" s="68"/>
      <c r="E82" s="69" t="n">
        <f aca="false">E83</f>
        <v>16355100</v>
      </c>
      <c r="F82" s="69" t="n">
        <f aca="false">F83</f>
        <v>16101500</v>
      </c>
    </row>
    <row r="83" customFormat="false" ht="31.35" hidden="false" customHeight="false" outlineLevel="0" collapsed="false">
      <c r="A83" s="33"/>
      <c r="B83" s="33" t="s">
        <v>134</v>
      </c>
      <c r="C83" s="48" t="n">
        <v>5260000590</v>
      </c>
      <c r="D83" s="68"/>
      <c r="E83" s="69" t="n">
        <f aca="false">E84+E85+E86</f>
        <v>16355100</v>
      </c>
      <c r="F83" s="69" t="n">
        <f aca="false">F84+F85+F86</f>
        <v>16101500</v>
      </c>
    </row>
    <row r="84" customFormat="false" ht="76.6" hidden="false" customHeight="false" outlineLevel="0" collapsed="false">
      <c r="A84" s="33"/>
      <c r="B84" s="33" t="s">
        <v>104</v>
      </c>
      <c r="C84" s="48" t="n">
        <v>5260000590</v>
      </c>
      <c r="D84" s="68" t="s">
        <v>105</v>
      </c>
      <c r="E84" s="69" t="n">
        <f aca="false">'приложение 11'!I84</f>
        <v>14357200</v>
      </c>
      <c r="F84" s="69" t="n">
        <f aca="false">'приложение 11'!N84</f>
        <v>14142100</v>
      </c>
    </row>
    <row r="85" customFormat="false" ht="31.35" hidden="false" customHeight="false" outlineLevel="0" collapsed="false">
      <c r="A85" s="33"/>
      <c r="B85" s="33" t="s">
        <v>107</v>
      </c>
      <c r="C85" s="48" t="n">
        <v>5260000590</v>
      </c>
      <c r="D85" s="68" t="s">
        <v>108</v>
      </c>
      <c r="E85" s="69" t="n">
        <f aca="false">'приложение 11'!I85</f>
        <v>1613600</v>
      </c>
      <c r="F85" s="69" t="n">
        <f aca="false">'приложение 11'!N85</f>
        <v>1580800</v>
      </c>
    </row>
    <row r="86" customFormat="false" ht="17.35" hidden="false" customHeight="false" outlineLevel="0" collapsed="false">
      <c r="A86" s="33"/>
      <c r="B86" s="33" t="s">
        <v>110</v>
      </c>
      <c r="C86" s="48" t="n">
        <v>5260000590</v>
      </c>
      <c r="D86" s="68" t="s">
        <v>111</v>
      </c>
      <c r="E86" s="69" t="n">
        <f aca="false">'приложение 11'!I86</f>
        <v>384300</v>
      </c>
      <c r="F86" s="69" t="n">
        <f aca="false">'приложение 11'!N86</f>
        <v>378600</v>
      </c>
    </row>
    <row r="87" customFormat="false" ht="17.35" hidden="false" customHeight="false" outlineLevel="0" collapsed="false">
      <c r="A87" s="33"/>
      <c r="B87" s="33" t="s">
        <v>140</v>
      </c>
      <c r="C87" s="48" t="n">
        <v>5270000000</v>
      </c>
      <c r="D87" s="72"/>
      <c r="E87" s="69" t="n">
        <f aca="false">E88</f>
        <v>13853300</v>
      </c>
      <c r="F87" s="69" t="n">
        <f aca="false">F88</f>
        <v>13645900</v>
      </c>
    </row>
    <row r="88" customFormat="false" ht="31.35" hidden="false" customHeight="false" outlineLevel="0" collapsed="false">
      <c r="A88" s="33"/>
      <c r="B88" s="33" t="s">
        <v>134</v>
      </c>
      <c r="C88" s="48" t="n">
        <v>5270000590</v>
      </c>
      <c r="D88" s="72"/>
      <c r="E88" s="69" t="n">
        <f aca="false">E89+E90+E91</f>
        <v>13853300</v>
      </c>
      <c r="F88" s="69" t="n">
        <f aca="false">F89+F90+F91</f>
        <v>13645900</v>
      </c>
    </row>
    <row r="89" customFormat="false" ht="76.6" hidden="false" customHeight="false" outlineLevel="0" collapsed="false">
      <c r="A89" s="33"/>
      <c r="B89" s="33" t="s">
        <v>104</v>
      </c>
      <c r="C89" s="48" t="n">
        <v>5270000590</v>
      </c>
      <c r="D89" s="72" t="n">
        <v>100</v>
      </c>
      <c r="E89" s="69" t="n">
        <f aca="false">'приложение 11'!I554</f>
        <v>12485100</v>
      </c>
      <c r="F89" s="69" t="n">
        <f aca="false">'приложение 11'!N554</f>
        <v>12298000</v>
      </c>
    </row>
    <row r="90" customFormat="false" ht="31.35" hidden="false" customHeight="false" outlineLevel="0" collapsed="false">
      <c r="A90" s="33"/>
      <c r="B90" s="33" t="s">
        <v>107</v>
      </c>
      <c r="C90" s="48" t="n">
        <v>5270000590</v>
      </c>
      <c r="D90" s="72" t="n">
        <v>200</v>
      </c>
      <c r="E90" s="69" t="n">
        <f aca="false">'приложение 11'!I555</f>
        <v>1364900</v>
      </c>
      <c r="F90" s="69" t="n">
        <f aca="false">'приложение 11'!N555</f>
        <v>1344600</v>
      </c>
    </row>
    <row r="91" customFormat="false" ht="17.35" hidden="false" customHeight="false" outlineLevel="0" collapsed="false">
      <c r="A91" s="33"/>
      <c r="B91" s="33" t="s">
        <v>110</v>
      </c>
      <c r="C91" s="48" t="n">
        <v>5270000590</v>
      </c>
      <c r="D91" s="72" t="n">
        <v>800</v>
      </c>
      <c r="E91" s="69" t="n">
        <f aca="false">'приложение 11'!I556</f>
        <v>3300</v>
      </c>
      <c r="F91" s="69" t="n">
        <f aca="false">'приложение 11'!N556</f>
        <v>3300</v>
      </c>
    </row>
    <row r="92" customFormat="false" ht="47.05" hidden="false" customHeight="false" outlineLevel="0" collapsed="false">
      <c r="A92" s="33"/>
      <c r="B92" s="33" t="s">
        <v>141</v>
      </c>
      <c r="C92" s="48" t="n">
        <v>5280000000</v>
      </c>
      <c r="D92" s="68"/>
      <c r="E92" s="69" t="n">
        <f aca="false">E93</f>
        <v>3876200</v>
      </c>
      <c r="F92" s="69" t="n">
        <f aca="false">F93</f>
        <v>3818200</v>
      </c>
    </row>
    <row r="93" customFormat="false" ht="31.35" hidden="false" customHeight="false" outlineLevel="0" collapsed="false">
      <c r="A93" s="33"/>
      <c r="B93" s="33" t="s">
        <v>142</v>
      </c>
      <c r="C93" s="48" t="n">
        <v>5280000590</v>
      </c>
      <c r="D93" s="68"/>
      <c r="E93" s="69" t="n">
        <f aca="false">E94+E95+E96</f>
        <v>3876200</v>
      </c>
      <c r="F93" s="69" t="n">
        <f aca="false">F94+F95+F96</f>
        <v>3818200</v>
      </c>
    </row>
    <row r="94" customFormat="false" ht="76.6" hidden="false" customHeight="false" outlineLevel="0" collapsed="false">
      <c r="A94" s="33"/>
      <c r="B94" s="33" t="s">
        <v>104</v>
      </c>
      <c r="C94" s="48" t="n">
        <v>5280000590</v>
      </c>
      <c r="D94" s="68" t="s">
        <v>105</v>
      </c>
      <c r="E94" s="69" t="n">
        <f aca="false">'приложение 11'!I559</f>
        <v>3688000</v>
      </c>
      <c r="F94" s="69" t="n">
        <f aca="false">'приложение 11'!N559</f>
        <v>3632800</v>
      </c>
    </row>
    <row r="95" customFormat="false" ht="31.35" hidden="false" customHeight="false" outlineLevel="0" collapsed="false">
      <c r="A95" s="33"/>
      <c r="B95" s="33" t="s">
        <v>107</v>
      </c>
      <c r="C95" s="48" t="n">
        <v>5280000590</v>
      </c>
      <c r="D95" s="68" t="s">
        <v>108</v>
      </c>
      <c r="E95" s="69" t="n">
        <f aca="false">'приложение 11'!I560</f>
        <v>187500</v>
      </c>
      <c r="F95" s="69" t="n">
        <f aca="false">'приложение 11'!N560</f>
        <v>184700</v>
      </c>
    </row>
    <row r="96" customFormat="false" ht="17.35" hidden="false" customHeight="false" outlineLevel="0" collapsed="false">
      <c r="A96" s="33"/>
      <c r="B96" s="33" t="s">
        <v>110</v>
      </c>
      <c r="C96" s="48" t="n">
        <v>5280000590</v>
      </c>
      <c r="D96" s="68" t="s">
        <v>111</v>
      </c>
      <c r="E96" s="69" t="n">
        <f aca="false">'приложение 11'!I561</f>
        <v>700</v>
      </c>
      <c r="F96" s="69" t="n">
        <f aca="false">'приложение 11'!N561</f>
        <v>700</v>
      </c>
    </row>
    <row r="97" s="64" customFormat="true" ht="47.05" hidden="false" customHeight="false" outlineLevel="0" collapsed="false">
      <c r="A97" s="60" t="s">
        <v>52</v>
      </c>
      <c r="B97" s="60" t="s">
        <v>143</v>
      </c>
      <c r="C97" s="65" t="n">
        <v>5300000000</v>
      </c>
      <c r="D97" s="76"/>
      <c r="E97" s="67" t="n">
        <f aca="false">E98</f>
        <v>828300</v>
      </c>
      <c r="F97" s="67" t="n">
        <f aca="false">F98</f>
        <v>815800</v>
      </c>
    </row>
    <row r="98" customFormat="false" ht="17.35" hidden="false" customHeight="false" outlineLevel="0" collapsed="false">
      <c r="A98" s="33"/>
      <c r="B98" s="70" t="s">
        <v>144</v>
      </c>
      <c r="C98" s="48" t="n">
        <v>5310000000</v>
      </c>
      <c r="D98" s="68"/>
      <c r="E98" s="69" t="n">
        <f aca="false">E99</f>
        <v>828300</v>
      </c>
      <c r="F98" s="69" t="n">
        <f aca="false">F99</f>
        <v>815800</v>
      </c>
    </row>
    <row r="99" customFormat="false" ht="17.35" hidden="false" customHeight="false" outlineLevel="0" collapsed="false">
      <c r="A99" s="33"/>
      <c r="B99" s="29" t="s">
        <v>145</v>
      </c>
      <c r="C99" s="74" t="n">
        <v>5310010350</v>
      </c>
      <c r="D99" s="75"/>
      <c r="E99" s="69" t="n">
        <f aca="false">E100+E101+E102</f>
        <v>828300</v>
      </c>
      <c r="F99" s="69" t="n">
        <f aca="false">F100+F101+F102</f>
        <v>815800</v>
      </c>
    </row>
    <row r="100" customFormat="false" ht="76.6" hidden="false" customHeight="false" outlineLevel="0" collapsed="false">
      <c r="A100" s="33"/>
      <c r="B100" s="29" t="s">
        <v>104</v>
      </c>
      <c r="C100" s="74" t="n">
        <v>5310010350</v>
      </c>
      <c r="D100" s="75" t="s">
        <v>105</v>
      </c>
      <c r="E100" s="69" t="n">
        <f aca="false">'приложение 11'!I565</f>
        <v>100000</v>
      </c>
      <c r="F100" s="69" t="n">
        <f aca="false">'приложение 11'!N565</f>
        <v>100000</v>
      </c>
    </row>
    <row r="101" customFormat="false" ht="31.35" hidden="false" customHeight="false" outlineLevel="0" collapsed="false">
      <c r="A101" s="33"/>
      <c r="B101" s="29" t="s">
        <v>107</v>
      </c>
      <c r="C101" s="74" t="n">
        <v>5310010350</v>
      </c>
      <c r="D101" s="75" t="s">
        <v>108</v>
      </c>
      <c r="E101" s="69" t="n">
        <f aca="false">'приложение 11'!I566</f>
        <v>278300</v>
      </c>
      <c r="F101" s="69" t="n">
        <f aca="false">'приложение 11'!N566</f>
        <v>265800</v>
      </c>
    </row>
    <row r="102" customFormat="false" ht="31.35" hidden="false" customHeight="false" outlineLevel="0" collapsed="false">
      <c r="A102" s="33"/>
      <c r="B102" s="29" t="s">
        <v>146</v>
      </c>
      <c r="C102" s="74" t="n">
        <v>5310010350</v>
      </c>
      <c r="D102" s="75" t="s">
        <v>147</v>
      </c>
      <c r="E102" s="69" t="n">
        <f aca="false">'приложение 11'!I567</f>
        <v>450000</v>
      </c>
      <c r="F102" s="69" t="n">
        <f aca="false">'приложение 11'!N567</f>
        <v>450000</v>
      </c>
    </row>
    <row r="103" s="64" customFormat="true" ht="31.35" hidden="false" customHeight="false" outlineLevel="0" collapsed="false">
      <c r="A103" s="60" t="s">
        <v>55</v>
      </c>
      <c r="B103" s="60" t="s">
        <v>148</v>
      </c>
      <c r="C103" s="65" t="n">
        <v>5400000000</v>
      </c>
      <c r="D103" s="78"/>
      <c r="E103" s="67" t="n">
        <f aca="false">E104</f>
        <v>99261900</v>
      </c>
      <c r="F103" s="67" t="n">
        <f aca="false">F104</f>
        <v>101543400</v>
      </c>
    </row>
    <row r="104" customFormat="false" ht="17.35" hidden="false" customHeight="false" outlineLevel="0" collapsed="false">
      <c r="A104" s="33"/>
      <c r="B104" s="33" t="s">
        <v>149</v>
      </c>
      <c r="C104" s="48" t="n">
        <v>5410000000</v>
      </c>
      <c r="D104" s="68"/>
      <c r="E104" s="69" t="n">
        <f aca="false">E109+E105+E107+E111+E113</f>
        <v>99261900</v>
      </c>
      <c r="F104" s="69" t="n">
        <f aca="false">F109+F105+F107+F111+F113</f>
        <v>101543400</v>
      </c>
    </row>
    <row r="105" customFormat="false" ht="107.05" hidden="false" customHeight="false" outlineLevel="0" collapsed="false">
      <c r="A105" s="33"/>
      <c r="B105" s="29" t="s">
        <v>150</v>
      </c>
      <c r="C105" s="74" t="n">
        <v>5410069100</v>
      </c>
      <c r="D105" s="79"/>
      <c r="E105" s="69" t="n">
        <f aca="false">E106</f>
        <v>56811400</v>
      </c>
      <c r="F105" s="69" t="n">
        <f aca="false">F106</f>
        <v>59084400</v>
      </c>
    </row>
    <row r="106" customFormat="false" ht="31.35" hidden="false" customHeight="false" outlineLevel="0" collapsed="false">
      <c r="A106" s="33"/>
      <c r="B106" s="29" t="s">
        <v>146</v>
      </c>
      <c r="C106" s="74" t="n">
        <v>5410069100</v>
      </c>
      <c r="D106" s="79" t="n">
        <v>300</v>
      </c>
      <c r="E106" s="69" t="n">
        <f aca="false">'приложение 11'!I603</f>
        <v>56811400</v>
      </c>
      <c r="F106" s="69" t="n">
        <f aca="false">'приложение 11'!N603</f>
        <v>59084400</v>
      </c>
    </row>
    <row r="107" customFormat="false" ht="76.6" hidden="false" customHeight="false" outlineLevel="0" collapsed="false">
      <c r="A107" s="33"/>
      <c r="B107" s="29" t="s">
        <v>151</v>
      </c>
      <c r="C107" s="74" t="n">
        <v>5410069110</v>
      </c>
      <c r="D107" s="79"/>
      <c r="E107" s="69" t="n">
        <f aca="false">E108</f>
        <v>213200</v>
      </c>
      <c r="F107" s="69" t="n">
        <f aca="false">F108</f>
        <v>221700</v>
      </c>
    </row>
    <row r="108" customFormat="false" ht="31.35" hidden="false" customHeight="false" outlineLevel="0" collapsed="false">
      <c r="A108" s="33"/>
      <c r="B108" s="29" t="s">
        <v>146</v>
      </c>
      <c r="C108" s="74" t="n">
        <v>5410069110</v>
      </c>
      <c r="D108" s="79" t="n">
        <v>300</v>
      </c>
      <c r="E108" s="69" t="n">
        <f aca="false">'приложение 11'!I605</f>
        <v>213200</v>
      </c>
      <c r="F108" s="69" t="n">
        <f aca="false">'приложение 11'!N605</f>
        <v>221700</v>
      </c>
    </row>
    <row r="109" customFormat="false" ht="121.8" hidden="false" customHeight="false" outlineLevel="0" collapsed="false">
      <c r="A109" s="33"/>
      <c r="B109" s="29" t="s">
        <v>152</v>
      </c>
      <c r="C109" s="74" t="n">
        <v>5410069120</v>
      </c>
      <c r="D109" s="75"/>
      <c r="E109" s="69" t="n">
        <f aca="false">E110</f>
        <v>275300</v>
      </c>
      <c r="F109" s="69" t="n">
        <f aca="false">F110</f>
        <v>275300</v>
      </c>
    </row>
    <row r="110" customFormat="false" ht="31.35" hidden="false" customHeight="false" outlineLevel="0" collapsed="false">
      <c r="A110" s="33"/>
      <c r="B110" s="29" t="s">
        <v>107</v>
      </c>
      <c r="C110" s="74" t="n">
        <v>5410069120</v>
      </c>
      <c r="D110" s="75" t="s">
        <v>108</v>
      </c>
      <c r="E110" s="69" t="n">
        <f aca="false">'приложение 11'!I592+'приложение 11'!I597</f>
        <v>275300</v>
      </c>
      <c r="F110" s="69" t="n">
        <f aca="false">'приложение 11'!N592+'приложение 11'!N597</f>
        <v>275300</v>
      </c>
    </row>
    <row r="111" customFormat="false" ht="76.6" hidden="false" customHeight="false" outlineLevel="0" collapsed="false">
      <c r="A111" s="33"/>
      <c r="B111" s="29" t="s">
        <v>153</v>
      </c>
      <c r="C111" s="74" t="n">
        <v>5410069130</v>
      </c>
      <c r="D111" s="79"/>
      <c r="E111" s="69" t="n">
        <f aca="false">E112</f>
        <v>41749900</v>
      </c>
      <c r="F111" s="69" t="n">
        <f aca="false">F112</f>
        <v>41749900</v>
      </c>
    </row>
    <row r="112" customFormat="false" ht="31.35" hidden="false" customHeight="false" outlineLevel="0" collapsed="false">
      <c r="A112" s="33"/>
      <c r="B112" s="29" t="s">
        <v>146</v>
      </c>
      <c r="C112" s="74" t="n">
        <v>5410069130</v>
      </c>
      <c r="D112" s="79" t="n">
        <v>300</v>
      </c>
      <c r="E112" s="69" t="n">
        <f aca="false">'приложение 11'!I607</f>
        <v>41749900</v>
      </c>
      <c r="F112" s="69" t="n">
        <f aca="false">'приложение 11'!N607</f>
        <v>41749900</v>
      </c>
    </row>
    <row r="113" customFormat="false" ht="91.35" hidden="false" customHeight="false" outlineLevel="0" collapsed="false">
      <c r="A113" s="33"/>
      <c r="B113" s="29" t="s">
        <v>154</v>
      </c>
      <c r="C113" s="74" t="n">
        <v>5410069140</v>
      </c>
      <c r="D113" s="79"/>
      <c r="E113" s="69" t="n">
        <f aca="false">E114</f>
        <v>212100</v>
      </c>
      <c r="F113" s="69" t="n">
        <f aca="false">F114</f>
        <v>212100</v>
      </c>
    </row>
    <row r="114" customFormat="false" ht="31.35" hidden="false" customHeight="false" outlineLevel="0" collapsed="false">
      <c r="A114" s="33"/>
      <c r="B114" s="29" t="s">
        <v>146</v>
      </c>
      <c r="C114" s="74" t="n">
        <v>5410069140</v>
      </c>
      <c r="D114" s="79" t="n">
        <v>300</v>
      </c>
      <c r="E114" s="69" t="n">
        <f aca="false">'приложение 11'!I609</f>
        <v>212100</v>
      </c>
      <c r="F114" s="69" t="n">
        <f aca="false">'приложение 11'!N609</f>
        <v>212100</v>
      </c>
    </row>
    <row r="115" s="64" customFormat="true" ht="61.8" hidden="false" customHeight="false" outlineLevel="0" collapsed="false">
      <c r="A115" s="60" t="s">
        <v>63</v>
      </c>
      <c r="B115" s="60" t="s">
        <v>155</v>
      </c>
      <c r="C115" s="65" t="n">
        <v>5500000000</v>
      </c>
      <c r="D115" s="76"/>
      <c r="E115" s="67" t="n">
        <f aca="false">E116+E119</f>
        <v>18644400</v>
      </c>
      <c r="F115" s="67" t="n">
        <f aca="false">F116+F119</f>
        <v>18644400</v>
      </c>
    </row>
    <row r="116" customFormat="false" ht="17.35" hidden="false" customHeight="false" outlineLevel="0" collapsed="false">
      <c r="A116" s="33"/>
      <c r="B116" s="29" t="s">
        <v>156</v>
      </c>
      <c r="C116" s="74" t="n">
        <v>5510000000</v>
      </c>
      <c r="D116" s="75"/>
      <c r="E116" s="69" t="n">
        <f aca="false">E117</f>
        <v>17683800</v>
      </c>
      <c r="F116" s="69" t="n">
        <f aca="false">F117</f>
        <v>17683800</v>
      </c>
    </row>
    <row r="117" customFormat="false" ht="121.8" hidden="false" customHeight="false" outlineLevel="0" collapsed="false">
      <c r="A117" s="33"/>
      <c r="B117" s="29" t="s">
        <v>157</v>
      </c>
      <c r="C117" s="74" t="n">
        <v>5510060912</v>
      </c>
      <c r="D117" s="75"/>
      <c r="E117" s="69" t="n">
        <f aca="false">E118</f>
        <v>17683800</v>
      </c>
      <c r="F117" s="69" t="n">
        <f aca="false">F118</f>
        <v>17683800</v>
      </c>
    </row>
    <row r="118" customFormat="false" ht="17.35" hidden="false" customHeight="false" outlineLevel="0" collapsed="false">
      <c r="A118" s="33"/>
      <c r="B118" s="29" t="s">
        <v>110</v>
      </c>
      <c r="C118" s="74" t="n">
        <v>5510060912</v>
      </c>
      <c r="D118" s="75" t="s">
        <v>111</v>
      </c>
      <c r="E118" s="69" t="n">
        <f aca="false">'приложение 11'!I279</f>
        <v>17683800</v>
      </c>
      <c r="F118" s="69" t="n">
        <f aca="false">'приложение 11'!N279</f>
        <v>17683800</v>
      </c>
    </row>
    <row r="119" customFormat="false" ht="31.35" hidden="false" customHeight="false" outlineLevel="0" collapsed="false">
      <c r="A119" s="33"/>
      <c r="B119" s="29" t="s">
        <v>158</v>
      </c>
      <c r="C119" s="74" t="n">
        <v>5520000000</v>
      </c>
      <c r="D119" s="75"/>
      <c r="E119" s="69" t="n">
        <f aca="false">E120</f>
        <v>960600</v>
      </c>
      <c r="F119" s="69" t="n">
        <f aca="false">F120</f>
        <v>960600</v>
      </c>
    </row>
    <row r="120" customFormat="false" ht="136.6" hidden="false" customHeight="false" outlineLevel="0" collapsed="false">
      <c r="A120" s="33"/>
      <c r="B120" s="29" t="s">
        <v>159</v>
      </c>
      <c r="C120" s="74" t="n">
        <v>5520061650</v>
      </c>
      <c r="D120" s="75"/>
      <c r="E120" s="69" t="n">
        <f aca="false">E121</f>
        <v>960600</v>
      </c>
      <c r="F120" s="69" t="n">
        <f aca="false">F121</f>
        <v>960600</v>
      </c>
    </row>
    <row r="121" customFormat="false" ht="31.35" hidden="false" customHeight="false" outlineLevel="0" collapsed="false">
      <c r="A121" s="33"/>
      <c r="B121" s="29" t="s">
        <v>107</v>
      </c>
      <c r="C121" s="74" t="n">
        <v>5520061650</v>
      </c>
      <c r="D121" s="75" t="s">
        <v>108</v>
      </c>
      <c r="E121" s="69" t="n">
        <f aca="false">'приложение 11'!I282</f>
        <v>960600</v>
      </c>
      <c r="F121" s="69" t="n">
        <f aca="false">'приложение 11'!N282</f>
        <v>960600</v>
      </c>
    </row>
    <row r="122" s="64" customFormat="true" ht="31.35" hidden="false" customHeight="false" outlineLevel="0" collapsed="false">
      <c r="A122" s="60" t="s">
        <v>69</v>
      </c>
      <c r="B122" s="20" t="s">
        <v>160</v>
      </c>
      <c r="C122" s="80" t="n">
        <v>5600000000</v>
      </c>
      <c r="D122" s="81"/>
      <c r="E122" s="67" t="n">
        <f aca="false">E123</f>
        <v>520000</v>
      </c>
      <c r="F122" s="67" t="n">
        <f aca="false">F123</f>
        <v>525000</v>
      </c>
    </row>
    <row r="123" customFormat="false" ht="47.05" hidden="false" customHeight="false" outlineLevel="0" collapsed="false">
      <c r="A123" s="33"/>
      <c r="B123" s="29" t="s">
        <v>161</v>
      </c>
      <c r="C123" s="74" t="n">
        <v>5610000000</v>
      </c>
      <c r="D123" s="75"/>
      <c r="E123" s="69" t="n">
        <f aca="false">E124</f>
        <v>520000</v>
      </c>
      <c r="F123" s="69" t="n">
        <f aca="false">F124</f>
        <v>525000</v>
      </c>
    </row>
    <row r="124" customFormat="false" ht="31.35" hidden="false" customHeight="false" outlineLevel="0" collapsed="false">
      <c r="A124" s="33"/>
      <c r="B124" s="29" t="s">
        <v>162</v>
      </c>
      <c r="C124" s="74" t="n">
        <v>5610010550</v>
      </c>
      <c r="D124" s="75"/>
      <c r="E124" s="69" t="n">
        <f aca="false">E125</f>
        <v>520000</v>
      </c>
      <c r="F124" s="69" t="n">
        <f aca="false">F125</f>
        <v>525000</v>
      </c>
    </row>
    <row r="125" customFormat="false" ht="31.35" hidden="false" customHeight="false" outlineLevel="0" collapsed="false">
      <c r="A125" s="33"/>
      <c r="B125" s="29" t="s">
        <v>107</v>
      </c>
      <c r="C125" s="74" t="n">
        <v>5610010550</v>
      </c>
      <c r="D125" s="75" t="s">
        <v>108</v>
      </c>
      <c r="E125" s="69" t="n">
        <f aca="false">'приложение 11'!I154</f>
        <v>520000</v>
      </c>
      <c r="F125" s="69" t="n">
        <f aca="false">'приложение 11'!N154</f>
        <v>525000</v>
      </c>
    </row>
    <row r="126" s="64" customFormat="true" ht="47.05" hidden="false" customHeight="false" outlineLevel="0" collapsed="false">
      <c r="A126" s="60" t="s">
        <v>72</v>
      </c>
      <c r="B126" s="20" t="s">
        <v>163</v>
      </c>
      <c r="C126" s="80" t="n">
        <v>5700000000</v>
      </c>
      <c r="D126" s="81"/>
      <c r="E126" s="67" t="n">
        <f aca="false">E127</f>
        <v>350000</v>
      </c>
      <c r="F126" s="67" t="n">
        <f aca="false">F127</f>
        <v>360000</v>
      </c>
    </row>
    <row r="127" customFormat="false" ht="31.35" hidden="false" customHeight="false" outlineLevel="0" collapsed="false">
      <c r="A127" s="33"/>
      <c r="B127" s="29" t="s">
        <v>164</v>
      </c>
      <c r="C127" s="74" t="n">
        <v>5710000000</v>
      </c>
      <c r="D127" s="75"/>
      <c r="E127" s="69" t="n">
        <f aca="false">E128</f>
        <v>350000</v>
      </c>
      <c r="F127" s="69" t="n">
        <f aca="false">F128</f>
        <v>360000</v>
      </c>
    </row>
    <row r="128" customFormat="false" ht="31.35" hidden="false" customHeight="false" outlineLevel="0" collapsed="false">
      <c r="A128" s="33"/>
      <c r="B128" s="29" t="s">
        <v>165</v>
      </c>
      <c r="C128" s="74" t="n">
        <v>5710010400</v>
      </c>
      <c r="D128" s="75"/>
      <c r="E128" s="69" t="n">
        <f aca="false">E129</f>
        <v>350000</v>
      </c>
      <c r="F128" s="69" t="n">
        <f aca="false">F129</f>
        <v>360000</v>
      </c>
    </row>
    <row r="129" customFormat="false" ht="31.35" hidden="false" customHeight="false" outlineLevel="0" collapsed="false">
      <c r="A129" s="33"/>
      <c r="B129" s="29" t="s">
        <v>107</v>
      </c>
      <c r="C129" s="74" t="n">
        <v>5710010400</v>
      </c>
      <c r="D129" s="75" t="s">
        <v>108</v>
      </c>
      <c r="E129" s="69" t="n">
        <f aca="false">'приложение 11'!I158</f>
        <v>350000</v>
      </c>
      <c r="F129" s="69" t="n">
        <f aca="false">'приложение 11'!N158</f>
        <v>360000</v>
      </c>
    </row>
    <row r="130" s="64" customFormat="true" ht="31.35" hidden="false" customHeight="false" outlineLevel="0" collapsed="false">
      <c r="A130" s="60" t="s">
        <v>77</v>
      </c>
      <c r="B130" s="60" t="s">
        <v>166</v>
      </c>
      <c r="C130" s="65" t="n">
        <v>5800000000</v>
      </c>
      <c r="D130" s="78"/>
      <c r="E130" s="67" t="n">
        <f aca="false">E131+E174+E193</f>
        <v>3475698100</v>
      </c>
      <c r="F130" s="67" t="n">
        <f aca="false">F131+F174+F193</f>
        <v>3624199200</v>
      </c>
    </row>
    <row r="131" customFormat="false" ht="17.35" hidden="false" customHeight="false" outlineLevel="0" collapsed="false">
      <c r="A131" s="33"/>
      <c r="B131" s="33" t="s">
        <v>167</v>
      </c>
      <c r="C131" s="48" t="n">
        <v>5810000000</v>
      </c>
      <c r="D131" s="72"/>
      <c r="E131" s="69" t="n">
        <f aca="false">E136+E138+E140+E142+E132+E134+E146+E144+E167</f>
        <v>3103664500</v>
      </c>
      <c r="F131" s="69" t="n">
        <f aca="false">F136+F138+F140+F142+F132+F134+F146+F144+F167</f>
        <v>3248226400</v>
      </c>
    </row>
    <row r="132" customFormat="false" ht="31.35" hidden="false" customHeight="false" outlineLevel="0" collapsed="false">
      <c r="A132" s="33"/>
      <c r="B132" s="33" t="s">
        <v>134</v>
      </c>
      <c r="C132" s="48" t="n">
        <v>5810000590</v>
      </c>
      <c r="D132" s="72"/>
      <c r="E132" s="69" t="n">
        <f aca="false">E133</f>
        <v>485792900</v>
      </c>
      <c r="F132" s="69" t="n">
        <f aca="false">F133</f>
        <v>499820900</v>
      </c>
    </row>
    <row r="133" customFormat="false" ht="46.15" hidden="false" customHeight="false" outlineLevel="0" collapsed="false">
      <c r="A133" s="33"/>
      <c r="B133" s="33" t="s">
        <v>168</v>
      </c>
      <c r="C133" s="48" t="n">
        <v>5810000590</v>
      </c>
      <c r="D133" s="72" t="n">
        <v>600</v>
      </c>
      <c r="E133" s="69" t="n">
        <f aca="false">'приложение 11'!I311+'приложение 11'!I330</f>
        <v>485792900</v>
      </c>
      <c r="F133" s="69" t="n">
        <f aca="false">'приложение 11'!N311+'приложение 11'!N330</f>
        <v>499820900</v>
      </c>
    </row>
    <row r="134" customFormat="false" ht="17.35" hidden="true" customHeight="false" outlineLevel="0" collapsed="false">
      <c r="A134" s="33"/>
      <c r="B134" s="33" t="s">
        <v>169</v>
      </c>
      <c r="C134" s="48" t="n">
        <v>5810009020</v>
      </c>
      <c r="D134" s="72"/>
      <c r="E134" s="69" t="n">
        <f aca="false">E135</f>
        <v>0</v>
      </c>
      <c r="F134" s="69" t="n">
        <f aca="false">F135</f>
        <v>0</v>
      </c>
    </row>
    <row r="135" customFormat="false" ht="46.15" hidden="true" customHeight="false" outlineLevel="0" collapsed="false">
      <c r="A135" s="33"/>
      <c r="B135" s="33" t="s">
        <v>170</v>
      </c>
      <c r="C135" s="48" t="n">
        <v>5810009020</v>
      </c>
      <c r="D135" s="72" t="n">
        <v>600</v>
      </c>
      <c r="E135" s="69" t="n">
        <f aca="false">'приложение 11'!I313+'приложение 11'!I332</f>
        <v>0</v>
      </c>
      <c r="F135" s="69" t="n">
        <f aca="false">'приложение 11'!N313+'приложение 11'!N332</f>
        <v>0</v>
      </c>
    </row>
    <row r="136" customFormat="false" ht="136.6" hidden="false" customHeight="false" outlineLevel="0" collapsed="false">
      <c r="A136" s="33"/>
      <c r="B136" s="33" t="s">
        <v>171</v>
      </c>
      <c r="C136" s="48" t="n">
        <v>5810060820</v>
      </c>
      <c r="D136" s="72"/>
      <c r="E136" s="69" t="n">
        <f aca="false">E137</f>
        <v>2676400</v>
      </c>
      <c r="F136" s="69" t="n">
        <f aca="false">F137</f>
        <v>2782300</v>
      </c>
    </row>
    <row r="137" customFormat="false" ht="46.15" hidden="false" customHeight="false" outlineLevel="0" collapsed="false">
      <c r="A137" s="33"/>
      <c r="B137" s="33" t="s">
        <v>170</v>
      </c>
      <c r="C137" s="48" t="n">
        <v>5810060820</v>
      </c>
      <c r="D137" s="72" t="n">
        <v>600</v>
      </c>
      <c r="E137" s="69" t="n">
        <f aca="false">'приложение 11'!I315+'приложение 11'!I334</f>
        <v>2676400</v>
      </c>
      <c r="F137" s="69" t="n">
        <f aca="false">'приложение 11'!N315+'приложение 11'!N334</f>
        <v>2782300</v>
      </c>
    </row>
    <row r="138" customFormat="false" ht="91.35" hidden="false" customHeight="false" outlineLevel="0" collapsed="false">
      <c r="A138" s="33"/>
      <c r="B138" s="33" t="s">
        <v>172</v>
      </c>
      <c r="C138" s="48" t="n">
        <v>5810060860</v>
      </c>
      <c r="D138" s="72"/>
      <c r="E138" s="69" t="n">
        <f aca="false">E139</f>
        <v>2209341400</v>
      </c>
      <c r="F138" s="69" t="n">
        <f aca="false">F139</f>
        <v>2342625900</v>
      </c>
    </row>
    <row r="139" customFormat="false" ht="46.15" hidden="false" customHeight="false" outlineLevel="0" collapsed="false">
      <c r="A139" s="33"/>
      <c r="B139" s="33" t="s">
        <v>170</v>
      </c>
      <c r="C139" s="48" t="n">
        <v>5810060860</v>
      </c>
      <c r="D139" s="72" t="n">
        <v>600</v>
      </c>
      <c r="E139" s="69" t="n">
        <f aca="false">'приложение 11'!I317+'приложение 11'!I336</f>
        <v>2209341400</v>
      </c>
      <c r="F139" s="69" t="n">
        <f aca="false">'приложение 11'!N317+'приложение 11'!N336</f>
        <v>2342625900</v>
      </c>
    </row>
    <row r="140" customFormat="false" ht="181.8" hidden="false" customHeight="false" outlineLevel="0" collapsed="false">
      <c r="A140" s="33"/>
      <c r="B140" s="33" t="s">
        <v>173</v>
      </c>
      <c r="C140" s="48" t="n">
        <v>5810062370</v>
      </c>
      <c r="D140" s="72"/>
      <c r="E140" s="69" t="n">
        <f aca="false">E141</f>
        <v>63745600</v>
      </c>
      <c r="F140" s="69" t="n">
        <f aca="false">F141</f>
        <v>64709700</v>
      </c>
    </row>
    <row r="141" customFormat="false" ht="46.15" hidden="false" customHeight="false" outlineLevel="0" collapsed="false">
      <c r="A141" s="33"/>
      <c r="B141" s="33" t="s">
        <v>170</v>
      </c>
      <c r="C141" s="48" t="n">
        <v>5810062370</v>
      </c>
      <c r="D141" s="72" t="n">
        <v>600</v>
      </c>
      <c r="E141" s="69" t="n">
        <f aca="false">'приложение 11'!I338</f>
        <v>63745600</v>
      </c>
      <c r="F141" s="69" t="n">
        <f aca="false">'приложение 11'!N338</f>
        <v>64709700</v>
      </c>
    </row>
    <row r="142" customFormat="false" ht="181.8" hidden="false" customHeight="false" outlineLevel="0" collapsed="false">
      <c r="A142" s="33"/>
      <c r="B142" s="33" t="s">
        <v>174</v>
      </c>
      <c r="C142" s="48" t="n">
        <v>5810062500</v>
      </c>
      <c r="D142" s="72"/>
      <c r="E142" s="69" t="n">
        <f aca="false">E143</f>
        <v>9284800</v>
      </c>
      <c r="F142" s="69" t="n">
        <f aca="false">F143</f>
        <v>9506700</v>
      </c>
    </row>
    <row r="143" customFormat="false" ht="46.15" hidden="false" customHeight="false" outlineLevel="0" collapsed="false">
      <c r="A143" s="33"/>
      <c r="B143" s="33" t="s">
        <v>170</v>
      </c>
      <c r="C143" s="48" t="n">
        <v>5810062500</v>
      </c>
      <c r="D143" s="72" t="n">
        <v>600</v>
      </c>
      <c r="E143" s="69" t="n">
        <f aca="false">'приложение 11'!I340</f>
        <v>9284800</v>
      </c>
      <c r="F143" s="69" t="n">
        <f aca="false">'приложение 11'!N340</f>
        <v>9506700</v>
      </c>
    </row>
    <row r="144" customFormat="false" ht="121.8" hidden="false" customHeight="false" outlineLevel="0" collapsed="false">
      <c r="A144" s="33"/>
      <c r="B144" s="33" t="s">
        <v>175</v>
      </c>
      <c r="C144" s="48" t="n">
        <v>5810063540</v>
      </c>
      <c r="D144" s="72"/>
      <c r="E144" s="69" t="n">
        <f aca="false">E145</f>
        <v>2961000</v>
      </c>
      <c r="F144" s="69" t="n">
        <f aca="false">F145</f>
        <v>2974100</v>
      </c>
    </row>
    <row r="145" customFormat="false" ht="46.15" hidden="false" customHeight="false" outlineLevel="0" collapsed="false">
      <c r="A145" s="33"/>
      <c r="B145" s="33" t="s">
        <v>170</v>
      </c>
      <c r="C145" s="48" t="n">
        <v>5810063540</v>
      </c>
      <c r="D145" s="72" t="n">
        <v>600</v>
      </c>
      <c r="E145" s="69" t="n">
        <f aca="false">'приложение 11'!I342</f>
        <v>2961000</v>
      </c>
      <c r="F145" s="69" t="n">
        <f aca="false">'приложение 11'!N342</f>
        <v>2974100</v>
      </c>
    </row>
    <row r="146" customFormat="false" ht="31.35" hidden="false" customHeight="false" outlineLevel="0" collapsed="false">
      <c r="A146" s="33"/>
      <c r="B146" s="33" t="s">
        <v>176</v>
      </c>
      <c r="C146" s="48" t="n">
        <v>5810100000</v>
      </c>
      <c r="D146" s="72"/>
      <c r="E146" s="69" t="n">
        <f aca="false">E147+E157+E161+E159+E149+E151+E153+E155+E163+E165</f>
        <v>221748100</v>
      </c>
      <c r="F146" s="69" t="n">
        <f aca="false">F157+F147+F161+F159+F149+F151+F153+F155+F163+F165</f>
        <v>217602700</v>
      </c>
    </row>
    <row r="147" customFormat="false" ht="31.35" hidden="false" customHeight="false" outlineLevel="0" collapsed="false">
      <c r="A147" s="33"/>
      <c r="B147" s="33" t="s">
        <v>176</v>
      </c>
      <c r="C147" s="48" t="n">
        <v>5810100590</v>
      </c>
      <c r="D147" s="72"/>
      <c r="E147" s="69" t="n">
        <f aca="false">E148</f>
        <v>11413100</v>
      </c>
      <c r="F147" s="69" t="n">
        <f aca="false">F148</f>
        <v>11413100</v>
      </c>
    </row>
    <row r="148" customFormat="false" ht="46.15" hidden="false" customHeight="false" outlineLevel="0" collapsed="false">
      <c r="A148" s="33"/>
      <c r="B148" s="33" t="s">
        <v>170</v>
      </c>
      <c r="C148" s="48" t="n">
        <v>5810100590</v>
      </c>
      <c r="D148" s="72" t="n">
        <v>600</v>
      </c>
      <c r="E148" s="69" t="n">
        <f aca="false">'приложение 11'!I345+'приложение 11'!I320</f>
        <v>11413100</v>
      </c>
      <c r="F148" s="69" t="n">
        <f aca="false">'приложение 11'!N345+'приложение 11'!N320</f>
        <v>11413100</v>
      </c>
    </row>
    <row r="149" customFormat="false" ht="76.6" hidden="false" customHeight="false" outlineLevel="0" collapsed="false">
      <c r="A149" s="33"/>
      <c r="B149" s="29" t="s">
        <v>177</v>
      </c>
      <c r="C149" s="74" t="n">
        <v>5810100591</v>
      </c>
      <c r="D149" s="79"/>
      <c r="E149" s="69" t="n">
        <f aca="false">E150</f>
        <v>25967700</v>
      </c>
      <c r="F149" s="69" t="n">
        <f aca="false">F150</f>
        <v>25967700</v>
      </c>
    </row>
    <row r="150" customFormat="false" ht="46.15" hidden="false" customHeight="false" outlineLevel="0" collapsed="false">
      <c r="A150" s="33"/>
      <c r="B150" s="29" t="s">
        <v>170</v>
      </c>
      <c r="C150" s="74" t="n">
        <v>5810100591</v>
      </c>
      <c r="D150" s="79" t="n">
        <v>600</v>
      </c>
      <c r="E150" s="69" t="n">
        <f aca="false">'приложение 11'!I322+'приложение 11'!I347</f>
        <v>25967700</v>
      </c>
      <c r="F150" s="69" t="n">
        <f aca="false">'приложение 11'!N322+'приложение 11'!N347</f>
        <v>25967700</v>
      </c>
    </row>
    <row r="151" customFormat="false" ht="47.05" hidden="false" customHeight="false" outlineLevel="0" collapsed="false">
      <c r="A151" s="33"/>
      <c r="B151" s="29" t="s">
        <v>178</v>
      </c>
      <c r="C151" s="74" t="n">
        <v>5810100592</v>
      </c>
      <c r="D151" s="79"/>
      <c r="E151" s="69" t="n">
        <f aca="false">E152</f>
        <v>16819300</v>
      </c>
      <c r="F151" s="69" t="n">
        <f aca="false">F152</f>
        <v>16819300</v>
      </c>
    </row>
    <row r="152" customFormat="false" ht="46.15" hidden="false" customHeight="false" outlineLevel="0" collapsed="false">
      <c r="A152" s="33"/>
      <c r="B152" s="29" t="s">
        <v>170</v>
      </c>
      <c r="C152" s="74" t="n">
        <v>5810100592</v>
      </c>
      <c r="D152" s="79" t="n">
        <v>600</v>
      </c>
      <c r="E152" s="69" t="n">
        <f aca="false">'приложение 11'!I349</f>
        <v>16819300</v>
      </c>
      <c r="F152" s="69" t="n">
        <f aca="false">'приложение 11'!N349</f>
        <v>16819300</v>
      </c>
    </row>
    <row r="153" customFormat="false" ht="47.05" hidden="false" customHeight="false" outlineLevel="0" collapsed="false">
      <c r="A153" s="33"/>
      <c r="B153" s="29" t="s">
        <v>179</v>
      </c>
      <c r="C153" s="74" t="n">
        <v>5810100593</v>
      </c>
      <c r="D153" s="79"/>
      <c r="E153" s="69" t="n">
        <f aca="false">E154</f>
        <v>10300</v>
      </c>
      <c r="F153" s="69" t="n">
        <f aca="false">F154</f>
        <v>10300</v>
      </c>
    </row>
    <row r="154" customFormat="false" ht="46.15" hidden="false" customHeight="false" outlineLevel="0" collapsed="false">
      <c r="A154" s="33"/>
      <c r="B154" s="29" t="s">
        <v>170</v>
      </c>
      <c r="C154" s="74" t="n">
        <v>5810100593</v>
      </c>
      <c r="D154" s="79" t="n">
        <v>600</v>
      </c>
      <c r="E154" s="69" t="n">
        <f aca="false">'приложение 11'!I351</f>
        <v>10300</v>
      </c>
      <c r="F154" s="69" t="n">
        <f aca="false">'приложение 11'!N351</f>
        <v>10300</v>
      </c>
    </row>
    <row r="155" customFormat="false" ht="120" hidden="false" customHeight="false" outlineLevel="0" collapsed="false">
      <c r="A155" s="33"/>
      <c r="B155" s="29" t="s">
        <v>180</v>
      </c>
      <c r="C155" s="74" t="n">
        <v>5810100594</v>
      </c>
      <c r="D155" s="79"/>
      <c r="E155" s="69" t="n">
        <f aca="false">E156</f>
        <v>746600</v>
      </c>
      <c r="F155" s="69" t="n">
        <f aca="false">F156</f>
        <v>746600</v>
      </c>
    </row>
    <row r="156" customFormat="false" ht="46.15" hidden="false" customHeight="false" outlineLevel="0" collapsed="false">
      <c r="A156" s="33"/>
      <c r="B156" s="29" t="s">
        <v>170</v>
      </c>
      <c r="C156" s="74" t="n">
        <v>5810100594</v>
      </c>
      <c r="D156" s="79" t="n">
        <v>600</v>
      </c>
      <c r="E156" s="69" t="n">
        <f aca="false">'приложение 11'!I353</f>
        <v>746600</v>
      </c>
      <c r="F156" s="69" t="n">
        <f aca="false">'приложение 11'!N353</f>
        <v>746600</v>
      </c>
    </row>
    <row r="157" customFormat="false" ht="61.8" hidden="true" customHeight="false" outlineLevel="0" collapsed="false">
      <c r="A157" s="33"/>
      <c r="B157" s="33" t="s">
        <v>181</v>
      </c>
      <c r="C157" s="48" t="s">
        <v>182</v>
      </c>
      <c r="D157" s="72"/>
      <c r="E157" s="69" t="n">
        <f aca="false">E158</f>
        <v>0</v>
      </c>
      <c r="F157" s="69" t="n">
        <f aca="false">F158</f>
        <v>0</v>
      </c>
    </row>
    <row r="158" customFormat="false" ht="46.15" hidden="true" customHeight="false" outlineLevel="0" collapsed="false">
      <c r="A158" s="33"/>
      <c r="B158" s="33" t="s">
        <v>170</v>
      </c>
      <c r="C158" s="48" t="s">
        <v>182</v>
      </c>
      <c r="D158" s="72" t="n">
        <v>600</v>
      </c>
      <c r="E158" s="69" t="n">
        <f aca="false">'приложение 11'!I355</f>
        <v>0</v>
      </c>
      <c r="F158" s="69" t="n">
        <f aca="false">'приложение 11'!N355</f>
        <v>0</v>
      </c>
    </row>
    <row r="159" customFormat="false" ht="121.8" hidden="false" customHeight="false" outlineLevel="0" collapsed="false">
      <c r="A159" s="33"/>
      <c r="B159" s="29" t="s">
        <v>183</v>
      </c>
      <c r="C159" s="74" t="s">
        <v>184</v>
      </c>
      <c r="D159" s="79"/>
      <c r="E159" s="69" t="n">
        <f aca="false">E160</f>
        <v>129840800</v>
      </c>
      <c r="F159" s="69" t="n">
        <f aca="false">F160</f>
        <v>124483300</v>
      </c>
    </row>
    <row r="160" customFormat="false" ht="46.15" hidden="false" customHeight="false" outlineLevel="0" collapsed="false">
      <c r="A160" s="33"/>
      <c r="B160" s="29" t="s">
        <v>170</v>
      </c>
      <c r="C160" s="74" t="s">
        <v>184</v>
      </c>
      <c r="D160" s="79" t="n">
        <v>600</v>
      </c>
      <c r="E160" s="69" t="n">
        <f aca="false">'приложение 11'!I357</f>
        <v>129840800</v>
      </c>
      <c r="F160" s="69" t="n">
        <f aca="false">'приложение 11'!N357</f>
        <v>124483300</v>
      </c>
    </row>
    <row r="161" customFormat="false" ht="61.8" hidden="false" customHeight="false" outlineLevel="0" collapsed="false">
      <c r="A161" s="33"/>
      <c r="B161" s="33" t="s">
        <v>185</v>
      </c>
      <c r="C161" s="48" t="s">
        <v>186</v>
      </c>
      <c r="D161" s="72"/>
      <c r="E161" s="69" t="n">
        <f aca="false">E162</f>
        <v>16526500</v>
      </c>
      <c r="F161" s="69" t="n">
        <f aca="false">F162</f>
        <v>17738600</v>
      </c>
    </row>
    <row r="162" customFormat="false" ht="46.15" hidden="false" customHeight="false" outlineLevel="0" collapsed="false">
      <c r="A162" s="33"/>
      <c r="B162" s="33" t="s">
        <v>170</v>
      </c>
      <c r="C162" s="48" t="s">
        <v>186</v>
      </c>
      <c r="D162" s="72" t="n">
        <v>600</v>
      </c>
      <c r="E162" s="69" t="n">
        <f aca="false">'приложение 11'!I359</f>
        <v>16526500</v>
      </c>
      <c r="F162" s="69" t="n">
        <f aca="false">'приложение 11'!N359</f>
        <v>17738600</v>
      </c>
    </row>
    <row r="163" customFormat="false" ht="121.8" hidden="false" customHeight="false" outlineLevel="0" collapsed="false">
      <c r="A163" s="33"/>
      <c r="B163" s="29" t="s">
        <v>183</v>
      </c>
      <c r="C163" s="74" t="s">
        <v>187</v>
      </c>
      <c r="D163" s="79"/>
      <c r="E163" s="69" t="n">
        <f aca="false">E164</f>
        <v>15838700</v>
      </c>
      <c r="F163" s="69" t="n">
        <f aca="false">F164</f>
        <v>15838700</v>
      </c>
    </row>
    <row r="164" customFormat="false" ht="46.15" hidden="false" customHeight="false" outlineLevel="0" collapsed="false">
      <c r="A164" s="33"/>
      <c r="B164" s="29" t="s">
        <v>170</v>
      </c>
      <c r="C164" s="74" t="s">
        <v>187</v>
      </c>
      <c r="D164" s="79" t="n">
        <v>600</v>
      </c>
      <c r="E164" s="69" t="n">
        <f aca="false">'приложение 11'!I361</f>
        <v>15838700</v>
      </c>
      <c r="F164" s="69" t="n">
        <f aca="false">'приложение 11'!N361</f>
        <v>15838700</v>
      </c>
    </row>
    <row r="165" customFormat="false" ht="61.8" hidden="false" customHeight="false" outlineLevel="0" collapsed="false">
      <c r="A165" s="33"/>
      <c r="B165" s="29" t="s">
        <v>185</v>
      </c>
      <c r="C165" s="74" t="s">
        <v>188</v>
      </c>
      <c r="D165" s="79"/>
      <c r="E165" s="69" t="n">
        <f aca="false">E166</f>
        <v>4585100</v>
      </c>
      <c r="F165" s="69" t="n">
        <f aca="false">F166</f>
        <v>4585100</v>
      </c>
    </row>
    <row r="166" customFormat="false" ht="46.15" hidden="false" customHeight="false" outlineLevel="0" collapsed="false">
      <c r="A166" s="33"/>
      <c r="B166" s="29" t="s">
        <v>170</v>
      </c>
      <c r="C166" s="74" t="s">
        <v>188</v>
      </c>
      <c r="D166" s="79" t="n">
        <v>600</v>
      </c>
      <c r="E166" s="69" t="n">
        <f aca="false">'приложение 11'!I363</f>
        <v>4585100</v>
      </c>
      <c r="F166" s="69" t="n">
        <f aca="false">'приложение 11'!N363</f>
        <v>4585100</v>
      </c>
    </row>
    <row r="167" customFormat="false" ht="17.35" hidden="false" customHeight="false" outlineLevel="0" collapsed="false">
      <c r="A167" s="33"/>
      <c r="B167" s="33" t="s">
        <v>189</v>
      </c>
      <c r="C167" s="74" t="s">
        <v>190</v>
      </c>
      <c r="D167" s="72"/>
      <c r="E167" s="69" t="n">
        <f aca="false">E170+E172+E168</f>
        <v>108114300</v>
      </c>
      <c r="F167" s="69" t="n">
        <f aca="false">F170+F172+F168</f>
        <v>108204100</v>
      </c>
    </row>
    <row r="168" customFormat="false" ht="151.35" hidden="true" customHeight="false" outlineLevel="0" collapsed="false">
      <c r="A168" s="33"/>
      <c r="B168" s="26" t="s">
        <v>191</v>
      </c>
      <c r="C168" s="74" t="s">
        <v>192</v>
      </c>
      <c r="D168" s="72"/>
      <c r="E168" s="69" t="n">
        <f aca="false">E169</f>
        <v>0</v>
      </c>
      <c r="F168" s="69" t="n">
        <f aca="false">F169</f>
        <v>0</v>
      </c>
    </row>
    <row r="169" customFormat="false" ht="46.15" hidden="true" customHeight="false" outlineLevel="0" collapsed="false">
      <c r="A169" s="33"/>
      <c r="B169" s="29" t="s">
        <v>170</v>
      </c>
      <c r="C169" s="74" t="s">
        <v>192</v>
      </c>
      <c r="D169" s="72" t="n">
        <v>600</v>
      </c>
      <c r="E169" s="69" t="n">
        <f aca="false">'приложение 11'!I405</f>
        <v>0</v>
      </c>
      <c r="F169" s="69" t="n">
        <f aca="false">'приложение 11'!N405</f>
        <v>0</v>
      </c>
    </row>
    <row r="170" customFormat="false" ht="76.6" hidden="false" customHeight="false" outlineLevel="0" collapsed="false">
      <c r="A170" s="33"/>
      <c r="B170" s="29" t="s">
        <v>193</v>
      </c>
      <c r="C170" s="74" t="s">
        <v>194</v>
      </c>
      <c r="D170" s="79"/>
      <c r="E170" s="69" t="n">
        <f aca="false">E171</f>
        <v>8070700</v>
      </c>
      <c r="F170" s="69" t="n">
        <f aca="false">F171</f>
        <v>8160500</v>
      </c>
    </row>
    <row r="171" customFormat="false" ht="46.15" hidden="false" customHeight="false" outlineLevel="0" collapsed="false">
      <c r="A171" s="33"/>
      <c r="B171" s="29" t="s">
        <v>170</v>
      </c>
      <c r="C171" s="74" t="s">
        <v>194</v>
      </c>
      <c r="D171" s="79" t="n">
        <v>600</v>
      </c>
      <c r="E171" s="69" t="n">
        <f aca="false">'приложение 11'!I366</f>
        <v>8070700</v>
      </c>
      <c r="F171" s="69" t="n">
        <f aca="false">'приложение 11'!N365</f>
        <v>8160500</v>
      </c>
    </row>
    <row r="172" customFormat="false" ht="208.6" hidden="false" customHeight="false" outlineLevel="0" collapsed="false">
      <c r="A172" s="33"/>
      <c r="B172" s="29" t="s">
        <v>195</v>
      </c>
      <c r="C172" s="74" t="s">
        <v>196</v>
      </c>
      <c r="D172" s="79"/>
      <c r="E172" s="69" t="n">
        <f aca="false">E173</f>
        <v>100043600</v>
      </c>
      <c r="F172" s="69" t="n">
        <f aca="false">F173</f>
        <v>100043600</v>
      </c>
    </row>
    <row r="173" customFormat="false" ht="46.15" hidden="false" customHeight="false" outlineLevel="0" collapsed="false">
      <c r="A173" s="33"/>
      <c r="B173" s="29" t="s">
        <v>170</v>
      </c>
      <c r="C173" s="74" t="s">
        <v>196</v>
      </c>
      <c r="D173" s="79" t="n">
        <v>600</v>
      </c>
      <c r="E173" s="69" t="n">
        <f aca="false">'приложение 11'!I368</f>
        <v>100043600</v>
      </c>
      <c r="F173" s="69" t="n">
        <f aca="false">'приложение 11'!N368</f>
        <v>100043600</v>
      </c>
    </row>
    <row r="174" customFormat="false" ht="17.35" hidden="false" customHeight="false" outlineLevel="0" collapsed="false">
      <c r="A174" s="33"/>
      <c r="B174" s="33" t="s">
        <v>197</v>
      </c>
      <c r="C174" s="48" t="n">
        <v>5820000000</v>
      </c>
      <c r="D174" s="72"/>
      <c r="E174" s="69" t="n">
        <f aca="false">E175+E183+E181+E185+E178+E190</f>
        <v>353313700</v>
      </c>
      <c r="F174" s="69" t="n">
        <f aca="false">F175+F183+F181+F185+F178+F190</f>
        <v>357278200</v>
      </c>
    </row>
    <row r="175" customFormat="false" ht="31.35" hidden="false" customHeight="false" outlineLevel="0" collapsed="false">
      <c r="A175" s="33"/>
      <c r="B175" s="70" t="s">
        <v>134</v>
      </c>
      <c r="C175" s="48" t="n">
        <v>5820000590</v>
      </c>
      <c r="D175" s="72"/>
      <c r="E175" s="69" t="n">
        <f aca="false">E176+E177</f>
        <v>295866700</v>
      </c>
      <c r="F175" s="69" t="n">
        <f aca="false">F176+F177</f>
        <v>285560240</v>
      </c>
    </row>
    <row r="176" customFormat="false" ht="46.15" hidden="false" customHeight="false" outlineLevel="0" collapsed="false">
      <c r="A176" s="33"/>
      <c r="B176" s="33" t="s">
        <v>170</v>
      </c>
      <c r="C176" s="48" t="n">
        <v>5820000590</v>
      </c>
      <c r="D176" s="72" t="n">
        <v>600</v>
      </c>
      <c r="E176" s="69" t="n">
        <f aca="false">'приложение 11'!I376+'приложение 11'!I462+'приложение 11'!I439</f>
        <v>295866700</v>
      </c>
      <c r="F176" s="69" t="n">
        <f aca="false">'приложение 11'!N376+'приложение 11'!N462+'приложение 11'!N439</f>
        <v>285560240</v>
      </c>
    </row>
    <row r="177" customFormat="false" ht="17.35" hidden="true" customHeight="false" outlineLevel="0" collapsed="false">
      <c r="A177" s="33"/>
      <c r="B177" s="33" t="s">
        <v>110</v>
      </c>
      <c r="C177" s="48" t="n">
        <v>5820000590</v>
      </c>
      <c r="D177" s="72" t="n">
        <v>800</v>
      </c>
      <c r="E177" s="69" t="n">
        <f aca="false">'приложение 11'!I377</f>
        <v>0</v>
      </c>
      <c r="F177" s="69" t="n">
        <f aca="false">'приложение 11'!N377</f>
        <v>0</v>
      </c>
    </row>
    <row r="178" customFormat="false" ht="31.35" hidden="false" customHeight="false" outlineLevel="0" collapsed="false">
      <c r="A178" s="33"/>
      <c r="B178" s="29" t="s">
        <v>198</v>
      </c>
      <c r="C178" s="74" t="n">
        <v>5820010660</v>
      </c>
      <c r="D178" s="72"/>
      <c r="E178" s="69" t="n">
        <f aca="false">E179+E180</f>
        <v>55446600</v>
      </c>
      <c r="F178" s="69" t="n">
        <f aca="false">F179+F180</f>
        <v>61473360</v>
      </c>
    </row>
    <row r="179" customFormat="false" ht="46.15" hidden="false" customHeight="false" outlineLevel="0" collapsed="false">
      <c r="A179" s="33"/>
      <c r="B179" s="29" t="s">
        <v>170</v>
      </c>
      <c r="C179" s="74" t="n">
        <v>5820010660</v>
      </c>
      <c r="D179" s="79" t="n">
        <v>600</v>
      </c>
      <c r="E179" s="69" t="n">
        <f aca="false">'приложение 11'!I379+'приложение 11'!I441</f>
        <v>55403240</v>
      </c>
      <c r="F179" s="69" t="n">
        <f aca="false">'приложение 11'!N379+'приложение 11'!N441</f>
        <v>61427000</v>
      </c>
    </row>
    <row r="180" customFormat="false" ht="17.35" hidden="false" customHeight="false" outlineLevel="0" collapsed="false">
      <c r="A180" s="33"/>
      <c r="B180" s="29" t="s">
        <v>110</v>
      </c>
      <c r="C180" s="74" t="n">
        <v>5820010660</v>
      </c>
      <c r="D180" s="79" t="n">
        <v>800</v>
      </c>
      <c r="E180" s="69" t="n">
        <f aca="false">'приложение 11'!I380+'приложение 11'!I442</f>
        <v>43360</v>
      </c>
      <c r="F180" s="69" t="n">
        <f aca="false">'приложение 11'!N380+'приложение 11'!N442</f>
        <v>46360</v>
      </c>
    </row>
    <row r="181" customFormat="false" ht="151.35" hidden="false" customHeight="false" outlineLevel="0" collapsed="false">
      <c r="A181" s="33"/>
      <c r="B181" s="33" t="s">
        <v>199</v>
      </c>
      <c r="C181" s="48" t="n">
        <v>5820060740</v>
      </c>
      <c r="D181" s="68"/>
      <c r="E181" s="69" t="n">
        <f aca="false">E182</f>
        <v>164100</v>
      </c>
      <c r="F181" s="69" t="n">
        <f aca="false">F182</f>
        <v>164100</v>
      </c>
    </row>
    <row r="182" customFormat="false" ht="46.15" hidden="false" customHeight="false" outlineLevel="0" collapsed="false">
      <c r="A182" s="33"/>
      <c r="B182" s="33" t="s">
        <v>170</v>
      </c>
      <c r="C182" s="48" t="n">
        <v>5820060740</v>
      </c>
      <c r="D182" s="68" t="s">
        <v>200</v>
      </c>
      <c r="E182" s="69" t="n">
        <f aca="false">'приложение 11'!I382+'приложение 11'!I444</f>
        <v>164100</v>
      </c>
      <c r="F182" s="69" t="n">
        <f aca="false">'приложение 11'!N382+'приложение 11'!N444</f>
        <v>164100</v>
      </c>
    </row>
    <row r="183" customFormat="false" ht="136.6" hidden="false" customHeight="false" outlineLevel="0" collapsed="false">
      <c r="A183" s="33"/>
      <c r="B183" s="33" t="s">
        <v>171</v>
      </c>
      <c r="C183" s="48" t="n">
        <v>5820060820</v>
      </c>
      <c r="D183" s="72"/>
      <c r="E183" s="69" t="n">
        <f aca="false">E184</f>
        <v>143000</v>
      </c>
      <c r="F183" s="69" t="n">
        <f aca="false">F184</f>
        <v>148800</v>
      </c>
    </row>
    <row r="184" customFormat="false" ht="46.15" hidden="false" customHeight="false" outlineLevel="0" collapsed="false">
      <c r="A184" s="33"/>
      <c r="B184" s="33" t="s">
        <v>170</v>
      </c>
      <c r="C184" s="48" t="n">
        <v>5820060820</v>
      </c>
      <c r="D184" s="72" t="n">
        <v>600</v>
      </c>
      <c r="E184" s="69" t="n">
        <f aca="false">'приложение 11'!I464</f>
        <v>143000</v>
      </c>
      <c r="F184" s="69" t="n">
        <f aca="false">'приложение 11'!N464</f>
        <v>148800</v>
      </c>
    </row>
    <row r="185" customFormat="false" ht="91.35" hidden="false" customHeight="false" outlineLevel="0" collapsed="false">
      <c r="A185" s="33"/>
      <c r="B185" s="33" t="s">
        <v>201</v>
      </c>
      <c r="C185" s="48" t="n">
        <v>5820100000</v>
      </c>
      <c r="D185" s="72"/>
      <c r="E185" s="69" t="n">
        <f aca="false">E186+E188</f>
        <v>1693300</v>
      </c>
      <c r="F185" s="69" t="n">
        <f aca="false">F186+F188</f>
        <v>1693300</v>
      </c>
    </row>
    <row r="186" customFormat="false" ht="31.35" hidden="true" customHeight="false" outlineLevel="0" collapsed="false">
      <c r="A186" s="33"/>
      <c r="B186" s="33" t="s">
        <v>176</v>
      </c>
      <c r="C186" s="48" t="n">
        <v>5820100590</v>
      </c>
      <c r="D186" s="72"/>
      <c r="E186" s="69" t="n">
        <f aca="false">E187</f>
        <v>0</v>
      </c>
      <c r="F186" s="69" t="n">
        <f aca="false">F187</f>
        <v>0</v>
      </c>
    </row>
    <row r="187" customFormat="false" ht="46.15" hidden="true" customHeight="false" outlineLevel="0" collapsed="false">
      <c r="A187" s="33"/>
      <c r="B187" s="33" t="s">
        <v>170</v>
      </c>
      <c r="C187" s="48" t="n">
        <v>5820100590</v>
      </c>
      <c r="D187" s="72" t="n">
        <v>600</v>
      </c>
      <c r="E187" s="69" t="n">
        <f aca="false">'приложение 11'!I385+'приложение 11'!I447</f>
        <v>0</v>
      </c>
      <c r="F187" s="69" t="n">
        <f aca="false">'приложение 11'!N385+'приложение 11'!N447</f>
        <v>0</v>
      </c>
    </row>
    <row r="188" customFormat="false" ht="76.6" hidden="false" customHeight="false" outlineLevel="0" collapsed="false">
      <c r="A188" s="33"/>
      <c r="B188" s="29" t="s">
        <v>177</v>
      </c>
      <c r="C188" s="74" t="n">
        <v>5820100591</v>
      </c>
      <c r="D188" s="79"/>
      <c r="E188" s="69" t="n">
        <f aca="false">E189</f>
        <v>1693300</v>
      </c>
      <c r="F188" s="69" t="n">
        <f aca="false">F189</f>
        <v>1693300</v>
      </c>
    </row>
    <row r="189" customFormat="false" ht="46.15" hidden="false" customHeight="false" outlineLevel="0" collapsed="false">
      <c r="A189" s="33"/>
      <c r="B189" s="29" t="s">
        <v>170</v>
      </c>
      <c r="C189" s="74" t="n">
        <v>5820100591</v>
      </c>
      <c r="D189" s="79" t="n">
        <v>600</v>
      </c>
      <c r="E189" s="69" t="n">
        <f aca="false">'приложение 11'!I387+'приложение 11'!I449</f>
        <v>1693300</v>
      </c>
      <c r="F189" s="69" t="n">
        <f aca="false">'приложение 11'!N387+'приложение 11'!N449</f>
        <v>1693300</v>
      </c>
    </row>
    <row r="190" customFormat="false" ht="17.35" hidden="false" customHeight="false" outlineLevel="0" collapsed="false">
      <c r="A190" s="33"/>
      <c r="B190" s="29" t="s">
        <v>202</v>
      </c>
      <c r="C190" s="74" t="s">
        <v>203</v>
      </c>
      <c r="D190" s="79"/>
      <c r="E190" s="69" t="n">
        <f aca="false">E191</f>
        <v>0</v>
      </c>
      <c r="F190" s="69" t="n">
        <f aca="false">F191</f>
        <v>8238400</v>
      </c>
    </row>
    <row r="191" customFormat="false" ht="17.35" hidden="false" customHeight="false" outlineLevel="0" collapsed="false">
      <c r="A191" s="33"/>
      <c r="B191" s="29" t="s">
        <v>204</v>
      </c>
      <c r="C191" s="74" t="s">
        <v>205</v>
      </c>
      <c r="D191" s="79"/>
      <c r="E191" s="69" t="n">
        <f aca="false">E192</f>
        <v>0</v>
      </c>
      <c r="F191" s="69" t="n">
        <f aca="false">F192</f>
        <v>8238400</v>
      </c>
    </row>
    <row r="192" customFormat="false" ht="46.15" hidden="false" customHeight="false" outlineLevel="0" collapsed="false">
      <c r="A192" s="33"/>
      <c r="B192" s="29" t="s">
        <v>170</v>
      </c>
      <c r="C192" s="74" t="s">
        <v>205</v>
      </c>
      <c r="D192" s="79" t="n">
        <v>600</v>
      </c>
      <c r="E192" s="69" t="n">
        <f aca="false">'приложение 11'!I467</f>
        <v>0</v>
      </c>
      <c r="F192" s="69" t="n">
        <f aca="false">'приложение 11'!N467</f>
        <v>8238400</v>
      </c>
    </row>
    <row r="193" customFormat="false" ht="17.35" hidden="false" customHeight="false" outlineLevel="0" collapsed="false">
      <c r="A193" s="33"/>
      <c r="B193" s="33" t="s">
        <v>206</v>
      </c>
      <c r="C193" s="48" t="n">
        <v>5830000000</v>
      </c>
      <c r="D193" s="72"/>
      <c r="E193" s="69" t="n">
        <f aca="false">E194+E196+E201+E199</f>
        <v>18719900</v>
      </c>
      <c r="F193" s="69" t="n">
        <f aca="false">F194+F196+F201+F199</f>
        <v>18694600</v>
      </c>
    </row>
    <row r="194" customFormat="false" ht="31.35" hidden="false" customHeight="false" outlineLevel="0" collapsed="false">
      <c r="A194" s="33"/>
      <c r="B194" s="33" t="s">
        <v>134</v>
      </c>
      <c r="C194" s="48" t="n">
        <v>5830000590</v>
      </c>
      <c r="D194" s="72"/>
      <c r="E194" s="69" t="n">
        <f aca="false">E195</f>
        <v>5634000</v>
      </c>
      <c r="F194" s="69" t="n">
        <f aca="false">F195</f>
        <v>5608700</v>
      </c>
    </row>
    <row r="195" customFormat="false" ht="46.15" hidden="false" customHeight="false" outlineLevel="0" collapsed="false">
      <c r="A195" s="33"/>
      <c r="B195" s="33" t="s">
        <v>170</v>
      </c>
      <c r="C195" s="48" t="n">
        <v>5830000590</v>
      </c>
      <c r="D195" s="72" t="n">
        <v>600</v>
      </c>
      <c r="E195" s="69" t="n">
        <f aca="false">'приложение 11'!I408</f>
        <v>5634000</v>
      </c>
      <c r="F195" s="69" t="n">
        <f aca="false">'приложение 11'!N407</f>
        <v>5608700</v>
      </c>
    </row>
    <row r="196" customFormat="false" ht="91.35" hidden="false" customHeight="false" outlineLevel="0" collapsed="false">
      <c r="A196" s="33"/>
      <c r="B196" s="35" t="s">
        <v>207</v>
      </c>
      <c r="C196" s="74" t="n">
        <v>5830060710</v>
      </c>
      <c r="D196" s="79"/>
      <c r="E196" s="69" t="n">
        <f aca="false">E197+E198</f>
        <v>13085900</v>
      </c>
      <c r="F196" s="69" t="n">
        <f aca="false">F197+F198</f>
        <v>13085900</v>
      </c>
    </row>
    <row r="197" customFormat="false" ht="31.35" hidden="false" customHeight="false" outlineLevel="0" collapsed="false">
      <c r="A197" s="33"/>
      <c r="B197" s="29" t="s">
        <v>107</v>
      </c>
      <c r="C197" s="74" t="n">
        <v>5830060710</v>
      </c>
      <c r="D197" s="79" t="n">
        <v>200</v>
      </c>
      <c r="E197" s="69" t="n">
        <f aca="false">'приложение 11'!I432</f>
        <v>193300</v>
      </c>
      <c r="F197" s="69" t="n">
        <f aca="false">'приложение 11'!N432</f>
        <v>193300</v>
      </c>
    </row>
    <row r="198" customFormat="false" ht="31.35" hidden="false" customHeight="false" outlineLevel="0" collapsed="false">
      <c r="A198" s="33"/>
      <c r="B198" s="29" t="s">
        <v>146</v>
      </c>
      <c r="C198" s="74" t="n">
        <v>5830060710</v>
      </c>
      <c r="D198" s="79" t="n">
        <v>300</v>
      </c>
      <c r="E198" s="69" t="n">
        <f aca="false">'приложение 11'!I433</f>
        <v>12892600</v>
      </c>
      <c r="F198" s="69" t="n">
        <f aca="false">'приложение 11'!N433</f>
        <v>12892600</v>
      </c>
    </row>
    <row r="199" customFormat="false" ht="61.8" hidden="true" customHeight="false" outlineLevel="0" collapsed="false">
      <c r="A199" s="33"/>
      <c r="B199" s="29" t="s">
        <v>208</v>
      </c>
      <c r="C199" s="74" t="s">
        <v>209</v>
      </c>
      <c r="D199" s="79"/>
      <c r="E199" s="69" t="n">
        <f aca="false">E200</f>
        <v>0</v>
      </c>
      <c r="F199" s="69" t="n">
        <f aca="false">F200</f>
        <v>0</v>
      </c>
    </row>
    <row r="200" customFormat="false" ht="46.15" hidden="true" customHeight="false" outlineLevel="0" collapsed="false">
      <c r="A200" s="33"/>
      <c r="B200" s="29" t="s">
        <v>170</v>
      </c>
      <c r="C200" s="74" t="s">
        <v>209</v>
      </c>
      <c r="D200" s="79" t="n">
        <v>600</v>
      </c>
      <c r="E200" s="69" t="n">
        <f aca="false">'приложение 11'!I410</f>
        <v>0</v>
      </c>
      <c r="F200" s="69" t="n">
        <f aca="false">'приложение 11'!N410</f>
        <v>0</v>
      </c>
    </row>
    <row r="201" customFormat="false" ht="31.35" hidden="true" customHeight="false" outlineLevel="0" collapsed="false">
      <c r="A201" s="33"/>
      <c r="B201" s="29" t="s">
        <v>210</v>
      </c>
      <c r="C201" s="74" t="n">
        <v>5830100000</v>
      </c>
      <c r="D201" s="79"/>
      <c r="E201" s="69" t="n">
        <f aca="false">E202</f>
        <v>0</v>
      </c>
      <c r="F201" s="69" t="n">
        <f aca="false">F202</f>
        <v>0</v>
      </c>
    </row>
    <row r="202" customFormat="false" ht="31.35" hidden="true" customHeight="false" outlineLevel="0" collapsed="false">
      <c r="A202" s="33"/>
      <c r="B202" s="29" t="s">
        <v>134</v>
      </c>
      <c r="C202" s="74" t="n">
        <v>5830100590</v>
      </c>
      <c r="D202" s="79"/>
      <c r="E202" s="69" t="n">
        <f aca="false">E203</f>
        <v>0</v>
      </c>
      <c r="F202" s="69" t="n">
        <f aca="false">F203</f>
        <v>0</v>
      </c>
    </row>
    <row r="203" customFormat="false" ht="31.35" hidden="true" customHeight="false" outlineLevel="0" collapsed="false">
      <c r="A203" s="33"/>
      <c r="B203" s="29" t="s">
        <v>146</v>
      </c>
      <c r="C203" s="74" t="n">
        <v>5830100590</v>
      </c>
      <c r="D203" s="79" t="n">
        <v>300</v>
      </c>
      <c r="E203" s="69" t="n">
        <f aca="false">'приложение 11'!I413</f>
        <v>0</v>
      </c>
      <c r="F203" s="69" t="n">
        <f aca="false">'приложение 11'!N413</f>
        <v>0</v>
      </c>
    </row>
    <row r="204" s="64" customFormat="true" ht="75.65" hidden="false" customHeight="false" outlineLevel="0" collapsed="false">
      <c r="A204" s="60" t="s">
        <v>84</v>
      </c>
      <c r="B204" s="82" t="s">
        <v>211</v>
      </c>
      <c r="C204" s="65" t="n">
        <v>5900000000</v>
      </c>
      <c r="D204" s="78"/>
      <c r="E204" s="67" t="n">
        <f aca="false">E205+E208</f>
        <v>69123400</v>
      </c>
      <c r="F204" s="67" t="n">
        <f aca="false">F205+F208</f>
        <v>66306400</v>
      </c>
    </row>
    <row r="205" customFormat="false" ht="17.35" hidden="false" customHeight="false" outlineLevel="0" collapsed="false">
      <c r="A205" s="33"/>
      <c r="B205" s="33" t="s">
        <v>212</v>
      </c>
      <c r="C205" s="48" t="n">
        <v>5920000000</v>
      </c>
      <c r="D205" s="72"/>
      <c r="E205" s="69" t="n">
        <f aca="false">E206</f>
        <v>49126100</v>
      </c>
      <c r="F205" s="69" t="n">
        <f aca="false">F206</f>
        <v>46636300</v>
      </c>
    </row>
    <row r="206" customFormat="false" ht="31.35" hidden="false" customHeight="false" outlineLevel="0" collapsed="false">
      <c r="A206" s="33"/>
      <c r="B206" s="70" t="s">
        <v>134</v>
      </c>
      <c r="C206" s="48" t="n">
        <v>5920000590</v>
      </c>
      <c r="D206" s="72"/>
      <c r="E206" s="69" t="n">
        <f aca="false">E207</f>
        <v>49126100</v>
      </c>
      <c r="F206" s="69" t="n">
        <f aca="false">F207</f>
        <v>46636300</v>
      </c>
    </row>
    <row r="207" customFormat="false" ht="46.15" hidden="false" customHeight="false" outlineLevel="0" collapsed="false">
      <c r="A207" s="33"/>
      <c r="B207" s="33" t="s">
        <v>170</v>
      </c>
      <c r="C207" s="48" t="n">
        <v>5920000590</v>
      </c>
      <c r="D207" s="72" t="n">
        <v>600</v>
      </c>
      <c r="E207" s="69" t="n">
        <f aca="false">'приложение 11'!I478</f>
        <v>49126100</v>
      </c>
      <c r="F207" s="69" t="n">
        <f aca="false">'приложение 11'!N478</f>
        <v>46636300</v>
      </c>
    </row>
    <row r="208" customFormat="false" ht="17.35" hidden="false" customHeight="false" outlineLevel="0" collapsed="false">
      <c r="A208" s="33"/>
      <c r="B208" s="33" t="s">
        <v>213</v>
      </c>
      <c r="C208" s="48" t="n">
        <v>5930000000</v>
      </c>
      <c r="D208" s="72"/>
      <c r="E208" s="69" t="n">
        <f aca="false">E209+E211</f>
        <v>19997300</v>
      </c>
      <c r="F208" s="69" t="n">
        <f aca="false">F209+F211</f>
        <v>19670100</v>
      </c>
    </row>
    <row r="209" customFormat="false" ht="31.35" hidden="false" customHeight="false" outlineLevel="0" collapsed="false">
      <c r="A209" s="33"/>
      <c r="B209" s="70" t="s">
        <v>134</v>
      </c>
      <c r="C209" s="48" t="n">
        <v>5930000590</v>
      </c>
      <c r="D209" s="72"/>
      <c r="E209" s="69" t="n">
        <f aca="false">E210</f>
        <v>19492200</v>
      </c>
      <c r="F209" s="69" t="n">
        <f aca="false">F210</f>
        <v>19214000</v>
      </c>
    </row>
    <row r="210" customFormat="false" ht="46.15" hidden="false" customHeight="false" outlineLevel="0" collapsed="false">
      <c r="A210" s="33"/>
      <c r="B210" s="33" t="s">
        <v>170</v>
      </c>
      <c r="C210" s="48" t="n">
        <v>5930000590</v>
      </c>
      <c r="D210" s="72" t="n">
        <v>600</v>
      </c>
      <c r="E210" s="69" t="n">
        <f aca="false">'приложение 11'!I481</f>
        <v>19492200</v>
      </c>
      <c r="F210" s="69" t="n">
        <f aca="false">'приложение 11'!N481</f>
        <v>19214000</v>
      </c>
    </row>
    <row r="211" customFormat="false" ht="17.35" hidden="false" customHeight="false" outlineLevel="0" collapsed="false">
      <c r="A211" s="33"/>
      <c r="B211" s="33" t="s">
        <v>204</v>
      </c>
      <c r="C211" s="48" t="s">
        <v>214</v>
      </c>
      <c r="D211" s="72"/>
      <c r="E211" s="69" t="n">
        <f aca="false">E212</f>
        <v>505100</v>
      </c>
      <c r="F211" s="69" t="n">
        <f aca="false">F212</f>
        <v>456100</v>
      </c>
    </row>
    <row r="212" customFormat="false" ht="46.15" hidden="false" customHeight="false" outlineLevel="0" collapsed="false">
      <c r="A212" s="33"/>
      <c r="B212" s="33" t="s">
        <v>168</v>
      </c>
      <c r="C212" s="48" t="s">
        <v>214</v>
      </c>
      <c r="D212" s="72" t="n">
        <v>600</v>
      </c>
      <c r="E212" s="69" t="n">
        <f aca="false">'приложение 11'!I483</f>
        <v>505100</v>
      </c>
      <c r="F212" s="69" t="n">
        <f aca="false">'приложение 11'!N483</f>
        <v>456100</v>
      </c>
    </row>
    <row r="213" s="64" customFormat="true" ht="47.05" hidden="false" customHeight="false" outlineLevel="0" collapsed="false">
      <c r="A213" s="60" t="s">
        <v>215</v>
      </c>
      <c r="B213" s="20" t="s">
        <v>216</v>
      </c>
      <c r="C213" s="80" t="n">
        <v>600000000</v>
      </c>
      <c r="D213" s="81"/>
      <c r="E213" s="67" t="n">
        <f aca="false">E214</f>
        <v>7484400</v>
      </c>
      <c r="F213" s="67" t="n">
        <f aca="false">F214</f>
        <v>9133800</v>
      </c>
    </row>
    <row r="214" customFormat="false" ht="17.35" hidden="false" customHeight="false" outlineLevel="0" collapsed="false">
      <c r="A214" s="33"/>
      <c r="B214" s="29" t="s">
        <v>217</v>
      </c>
      <c r="C214" s="74" t="n">
        <v>6010000000</v>
      </c>
      <c r="D214" s="75"/>
      <c r="E214" s="69" t="n">
        <f aca="false">E217+E215</f>
        <v>7484400</v>
      </c>
      <c r="F214" s="69" t="n">
        <f aca="false">F217+F215</f>
        <v>9133800</v>
      </c>
    </row>
    <row r="215" customFormat="false" ht="31.35" hidden="true" customHeight="false" outlineLevel="0" collapsed="false">
      <c r="A215" s="33"/>
      <c r="B215" s="29" t="s">
        <v>218</v>
      </c>
      <c r="C215" s="74" t="n">
        <v>6010010680</v>
      </c>
      <c r="D215" s="75"/>
      <c r="E215" s="69" t="n">
        <f aca="false">E216</f>
        <v>0</v>
      </c>
      <c r="F215" s="69" t="n">
        <f aca="false">F216</f>
        <v>0</v>
      </c>
    </row>
    <row r="216" customFormat="false" ht="31.35" hidden="true" customHeight="false" outlineLevel="0" collapsed="false">
      <c r="A216" s="33"/>
      <c r="B216" s="29" t="s">
        <v>146</v>
      </c>
      <c r="C216" s="74" t="n">
        <v>6010010680</v>
      </c>
      <c r="D216" s="75" t="s">
        <v>147</v>
      </c>
      <c r="E216" s="69" t="n">
        <f aca="false">'приложение 11'!I213</f>
        <v>0</v>
      </c>
      <c r="F216" s="69" t="n">
        <f aca="false">'приложение 11'!N213</f>
        <v>0</v>
      </c>
    </row>
    <row r="217" customFormat="false" ht="31.35" hidden="false" customHeight="false" outlineLevel="0" collapsed="false">
      <c r="A217" s="33"/>
      <c r="B217" s="29" t="s">
        <v>219</v>
      </c>
      <c r="C217" s="74" t="s">
        <v>220</v>
      </c>
      <c r="D217" s="75"/>
      <c r="E217" s="69" t="n">
        <f aca="false">E218</f>
        <v>7484400</v>
      </c>
      <c r="F217" s="69" t="n">
        <f aca="false">F218</f>
        <v>9133800</v>
      </c>
    </row>
    <row r="218" customFormat="false" ht="31.35" hidden="false" customHeight="false" outlineLevel="0" collapsed="false">
      <c r="A218" s="33"/>
      <c r="B218" s="29" t="s">
        <v>146</v>
      </c>
      <c r="C218" s="74" t="s">
        <v>220</v>
      </c>
      <c r="D218" s="75" t="s">
        <v>147</v>
      </c>
      <c r="E218" s="69" t="n">
        <f aca="false">'приложение 11'!I215</f>
        <v>7484400</v>
      </c>
      <c r="F218" s="69" t="n">
        <f aca="false">'приложение 11'!N215</f>
        <v>9133800</v>
      </c>
    </row>
    <row r="219" s="64" customFormat="true" ht="31.35" hidden="false" customHeight="false" outlineLevel="0" collapsed="false">
      <c r="A219" s="60" t="s">
        <v>221</v>
      </c>
      <c r="B219" s="60" t="s">
        <v>222</v>
      </c>
      <c r="C219" s="65" t="n">
        <v>6100000000</v>
      </c>
      <c r="D219" s="76"/>
      <c r="E219" s="67" t="n">
        <f aca="false">E220</f>
        <v>146804900</v>
      </c>
      <c r="F219" s="67" t="n">
        <f aca="false">F220</f>
        <v>148225000</v>
      </c>
    </row>
    <row r="220" customFormat="false" ht="17.35" hidden="false" customHeight="false" outlineLevel="0" collapsed="false">
      <c r="A220" s="33"/>
      <c r="B220" s="29" t="s">
        <v>223</v>
      </c>
      <c r="C220" s="74" t="n">
        <v>6110000000</v>
      </c>
      <c r="D220" s="75"/>
      <c r="E220" s="69" t="n">
        <f aca="false">E232+E221+E227+E229+E223+E225</f>
        <v>146804900</v>
      </c>
      <c r="F220" s="69" t="n">
        <f aca="false">F232+F221+F227+F229+F223+F225</f>
        <v>148225000</v>
      </c>
    </row>
    <row r="221" customFormat="false" ht="31.35" hidden="false" customHeight="false" outlineLevel="0" collapsed="false">
      <c r="A221" s="33"/>
      <c r="B221" s="35" t="s">
        <v>134</v>
      </c>
      <c r="C221" s="74" t="n">
        <v>6110000590</v>
      </c>
      <c r="D221" s="75"/>
      <c r="E221" s="69" t="n">
        <f aca="false">E222</f>
        <v>142150600</v>
      </c>
      <c r="F221" s="69" t="n">
        <f aca="false">F222</f>
        <v>140426800</v>
      </c>
    </row>
    <row r="222" customFormat="false" ht="46.15" hidden="false" customHeight="false" outlineLevel="0" collapsed="false">
      <c r="A222" s="33"/>
      <c r="B222" s="35" t="s">
        <v>168</v>
      </c>
      <c r="C222" s="74" t="n">
        <v>6110000590</v>
      </c>
      <c r="D222" s="75" t="s">
        <v>200</v>
      </c>
      <c r="E222" s="69" t="n">
        <f aca="false">'приложение 11'!I528</f>
        <v>142150600</v>
      </c>
      <c r="F222" s="69" t="n">
        <f aca="false">'приложение 11'!N528</f>
        <v>140426800</v>
      </c>
    </row>
    <row r="223" customFormat="false" ht="136.6" hidden="false" customHeight="false" outlineLevel="0" collapsed="false">
      <c r="A223" s="33"/>
      <c r="B223" s="29" t="s">
        <v>171</v>
      </c>
      <c r="C223" s="74" t="n">
        <v>6110060820</v>
      </c>
      <c r="D223" s="75"/>
      <c r="E223" s="69" t="n">
        <f aca="false">E224</f>
        <v>31300</v>
      </c>
      <c r="F223" s="69" t="n">
        <f aca="false">F224</f>
        <v>32600</v>
      </c>
    </row>
    <row r="224" customFormat="false" ht="46.15" hidden="false" customHeight="false" outlineLevel="0" collapsed="false">
      <c r="A224" s="33"/>
      <c r="B224" s="29" t="s">
        <v>170</v>
      </c>
      <c r="C224" s="74" t="n">
        <v>6110060820</v>
      </c>
      <c r="D224" s="75" t="s">
        <v>200</v>
      </c>
      <c r="E224" s="69" t="n">
        <f aca="false">'приложение 11'!I523</f>
        <v>31300</v>
      </c>
      <c r="F224" s="69" t="n">
        <f aca="false">'приложение 11'!N523</f>
        <v>32600</v>
      </c>
    </row>
    <row r="225" customFormat="false" ht="31.35" hidden="false" customHeight="false" outlineLevel="0" collapsed="false">
      <c r="A225" s="33"/>
      <c r="B225" s="29" t="s">
        <v>224</v>
      </c>
      <c r="C225" s="74" t="s">
        <v>225</v>
      </c>
      <c r="D225" s="75"/>
      <c r="E225" s="69" t="n">
        <f aca="false">E226</f>
        <v>0</v>
      </c>
      <c r="F225" s="69" t="n">
        <f aca="false">F226</f>
        <v>3174400</v>
      </c>
    </row>
    <row r="226" customFormat="false" ht="46.15" hidden="false" customHeight="false" outlineLevel="0" collapsed="false">
      <c r="A226" s="33"/>
      <c r="B226" s="29" t="s">
        <v>168</v>
      </c>
      <c r="C226" s="74" t="s">
        <v>225</v>
      </c>
      <c r="D226" s="75" t="s">
        <v>200</v>
      </c>
      <c r="E226" s="69" t="n">
        <f aca="false">'приложение 11'!I530</f>
        <v>0</v>
      </c>
      <c r="F226" s="69" t="n">
        <f aca="false">'приложение 11'!N530</f>
        <v>3174400</v>
      </c>
    </row>
    <row r="227" customFormat="false" ht="47.05" hidden="false" customHeight="false" outlineLevel="0" collapsed="false">
      <c r="A227" s="33"/>
      <c r="B227" s="35" t="s">
        <v>226</v>
      </c>
      <c r="C227" s="74" t="s">
        <v>227</v>
      </c>
      <c r="D227" s="75"/>
      <c r="E227" s="69" t="n">
        <f aca="false">E228</f>
        <v>1902600</v>
      </c>
      <c r="F227" s="69" t="n">
        <f aca="false">F228</f>
        <v>1902600</v>
      </c>
    </row>
    <row r="228" customFormat="false" ht="46.15" hidden="false" customHeight="false" outlineLevel="0" collapsed="false">
      <c r="A228" s="33"/>
      <c r="B228" s="35" t="s">
        <v>168</v>
      </c>
      <c r="C228" s="74" t="s">
        <v>227</v>
      </c>
      <c r="D228" s="75" t="s">
        <v>200</v>
      </c>
      <c r="E228" s="69" t="n">
        <f aca="false">'приложение 11'!I532</f>
        <v>1902600</v>
      </c>
      <c r="F228" s="69" t="n">
        <f aca="false">'приложение 11'!N532</f>
        <v>1902600</v>
      </c>
    </row>
    <row r="229" customFormat="false" ht="31.35" hidden="false" customHeight="false" outlineLevel="0" collapsed="false">
      <c r="A229" s="33"/>
      <c r="B229" s="35" t="s">
        <v>228</v>
      </c>
      <c r="C229" s="74" t="n">
        <v>6110100000</v>
      </c>
      <c r="D229" s="75"/>
      <c r="E229" s="69" t="n">
        <f aca="false">E230</f>
        <v>600000</v>
      </c>
      <c r="F229" s="69" t="n">
        <f aca="false">F230</f>
        <v>600000</v>
      </c>
    </row>
    <row r="230" customFormat="false" ht="31.35" hidden="false" customHeight="false" outlineLevel="0" collapsed="false">
      <c r="A230" s="33"/>
      <c r="B230" s="35" t="s">
        <v>134</v>
      </c>
      <c r="C230" s="74" t="n">
        <v>6110100590</v>
      </c>
      <c r="D230" s="75"/>
      <c r="E230" s="69" t="n">
        <f aca="false">E231</f>
        <v>600000</v>
      </c>
      <c r="F230" s="69" t="n">
        <f aca="false">F231</f>
        <v>600000</v>
      </c>
    </row>
    <row r="231" customFormat="false" ht="46.15" hidden="false" customHeight="false" outlineLevel="0" collapsed="false">
      <c r="A231" s="33"/>
      <c r="B231" s="35" t="s">
        <v>168</v>
      </c>
      <c r="C231" s="74" t="n">
        <v>6110100590</v>
      </c>
      <c r="D231" s="75" t="s">
        <v>200</v>
      </c>
      <c r="E231" s="69" t="n">
        <f aca="false">'приложение 11'!I535</f>
        <v>600000</v>
      </c>
      <c r="F231" s="69" t="n">
        <f aca="false">'приложение 11'!N535</f>
        <v>600000</v>
      </c>
    </row>
    <row r="232" customFormat="false" ht="31.35" hidden="false" customHeight="false" outlineLevel="0" collapsed="false">
      <c r="A232" s="33"/>
      <c r="B232" s="29" t="s">
        <v>229</v>
      </c>
      <c r="C232" s="74" t="n">
        <v>6110200000</v>
      </c>
      <c r="D232" s="75"/>
      <c r="E232" s="69" t="n">
        <f aca="false">E233</f>
        <v>2120400</v>
      </c>
      <c r="F232" s="69" t="n">
        <f aca="false">F233</f>
        <v>2088600</v>
      </c>
    </row>
    <row r="233" customFormat="false" ht="31.35" hidden="false" customHeight="false" outlineLevel="0" collapsed="false">
      <c r="A233" s="33"/>
      <c r="B233" s="29" t="s">
        <v>230</v>
      </c>
      <c r="C233" s="74" t="n">
        <v>6110210160</v>
      </c>
      <c r="D233" s="75"/>
      <c r="E233" s="69" t="n">
        <f aca="false">E234+E235</f>
        <v>2120400</v>
      </c>
      <c r="F233" s="69" t="n">
        <f aca="false">F234+F235</f>
        <v>2088600</v>
      </c>
    </row>
    <row r="234" customFormat="false" ht="76.6" hidden="false" customHeight="false" outlineLevel="0" collapsed="false">
      <c r="A234" s="33"/>
      <c r="B234" s="29" t="s">
        <v>104</v>
      </c>
      <c r="C234" s="74" t="n">
        <v>6110210160</v>
      </c>
      <c r="D234" s="75" t="s">
        <v>105</v>
      </c>
      <c r="E234" s="69" t="n">
        <f aca="false">'приложение 11'!I517</f>
        <v>1722800</v>
      </c>
      <c r="F234" s="69" t="n">
        <f aca="false">'приложение 11'!N517</f>
        <v>1697000</v>
      </c>
    </row>
    <row r="235" customFormat="false" ht="31.35" hidden="false" customHeight="false" outlineLevel="0" collapsed="false">
      <c r="A235" s="33"/>
      <c r="B235" s="29" t="s">
        <v>107</v>
      </c>
      <c r="C235" s="74" t="n">
        <v>6110210160</v>
      </c>
      <c r="D235" s="75" t="s">
        <v>108</v>
      </c>
      <c r="E235" s="69" t="n">
        <f aca="false">'приложение 11'!I518</f>
        <v>397600</v>
      </c>
      <c r="F235" s="69" t="n">
        <f aca="false">'приложение 11'!N518</f>
        <v>391600</v>
      </c>
    </row>
    <row r="236" s="64" customFormat="true" ht="46.15" hidden="false" customHeight="false" outlineLevel="0" collapsed="false">
      <c r="A236" s="60" t="s">
        <v>231</v>
      </c>
      <c r="B236" s="20" t="s">
        <v>232</v>
      </c>
      <c r="C236" s="80" t="n">
        <v>6200000000</v>
      </c>
      <c r="D236" s="81"/>
      <c r="E236" s="67" t="n">
        <f aca="false">E237</f>
        <v>11250000</v>
      </c>
      <c r="F236" s="67" t="n">
        <f aca="false">F237</f>
        <v>11250000</v>
      </c>
    </row>
    <row r="237" customFormat="false" ht="31.35" hidden="false" customHeight="false" outlineLevel="0" collapsed="false">
      <c r="A237" s="33"/>
      <c r="B237" s="29" t="s">
        <v>233</v>
      </c>
      <c r="C237" s="74" t="n">
        <v>6240000000</v>
      </c>
      <c r="D237" s="75"/>
      <c r="E237" s="69" t="n">
        <f aca="false">E238</f>
        <v>11250000</v>
      </c>
      <c r="F237" s="69" t="n">
        <f aca="false">F238</f>
        <v>11250000</v>
      </c>
    </row>
    <row r="238" customFormat="false" ht="47.05" hidden="false" customHeight="false" outlineLevel="0" collapsed="false">
      <c r="A238" s="33"/>
      <c r="B238" s="29" t="s">
        <v>234</v>
      </c>
      <c r="C238" s="74" t="n">
        <v>6240010070</v>
      </c>
      <c r="D238" s="75"/>
      <c r="E238" s="69" t="n">
        <f aca="false">E239</f>
        <v>11250000</v>
      </c>
      <c r="F238" s="69" t="n">
        <f aca="false">F239</f>
        <v>11250000</v>
      </c>
    </row>
    <row r="239" customFormat="false" ht="31.35" hidden="false" customHeight="false" outlineLevel="0" collapsed="false">
      <c r="A239" s="33"/>
      <c r="B239" s="29" t="s">
        <v>107</v>
      </c>
      <c r="C239" s="74" t="n">
        <v>6240010070</v>
      </c>
      <c r="D239" s="75" t="s">
        <v>108</v>
      </c>
      <c r="E239" s="69" t="n">
        <f aca="false">'приложение 11'!I143</f>
        <v>11250000</v>
      </c>
      <c r="F239" s="69" t="n">
        <f aca="false">'приложение 11'!N144</f>
        <v>11250000</v>
      </c>
    </row>
    <row r="240" s="64" customFormat="true" ht="47.05" hidden="false" customHeight="false" outlineLevel="0" collapsed="false">
      <c r="A240" s="60" t="s">
        <v>235</v>
      </c>
      <c r="B240" s="20" t="s">
        <v>236</v>
      </c>
      <c r="C240" s="80" t="n">
        <v>6300000000</v>
      </c>
      <c r="D240" s="81"/>
      <c r="E240" s="67" t="n">
        <f aca="false">E241</f>
        <v>5200000</v>
      </c>
      <c r="F240" s="67" t="n">
        <f aca="false">F241</f>
        <v>5200000</v>
      </c>
    </row>
    <row r="241" s="64" customFormat="true" ht="47.05" hidden="false" customHeight="false" outlineLevel="0" collapsed="false">
      <c r="A241" s="60"/>
      <c r="B241" s="29" t="s">
        <v>237</v>
      </c>
      <c r="C241" s="74" t="n">
        <v>6310000000</v>
      </c>
      <c r="D241" s="75"/>
      <c r="E241" s="69" t="n">
        <f aca="false">E242</f>
        <v>5200000</v>
      </c>
      <c r="F241" s="69" t="n">
        <f aca="false">F242</f>
        <v>5200000</v>
      </c>
    </row>
    <row r="242" customFormat="false" ht="31.35" hidden="false" customHeight="false" outlineLevel="0" collapsed="false">
      <c r="A242" s="33"/>
      <c r="B242" s="29" t="s">
        <v>238</v>
      </c>
      <c r="C242" s="74" t="n">
        <v>6310010050</v>
      </c>
      <c r="D242" s="75"/>
      <c r="E242" s="69" t="n">
        <f aca="false">E243</f>
        <v>5200000</v>
      </c>
      <c r="F242" s="69" t="n">
        <f aca="false">F243</f>
        <v>5200000</v>
      </c>
    </row>
    <row r="243" customFormat="false" ht="46.15" hidden="false" customHeight="false" outlineLevel="0" collapsed="false">
      <c r="A243" s="33"/>
      <c r="B243" s="29" t="s">
        <v>170</v>
      </c>
      <c r="C243" s="74" t="n">
        <v>6310010050</v>
      </c>
      <c r="D243" s="75" t="s">
        <v>200</v>
      </c>
      <c r="E243" s="69" t="n">
        <f aca="false">'приложение 11'!I90</f>
        <v>5200000</v>
      </c>
      <c r="F243" s="69" t="n">
        <f aca="false">'приложение 11'!N90</f>
        <v>5200000</v>
      </c>
    </row>
    <row r="244" s="64" customFormat="true" ht="47.05" hidden="false" customHeight="false" outlineLevel="0" collapsed="false">
      <c r="A244" s="60" t="s">
        <v>239</v>
      </c>
      <c r="B244" s="82" t="s">
        <v>240</v>
      </c>
      <c r="C244" s="65" t="n">
        <v>6400000000</v>
      </c>
      <c r="D244" s="76"/>
      <c r="E244" s="67" t="n">
        <f aca="false">E245</f>
        <v>11986700</v>
      </c>
      <c r="F244" s="67" t="n">
        <f aca="false">F245</f>
        <v>12270400</v>
      </c>
    </row>
    <row r="245" customFormat="false" ht="47.05" hidden="false" customHeight="false" outlineLevel="0" collapsed="false">
      <c r="A245" s="33"/>
      <c r="B245" s="29" t="s">
        <v>241</v>
      </c>
      <c r="C245" s="74" t="n">
        <v>6410000000</v>
      </c>
      <c r="D245" s="75"/>
      <c r="E245" s="69" t="n">
        <f aca="false">E246</f>
        <v>11986700</v>
      </c>
      <c r="F245" s="69" t="n">
        <f aca="false">F246</f>
        <v>12270400</v>
      </c>
    </row>
    <row r="246" customFormat="false" ht="76.6" hidden="false" customHeight="false" outlineLevel="0" collapsed="false">
      <c r="A246" s="33"/>
      <c r="B246" s="83" t="s">
        <v>242</v>
      </c>
      <c r="C246" s="74" t="s">
        <v>243</v>
      </c>
      <c r="D246" s="75"/>
      <c r="E246" s="69" t="n">
        <f aca="false">E247</f>
        <v>11986700</v>
      </c>
      <c r="F246" s="69" t="n">
        <f aca="false">F247</f>
        <v>12270400</v>
      </c>
    </row>
    <row r="247" customFormat="false" ht="31.35" hidden="false" customHeight="false" outlineLevel="0" collapsed="false">
      <c r="A247" s="33"/>
      <c r="B247" s="29" t="s">
        <v>107</v>
      </c>
      <c r="C247" s="74" t="s">
        <v>243</v>
      </c>
      <c r="D247" s="75" t="s">
        <v>108</v>
      </c>
      <c r="E247" s="69" t="n">
        <f aca="false">'приложение 11'!I149</f>
        <v>11986700</v>
      </c>
      <c r="F247" s="69" t="n">
        <f aca="false">'приложение 11'!N149</f>
        <v>12270400</v>
      </c>
    </row>
    <row r="248" s="64" customFormat="true" ht="47.05" hidden="false" customHeight="false" outlineLevel="0" collapsed="false">
      <c r="A248" s="60" t="s">
        <v>244</v>
      </c>
      <c r="B248" s="60" t="s">
        <v>245</v>
      </c>
      <c r="C248" s="65" t="n">
        <v>6500000000</v>
      </c>
      <c r="D248" s="76"/>
      <c r="E248" s="67" t="n">
        <f aca="false">E255+E261+E249</f>
        <v>93524500</v>
      </c>
      <c r="F248" s="67" t="n">
        <f aca="false">F255+F261+F249</f>
        <v>74374500</v>
      </c>
    </row>
    <row r="249" s="64" customFormat="true" ht="17.35" hidden="false" customHeight="false" outlineLevel="0" collapsed="false">
      <c r="A249" s="60"/>
      <c r="B249" s="29" t="s">
        <v>246</v>
      </c>
      <c r="C249" s="74" t="n">
        <v>6510000000</v>
      </c>
      <c r="D249" s="79"/>
      <c r="E249" s="69" t="n">
        <f aca="false">E250</f>
        <v>20000000</v>
      </c>
      <c r="F249" s="69" t="n">
        <f aca="false">F250</f>
        <v>850000</v>
      </c>
    </row>
    <row r="250" s="64" customFormat="true" ht="31.35" hidden="false" customHeight="false" outlineLevel="0" collapsed="false">
      <c r="A250" s="60"/>
      <c r="B250" s="29" t="s">
        <v>247</v>
      </c>
      <c r="C250" s="74" t="s">
        <v>248</v>
      </c>
      <c r="D250" s="79"/>
      <c r="E250" s="69" t="n">
        <f aca="false">E251</f>
        <v>20000000</v>
      </c>
      <c r="F250" s="69" t="n">
        <f aca="false">F251+F253</f>
        <v>850000</v>
      </c>
    </row>
    <row r="251" s="64" customFormat="true" ht="211.35" hidden="false" customHeight="false" outlineLevel="0" collapsed="false">
      <c r="A251" s="60"/>
      <c r="B251" s="29" t="s">
        <v>249</v>
      </c>
      <c r="C251" s="74" t="s">
        <v>250</v>
      </c>
      <c r="D251" s="79"/>
      <c r="E251" s="69" t="n">
        <f aca="false">E252</f>
        <v>20000000</v>
      </c>
      <c r="F251" s="69" t="n">
        <f aca="false">F252</f>
        <v>0</v>
      </c>
    </row>
    <row r="252" s="64" customFormat="true" ht="31.35" hidden="false" customHeight="false" outlineLevel="0" collapsed="false">
      <c r="A252" s="60"/>
      <c r="B252" s="29" t="s">
        <v>107</v>
      </c>
      <c r="C252" s="74" t="s">
        <v>250</v>
      </c>
      <c r="D252" s="79" t="n">
        <v>200</v>
      </c>
      <c r="E252" s="69" t="n">
        <f aca="false">'приложение 11'!I201</f>
        <v>20000000</v>
      </c>
      <c r="F252" s="69" t="n">
        <f aca="false">'приложение 11'!N201</f>
        <v>0</v>
      </c>
    </row>
    <row r="253" s="64" customFormat="true" ht="211.35" hidden="false" customHeight="false" outlineLevel="0" collapsed="false">
      <c r="A253" s="60"/>
      <c r="B253" s="29" t="s">
        <v>251</v>
      </c>
      <c r="C253" s="74" t="s">
        <v>252</v>
      </c>
      <c r="D253" s="79"/>
      <c r="E253" s="69" t="n">
        <f aca="false">E254</f>
        <v>0</v>
      </c>
      <c r="F253" s="69" t="n">
        <f aca="false">F254</f>
        <v>850000</v>
      </c>
    </row>
    <row r="254" s="64" customFormat="true" ht="31.35" hidden="false" customHeight="false" outlineLevel="0" collapsed="false">
      <c r="A254" s="60"/>
      <c r="B254" s="29" t="s">
        <v>107</v>
      </c>
      <c r="C254" s="74" t="s">
        <v>252</v>
      </c>
      <c r="D254" s="79" t="n">
        <v>200</v>
      </c>
      <c r="E254" s="69" t="n">
        <f aca="false">'приложение 11'!I203</f>
        <v>0</v>
      </c>
      <c r="F254" s="69" t="n">
        <f aca="false">'приложение 11'!N203</f>
        <v>850000</v>
      </c>
    </row>
    <row r="255" customFormat="false" ht="31.35" hidden="false" customHeight="false" outlineLevel="0" collapsed="false">
      <c r="A255" s="33"/>
      <c r="B255" s="33" t="s">
        <v>253</v>
      </c>
      <c r="C255" s="48" t="n">
        <v>6520000000</v>
      </c>
      <c r="D255" s="68"/>
      <c r="E255" s="69" t="n">
        <f aca="false">E258+E256</f>
        <v>73524500</v>
      </c>
      <c r="F255" s="69" t="n">
        <f aca="false">F258+F256</f>
        <v>73524500</v>
      </c>
    </row>
    <row r="256" customFormat="false" ht="76.6" hidden="false" customHeight="false" outlineLevel="0" collapsed="false">
      <c r="A256" s="33"/>
      <c r="B256" s="29" t="s">
        <v>254</v>
      </c>
      <c r="C256" s="74" t="s">
        <v>255</v>
      </c>
      <c r="D256" s="75"/>
      <c r="E256" s="69" t="n">
        <f aca="false">E257</f>
        <v>11018100</v>
      </c>
      <c r="F256" s="69" t="n">
        <f aca="false">F257</f>
        <v>11018100</v>
      </c>
    </row>
    <row r="257" customFormat="false" ht="31.35" hidden="false" customHeight="false" outlineLevel="0" collapsed="false">
      <c r="A257" s="33"/>
      <c r="B257" s="29" t="s">
        <v>256</v>
      </c>
      <c r="C257" s="74" t="s">
        <v>255</v>
      </c>
      <c r="D257" s="75" t="s">
        <v>257</v>
      </c>
      <c r="E257" s="69" t="n">
        <f aca="false">'приложение 11'!I219</f>
        <v>11018100</v>
      </c>
      <c r="F257" s="69" t="n">
        <f aca="false">'приложение 11'!N219</f>
        <v>11018100</v>
      </c>
    </row>
    <row r="258" customFormat="false" ht="76.6" hidden="false" customHeight="false" outlineLevel="0" collapsed="false">
      <c r="A258" s="33"/>
      <c r="B258" s="29" t="s">
        <v>254</v>
      </c>
      <c r="C258" s="74" t="s">
        <v>258</v>
      </c>
      <c r="D258" s="75"/>
      <c r="E258" s="69" t="n">
        <f aca="false">E260+E259</f>
        <v>62506400</v>
      </c>
      <c r="F258" s="69" t="n">
        <f aca="false">F260+F259</f>
        <v>62506400</v>
      </c>
    </row>
    <row r="259" customFormat="false" ht="31.35" hidden="false" customHeight="false" outlineLevel="0" collapsed="false">
      <c r="A259" s="33"/>
      <c r="B259" s="33" t="s">
        <v>107</v>
      </c>
      <c r="C259" s="74" t="s">
        <v>258</v>
      </c>
      <c r="D259" s="75" t="s">
        <v>108</v>
      </c>
      <c r="E259" s="69" t="n">
        <f aca="false">'приложение 11'!I221</f>
        <v>72034.8</v>
      </c>
      <c r="F259" s="69" t="n">
        <f aca="false">'приложение 11'!N221</f>
        <v>72034.8</v>
      </c>
    </row>
    <row r="260" customFormat="false" ht="31.35" hidden="false" customHeight="false" outlineLevel="0" collapsed="false">
      <c r="A260" s="33"/>
      <c r="B260" s="29" t="s">
        <v>256</v>
      </c>
      <c r="C260" s="74" t="s">
        <v>258</v>
      </c>
      <c r="D260" s="75" t="s">
        <v>257</v>
      </c>
      <c r="E260" s="69" t="n">
        <f aca="false">'приложение 11'!I222</f>
        <v>62434365.2</v>
      </c>
      <c r="F260" s="69" t="n">
        <f aca="false">'приложение 11'!N222</f>
        <v>62434365.2</v>
      </c>
    </row>
    <row r="261" customFormat="false" ht="17.35" hidden="true" customHeight="false" outlineLevel="0" collapsed="false">
      <c r="A261" s="33"/>
      <c r="B261" s="33" t="s">
        <v>259</v>
      </c>
      <c r="C261" s="48" t="n">
        <v>6550000000</v>
      </c>
      <c r="D261" s="68"/>
      <c r="E261" s="69" t="n">
        <f aca="false">E262</f>
        <v>0</v>
      </c>
      <c r="F261" s="69" t="n">
        <f aca="false">F262</f>
        <v>0</v>
      </c>
    </row>
    <row r="262" customFormat="false" ht="47.05" hidden="true" customHeight="false" outlineLevel="0" collapsed="false">
      <c r="A262" s="33"/>
      <c r="B262" s="33" t="s">
        <v>260</v>
      </c>
      <c r="C262" s="48" t="s">
        <v>261</v>
      </c>
      <c r="D262" s="68"/>
      <c r="E262" s="69" t="n">
        <f aca="false">E263</f>
        <v>0</v>
      </c>
      <c r="F262" s="69" t="n">
        <f aca="false">F263</f>
        <v>0</v>
      </c>
    </row>
    <row r="263" customFormat="false" ht="31.35" hidden="true" customHeight="false" outlineLevel="0" collapsed="false">
      <c r="A263" s="33"/>
      <c r="B263" s="33" t="s">
        <v>256</v>
      </c>
      <c r="C263" s="48" t="s">
        <v>261</v>
      </c>
      <c r="D263" s="68" t="s">
        <v>257</v>
      </c>
      <c r="E263" s="69" t="n">
        <f aca="false">'приложение 11'!I168</f>
        <v>0</v>
      </c>
      <c r="F263" s="69" t="n">
        <f aca="false">'приложение 11'!N168</f>
        <v>0</v>
      </c>
    </row>
    <row r="264" s="64" customFormat="true" ht="76.6" hidden="false" customHeight="false" outlineLevel="0" collapsed="false">
      <c r="A264" s="60" t="s">
        <v>262</v>
      </c>
      <c r="B264" s="20" t="s">
        <v>263</v>
      </c>
      <c r="C264" s="80" t="n">
        <v>6600000000</v>
      </c>
      <c r="D264" s="81"/>
      <c r="E264" s="67" t="n">
        <f aca="false">E265</f>
        <v>10550000</v>
      </c>
      <c r="F264" s="67" t="n">
        <f aca="false">F265</f>
        <v>10650000</v>
      </c>
    </row>
    <row r="265" customFormat="false" ht="31.35" hidden="false" customHeight="false" outlineLevel="0" collapsed="false">
      <c r="A265" s="33"/>
      <c r="B265" s="29" t="s">
        <v>264</v>
      </c>
      <c r="C265" s="74" t="n">
        <v>6610000000</v>
      </c>
      <c r="D265" s="75"/>
      <c r="E265" s="69" t="n">
        <f aca="false">E266</f>
        <v>10550000</v>
      </c>
      <c r="F265" s="69" t="n">
        <f aca="false">F266</f>
        <v>10650000</v>
      </c>
    </row>
    <row r="266" customFormat="false" ht="76.6" hidden="false" customHeight="false" outlineLevel="0" collapsed="false">
      <c r="A266" s="33"/>
      <c r="B266" s="29" t="s">
        <v>265</v>
      </c>
      <c r="C266" s="74" t="n">
        <v>6610010040</v>
      </c>
      <c r="D266" s="75"/>
      <c r="E266" s="69" t="n">
        <f aca="false">E267</f>
        <v>10550000</v>
      </c>
      <c r="F266" s="69" t="n">
        <f aca="false">F267</f>
        <v>10650000</v>
      </c>
    </row>
    <row r="267" customFormat="false" ht="31.35" hidden="false" customHeight="false" outlineLevel="0" collapsed="false">
      <c r="A267" s="33"/>
      <c r="B267" s="29" t="s">
        <v>107</v>
      </c>
      <c r="C267" s="74" t="n">
        <v>6610010040</v>
      </c>
      <c r="D267" s="75" t="s">
        <v>108</v>
      </c>
      <c r="E267" s="69" t="n">
        <f aca="false">'приложение 11'!I123</f>
        <v>10550000</v>
      </c>
      <c r="F267" s="69" t="n">
        <f aca="false">'приложение 11'!N123</f>
        <v>10650000</v>
      </c>
    </row>
    <row r="268" s="64" customFormat="true" ht="61.8" hidden="false" customHeight="false" outlineLevel="0" collapsed="false">
      <c r="A268" s="60" t="s">
        <v>266</v>
      </c>
      <c r="B268" s="20" t="s">
        <v>267</v>
      </c>
      <c r="C268" s="80" t="n">
        <v>6700000000</v>
      </c>
      <c r="D268" s="81"/>
      <c r="E268" s="67" t="n">
        <f aca="false">E269+E273</f>
        <v>3627000</v>
      </c>
      <c r="F268" s="67" t="n">
        <f aca="false">F269+F273</f>
        <v>3495500</v>
      </c>
    </row>
    <row r="269" customFormat="false" ht="47.05" hidden="false" customHeight="false" outlineLevel="0" collapsed="false">
      <c r="A269" s="33"/>
      <c r="B269" s="29" t="s">
        <v>268</v>
      </c>
      <c r="C269" s="74" t="n">
        <v>6710000000</v>
      </c>
      <c r="D269" s="75"/>
      <c r="E269" s="69" t="n">
        <f aca="false">E270</f>
        <v>3477000</v>
      </c>
      <c r="F269" s="69" t="n">
        <f aca="false">F270</f>
        <v>3345500</v>
      </c>
    </row>
    <row r="270" customFormat="false" ht="31.35" hidden="false" customHeight="false" outlineLevel="0" collapsed="false">
      <c r="A270" s="33"/>
      <c r="B270" s="29" t="s">
        <v>269</v>
      </c>
      <c r="C270" s="74" t="n">
        <v>6710010220</v>
      </c>
      <c r="D270" s="75"/>
      <c r="E270" s="69" t="n">
        <f aca="false">E271+E272</f>
        <v>3477000</v>
      </c>
      <c r="F270" s="69" t="n">
        <f aca="false">F271+F272</f>
        <v>3345500</v>
      </c>
    </row>
    <row r="271" customFormat="false" ht="31.35" hidden="false" customHeight="false" outlineLevel="0" collapsed="false">
      <c r="A271" s="33"/>
      <c r="B271" s="29" t="s">
        <v>107</v>
      </c>
      <c r="C271" s="74" t="n">
        <v>6710010220</v>
      </c>
      <c r="D271" s="75" t="s">
        <v>108</v>
      </c>
      <c r="E271" s="69" t="n">
        <f aca="false">'приложение 11'!I571+'приложение 11'!I127</f>
        <v>300000</v>
      </c>
      <c r="F271" s="69" t="n">
        <f aca="false">'приложение 11'!N571+'приложение 11'!N127</f>
        <v>300000</v>
      </c>
    </row>
    <row r="272" customFormat="false" ht="46.15" hidden="false" customHeight="false" outlineLevel="0" collapsed="false">
      <c r="A272" s="33"/>
      <c r="B272" s="33" t="s">
        <v>170</v>
      </c>
      <c r="C272" s="74" t="n">
        <v>6710010220</v>
      </c>
      <c r="D272" s="75" t="s">
        <v>200</v>
      </c>
      <c r="E272" s="69" t="n">
        <f aca="false">'приложение 11'!I417+'приложение 11'!I472</f>
        <v>3177000</v>
      </c>
      <c r="F272" s="69" t="n">
        <f aca="false">'приложение 11'!N417+'приложение 11'!N472</f>
        <v>3045500</v>
      </c>
    </row>
    <row r="273" customFormat="false" ht="47.05" hidden="false" customHeight="false" outlineLevel="0" collapsed="false">
      <c r="A273" s="33"/>
      <c r="B273" s="29" t="s">
        <v>270</v>
      </c>
      <c r="C273" s="74" t="n">
        <v>6720000000</v>
      </c>
      <c r="D273" s="75"/>
      <c r="E273" s="69" t="n">
        <f aca="false">E274</f>
        <v>150000</v>
      </c>
      <c r="F273" s="69" t="n">
        <f aca="false">F274</f>
        <v>150000</v>
      </c>
    </row>
    <row r="274" customFormat="false" ht="47.05" hidden="false" customHeight="false" outlineLevel="0" collapsed="false">
      <c r="A274" s="33"/>
      <c r="B274" s="29" t="s">
        <v>271</v>
      </c>
      <c r="C274" s="74" t="n">
        <v>6720010530</v>
      </c>
      <c r="D274" s="75"/>
      <c r="E274" s="69" t="n">
        <f aca="false">E275</f>
        <v>150000</v>
      </c>
      <c r="F274" s="69" t="n">
        <f aca="false">F275</f>
        <v>150000</v>
      </c>
    </row>
    <row r="275" customFormat="false" ht="31.35" hidden="false" customHeight="false" outlineLevel="0" collapsed="false">
      <c r="A275" s="33"/>
      <c r="B275" s="29" t="s">
        <v>107</v>
      </c>
      <c r="C275" s="74" t="n">
        <v>6720010530</v>
      </c>
      <c r="D275" s="75" t="s">
        <v>108</v>
      </c>
      <c r="E275" s="69" t="n">
        <f aca="false">'приложение 11'!I130</f>
        <v>150000</v>
      </c>
      <c r="F275" s="69" t="n">
        <f aca="false">'приложение 11'!N130</f>
        <v>150000</v>
      </c>
    </row>
    <row r="276" s="64" customFormat="true" ht="31.35" hidden="false" customHeight="false" outlineLevel="0" collapsed="false">
      <c r="A276" s="60" t="s">
        <v>272</v>
      </c>
      <c r="B276" s="20" t="s">
        <v>273</v>
      </c>
      <c r="C276" s="80" t="n">
        <v>6800000000</v>
      </c>
      <c r="D276" s="81"/>
      <c r="E276" s="67" t="n">
        <f aca="false">E277</f>
        <v>50000</v>
      </c>
      <c r="F276" s="67" t="n">
        <f aca="false">F277</f>
        <v>50000</v>
      </c>
    </row>
    <row r="277" customFormat="false" ht="31.35" hidden="false" customHeight="false" outlineLevel="0" collapsed="false">
      <c r="A277" s="33"/>
      <c r="B277" s="29" t="s">
        <v>274</v>
      </c>
      <c r="C277" s="74" t="n">
        <v>6810000000</v>
      </c>
      <c r="D277" s="75"/>
      <c r="E277" s="69" t="n">
        <f aca="false">E278</f>
        <v>50000</v>
      </c>
      <c r="F277" s="69" t="n">
        <f aca="false">F278</f>
        <v>50000</v>
      </c>
    </row>
    <row r="278" customFormat="false" ht="17.35" hidden="false" customHeight="false" outlineLevel="0" collapsed="false">
      <c r="A278" s="33"/>
      <c r="B278" s="29" t="s">
        <v>275</v>
      </c>
      <c r="C278" s="74" t="n">
        <v>6810010490</v>
      </c>
      <c r="D278" s="75"/>
      <c r="E278" s="69" t="n">
        <f aca="false">E279</f>
        <v>50000</v>
      </c>
      <c r="F278" s="69" t="n">
        <f aca="false">F279</f>
        <v>50000</v>
      </c>
    </row>
    <row r="279" customFormat="false" ht="31.35" hidden="false" customHeight="false" outlineLevel="0" collapsed="false">
      <c r="A279" s="33"/>
      <c r="B279" s="29" t="s">
        <v>107</v>
      </c>
      <c r="C279" s="74" t="n">
        <v>6810010490</v>
      </c>
      <c r="D279" s="75" t="s">
        <v>108</v>
      </c>
      <c r="E279" s="69" t="n">
        <f aca="false">'приложение 11'!I134</f>
        <v>50000</v>
      </c>
      <c r="F279" s="69" t="n">
        <f aca="false">'приложение 11'!N134</f>
        <v>50000</v>
      </c>
    </row>
    <row r="280" s="64" customFormat="true" ht="107.05" hidden="false" customHeight="false" outlineLevel="0" collapsed="false">
      <c r="A280" s="60" t="s">
        <v>276</v>
      </c>
      <c r="B280" s="20" t="s">
        <v>277</v>
      </c>
      <c r="C280" s="80" t="n">
        <v>6900000000</v>
      </c>
      <c r="D280" s="81"/>
      <c r="E280" s="67" t="n">
        <f aca="false">E281</f>
        <v>1307300</v>
      </c>
      <c r="F280" s="67" t="n">
        <f aca="false">F281</f>
        <v>1458400</v>
      </c>
    </row>
    <row r="281" customFormat="false" ht="46.15" hidden="false" customHeight="false" outlineLevel="0" collapsed="false">
      <c r="A281" s="33"/>
      <c r="B281" s="29" t="s">
        <v>278</v>
      </c>
      <c r="C281" s="74" t="n">
        <v>6910000000</v>
      </c>
      <c r="D281" s="75"/>
      <c r="E281" s="69" t="n">
        <f aca="false">E282</f>
        <v>1307300</v>
      </c>
      <c r="F281" s="69" t="n">
        <f aca="false">F282</f>
        <v>1458400</v>
      </c>
    </row>
    <row r="282" customFormat="false" ht="107.05" hidden="false" customHeight="false" outlineLevel="0" collapsed="false">
      <c r="A282" s="33"/>
      <c r="B282" s="29" t="s">
        <v>279</v>
      </c>
      <c r="C282" s="74" t="n">
        <v>6910010500</v>
      </c>
      <c r="D282" s="75"/>
      <c r="E282" s="69" t="n">
        <f aca="false">E283</f>
        <v>1307300</v>
      </c>
      <c r="F282" s="69" t="n">
        <f aca="false">F283</f>
        <v>1458400</v>
      </c>
    </row>
    <row r="283" customFormat="false" ht="31.35" hidden="false" customHeight="false" outlineLevel="0" collapsed="false">
      <c r="A283" s="33"/>
      <c r="B283" s="29" t="s">
        <v>107</v>
      </c>
      <c r="C283" s="74" t="n">
        <v>6910010500</v>
      </c>
      <c r="D283" s="75" t="s">
        <v>108</v>
      </c>
      <c r="E283" s="69" t="n">
        <f aca="false">'приложение 11'!I575+'приложение 11'!I499</f>
        <v>1307300</v>
      </c>
      <c r="F283" s="69" t="n">
        <f aca="false">'приложение 11'!N575+'приложение 11'!N499</f>
        <v>1458400</v>
      </c>
    </row>
    <row r="284" s="64" customFormat="true" ht="17.35" hidden="false" customHeight="false" outlineLevel="0" collapsed="false">
      <c r="A284" s="60" t="s">
        <v>280</v>
      </c>
      <c r="B284" s="60" t="s">
        <v>281</v>
      </c>
      <c r="C284" s="65" t="n">
        <v>7000000000</v>
      </c>
      <c r="D284" s="78"/>
      <c r="E284" s="67" t="n">
        <f aca="false">E285</f>
        <v>27280800</v>
      </c>
      <c r="F284" s="67" t="n">
        <f aca="false">F285</f>
        <v>31582900</v>
      </c>
    </row>
    <row r="285" s="64" customFormat="true" ht="31.35" hidden="false" customHeight="false" outlineLevel="0" collapsed="false">
      <c r="A285" s="33"/>
      <c r="B285" s="29" t="s">
        <v>282</v>
      </c>
      <c r="C285" s="74" t="n">
        <v>7010000000</v>
      </c>
      <c r="D285" s="79"/>
      <c r="E285" s="69" t="n">
        <f aca="false">E289+E293+E291+E286</f>
        <v>27280800</v>
      </c>
      <c r="F285" s="69" t="n">
        <f aca="false">F289+F293+F291+F286</f>
        <v>31582900</v>
      </c>
    </row>
    <row r="286" s="64" customFormat="true" ht="31.35" hidden="false" customHeight="false" outlineLevel="0" collapsed="false">
      <c r="A286" s="33"/>
      <c r="B286" s="33" t="s">
        <v>134</v>
      </c>
      <c r="C286" s="48" t="n">
        <v>7010000590</v>
      </c>
      <c r="D286" s="72"/>
      <c r="E286" s="69" t="n">
        <f aca="false">E288+E287</f>
        <v>20518400</v>
      </c>
      <c r="F286" s="69" t="n">
        <f aca="false">F288+F287</f>
        <v>19072400</v>
      </c>
    </row>
    <row r="287" s="64" customFormat="true" ht="31.35" hidden="false" customHeight="false" outlineLevel="0" collapsed="false">
      <c r="A287" s="33"/>
      <c r="B287" s="29" t="s">
        <v>107</v>
      </c>
      <c r="C287" s="48"/>
      <c r="D287" s="72" t="n">
        <v>200</v>
      </c>
      <c r="E287" s="69" t="n">
        <f aca="false">'приложение 11'!I187</f>
        <v>100000</v>
      </c>
      <c r="F287" s="69" t="n">
        <f aca="false">'приложение 11'!N187</f>
        <v>100000</v>
      </c>
    </row>
    <row r="288" s="64" customFormat="true" ht="46.15" hidden="false" customHeight="false" outlineLevel="0" collapsed="false">
      <c r="A288" s="33"/>
      <c r="B288" s="29" t="s">
        <v>170</v>
      </c>
      <c r="C288" s="48" t="n">
        <v>7010000590</v>
      </c>
      <c r="D288" s="72" t="n">
        <v>600</v>
      </c>
      <c r="E288" s="69" t="n">
        <f aca="false">'приложение 11'!I421</f>
        <v>20418400</v>
      </c>
      <c r="F288" s="69" t="n">
        <f aca="false">'приложение 11'!N421</f>
        <v>18972400</v>
      </c>
    </row>
    <row r="289" s="64" customFormat="true" ht="91.35" hidden="false" customHeight="false" outlineLevel="0" collapsed="false">
      <c r="A289" s="33"/>
      <c r="B289" s="29" t="s">
        <v>283</v>
      </c>
      <c r="C289" s="74" t="n">
        <v>7010063110</v>
      </c>
      <c r="D289" s="79"/>
      <c r="E289" s="69" t="n">
        <f aca="false">E290</f>
        <v>3252100</v>
      </c>
      <c r="F289" s="69" t="n">
        <f aca="false">F290</f>
        <v>3382200</v>
      </c>
    </row>
    <row r="290" s="64" customFormat="true" ht="46.15" hidden="false" customHeight="false" outlineLevel="0" collapsed="false">
      <c r="A290" s="33"/>
      <c r="B290" s="29" t="s">
        <v>170</v>
      </c>
      <c r="C290" s="74" t="n">
        <v>7010063110</v>
      </c>
      <c r="D290" s="79" t="n">
        <v>600</v>
      </c>
      <c r="E290" s="69" t="n">
        <f aca="false">'приложение 11'!I423</f>
        <v>3252100</v>
      </c>
      <c r="F290" s="69" t="n">
        <f aca="false">'приложение 11'!N423</f>
        <v>3382200</v>
      </c>
    </row>
    <row r="291" s="64" customFormat="true" ht="47.05" hidden="false" customHeight="false" outlineLevel="0" collapsed="false">
      <c r="A291" s="33"/>
      <c r="B291" s="29" t="s">
        <v>284</v>
      </c>
      <c r="C291" s="74" t="s">
        <v>285</v>
      </c>
      <c r="D291" s="79"/>
      <c r="E291" s="69" t="n">
        <f aca="false">E292</f>
        <v>0</v>
      </c>
      <c r="F291" s="69" t="n">
        <f aca="false">F292</f>
        <v>5618000</v>
      </c>
    </row>
    <row r="292" s="64" customFormat="true" ht="46.15" hidden="false" customHeight="false" outlineLevel="0" collapsed="false">
      <c r="A292" s="33"/>
      <c r="B292" s="29" t="s">
        <v>170</v>
      </c>
      <c r="C292" s="74" t="s">
        <v>285</v>
      </c>
      <c r="D292" s="79" t="n">
        <v>600</v>
      </c>
      <c r="E292" s="69" t="n">
        <f aca="false">'приложение 11'!I425</f>
        <v>0</v>
      </c>
      <c r="F292" s="69" t="n">
        <f aca="false">'приложение 11'!N425</f>
        <v>5618000</v>
      </c>
    </row>
    <row r="293" s="64" customFormat="true" ht="61.8" hidden="false" customHeight="false" outlineLevel="0" collapsed="false">
      <c r="A293" s="33"/>
      <c r="B293" s="29" t="s">
        <v>286</v>
      </c>
      <c r="C293" s="74" t="s">
        <v>287</v>
      </c>
      <c r="D293" s="79"/>
      <c r="E293" s="69" t="n">
        <f aca="false">E294</f>
        <v>3510300</v>
      </c>
      <c r="F293" s="69" t="n">
        <f aca="false">F294</f>
        <v>3510300</v>
      </c>
    </row>
    <row r="294" s="64" customFormat="true" ht="46.15" hidden="false" customHeight="false" outlineLevel="0" collapsed="false">
      <c r="A294" s="33"/>
      <c r="B294" s="29" t="s">
        <v>170</v>
      </c>
      <c r="C294" s="74" t="s">
        <v>287</v>
      </c>
      <c r="D294" s="79" t="n">
        <v>600</v>
      </c>
      <c r="E294" s="69" t="n">
        <f aca="false">'приложение 11'!I427</f>
        <v>3510300</v>
      </c>
      <c r="F294" s="69" t="n">
        <f aca="false">'приложение 11'!N427</f>
        <v>3510300</v>
      </c>
    </row>
    <row r="295" s="64" customFormat="true" ht="31.35" hidden="false" customHeight="false" outlineLevel="0" collapsed="false">
      <c r="A295" s="60" t="s">
        <v>288</v>
      </c>
      <c r="B295" s="20" t="s">
        <v>289</v>
      </c>
      <c r="C295" s="80" t="n">
        <v>7100000000</v>
      </c>
      <c r="D295" s="81"/>
      <c r="E295" s="67" t="n">
        <f aca="false">E296</f>
        <v>1855000</v>
      </c>
      <c r="F295" s="67" t="n">
        <f aca="false">F296</f>
        <v>1855000</v>
      </c>
    </row>
    <row r="296" s="64" customFormat="true" ht="47.05" hidden="false" customHeight="false" outlineLevel="0" collapsed="false">
      <c r="A296" s="33"/>
      <c r="B296" s="29" t="s">
        <v>290</v>
      </c>
      <c r="C296" s="74" t="n">
        <v>7110000000</v>
      </c>
      <c r="D296" s="75"/>
      <c r="E296" s="69" t="n">
        <f aca="false">E297</f>
        <v>1855000</v>
      </c>
      <c r="F296" s="69" t="n">
        <f aca="false">F297</f>
        <v>1855000</v>
      </c>
    </row>
    <row r="297" s="64" customFormat="true" ht="46.15" hidden="false" customHeight="false" outlineLevel="0" collapsed="false">
      <c r="A297" s="33"/>
      <c r="B297" s="29" t="s">
        <v>291</v>
      </c>
      <c r="C297" s="74" t="n">
        <v>7110010610</v>
      </c>
      <c r="D297" s="75"/>
      <c r="E297" s="69" t="n">
        <f aca="false">E298</f>
        <v>1855000</v>
      </c>
      <c r="F297" s="69" t="n">
        <f aca="false">F298</f>
        <v>1855000</v>
      </c>
    </row>
    <row r="298" s="64" customFormat="true" ht="31.35" hidden="false" customHeight="false" outlineLevel="0" collapsed="false">
      <c r="A298" s="33"/>
      <c r="B298" s="29" t="s">
        <v>107</v>
      </c>
      <c r="C298" s="74" t="n">
        <v>7110010610</v>
      </c>
      <c r="D298" s="75" t="s">
        <v>108</v>
      </c>
      <c r="E298" s="69" t="n">
        <f aca="false">'приложение 11'!I579+'приложение 11'!I503+'приложение 11'!I138</f>
        <v>1855000</v>
      </c>
      <c r="F298" s="69" t="n">
        <f aca="false">'приложение 11'!N579+'приложение 11'!N503+'приложение 11'!N138</f>
        <v>1855000</v>
      </c>
    </row>
    <row r="299" s="64" customFormat="true" ht="61.8" hidden="false" customHeight="false" outlineLevel="0" collapsed="false">
      <c r="A299" s="60" t="s">
        <v>292</v>
      </c>
      <c r="B299" s="20" t="s">
        <v>293</v>
      </c>
      <c r="C299" s="80" t="n">
        <v>7200000000</v>
      </c>
      <c r="D299" s="81"/>
      <c r="E299" s="67" t="n">
        <f aca="false">E300</f>
        <v>1200000</v>
      </c>
      <c r="F299" s="67" t="n">
        <f aca="false">F300</f>
        <v>1800000</v>
      </c>
    </row>
    <row r="300" s="64" customFormat="true" ht="46.15" hidden="false" customHeight="false" outlineLevel="0" collapsed="false">
      <c r="A300" s="33"/>
      <c r="B300" s="29" t="s">
        <v>294</v>
      </c>
      <c r="C300" s="74" t="n">
        <v>7210000000</v>
      </c>
      <c r="D300" s="75"/>
      <c r="E300" s="69" t="n">
        <f aca="false">E301</f>
        <v>1200000</v>
      </c>
      <c r="F300" s="69" t="n">
        <f aca="false">F301</f>
        <v>1800000</v>
      </c>
    </row>
    <row r="301" s="64" customFormat="true" ht="17.35" hidden="false" customHeight="false" outlineLevel="0" collapsed="false">
      <c r="A301" s="33"/>
      <c r="B301" s="29" t="s">
        <v>295</v>
      </c>
      <c r="C301" s="74" t="n">
        <v>7210010870</v>
      </c>
      <c r="D301" s="75"/>
      <c r="E301" s="69" t="n">
        <f aca="false">E302</f>
        <v>1200000</v>
      </c>
      <c r="F301" s="69" t="n">
        <f aca="false">F302</f>
        <v>1800000</v>
      </c>
    </row>
    <row r="302" s="64" customFormat="true" ht="31.35" hidden="false" customHeight="false" outlineLevel="0" collapsed="false">
      <c r="A302" s="33"/>
      <c r="B302" s="29" t="s">
        <v>107</v>
      </c>
      <c r="C302" s="74" t="n">
        <v>7210010870</v>
      </c>
      <c r="D302" s="75" t="s">
        <v>108</v>
      </c>
      <c r="E302" s="69" t="n">
        <f aca="false">'приложение 11'!I162</f>
        <v>1200000</v>
      </c>
      <c r="F302" s="69" t="n">
        <f aca="false">'приложение 11'!N162</f>
        <v>1800000</v>
      </c>
    </row>
    <row r="303" s="64" customFormat="true" ht="31.35" hidden="false" customHeight="false" outlineLevel="0" collapsed="false">
      <c r="A303" s="60" t="s">
        <v>296</v>
      </c>
      <c r="B303" s="20" t="s">
        <v>297</v>
      </c>
      <c r="C303" s="80" t="n">
        <v>7300000000</v>
      </c>
      <c r="D303" s="81"/>
      <c r="E303" s="67" t="n">
        <f aca="false">E304+E309+E312</f>
        <v>24877600</v>
      </c>
      <c r="F303" s="67" t="n">
        <f aca="false">F304+F309+F312</f>
        <v>1060000</v>
      </c>
    </row>
    <row r="304" s="64" customFormat="true" ht="31.35" hidden="false" customHeight="false" outlineLevel="0" collapsed="false">
      <c r="A304" s="33"/>
      <c r="B304" s="29" t="s">
        <v>298</v>
      </c>
      <c r="C304" s="74" t="n">
        <v>7310000000</v>
      </c>
      <c r="D304" s="75"/>
      <c r="E304" s="69" t="n">
        <f aca="false">E305+E307</f>
        <v>23802600</v>
      </c>
      <c r="F304" s="69" t="n">
        <f aca="false">F305+F307</f>
        <v>0</v>
      </c>
    </row>
    <row r="305" s="64" customFormat="true" ht="47.05" hidden="false" customHeight="false" outlineLevel="0" collapsed="false">
      <c r="A305" s="33"/>
      <c r="B305" s="29" t="s">
        <v>299</v>
      </c>
      <c r="C305" s="74" t="n">
        <v>7310010140</v>
      </c>
      <c r="D305" s="75"/>
      <c r="E305" s="69" t="n">
        <f aca="false">E306</f>
        <v>15462000</v>
      </c>
      <c r="F305" s="69" t="n">
        <f aca="false">F306</f>
        <v>0</v>
      </c>
    </row>
    <row r="306" s="64" customFormat="true" ht="31.35" hidden="false" customHeight="false" outlineLevel="0" collapsed="false">
      <c r="A306" s="33"/>
      <c r="B306" s="29" t="s">
        <v>107</v>
      </c>
      <c r="C306" s="74" t="n">
        <v>7310010140</v>
      </c>
      <c r="D306" s="75" t="s">
        <v>108</v>
      </c>
      <c r="E306" s="69" t="n">
        <f aca="false">'приложение 11'!I172</f>
        <v>15462000</v>
      </c>
      <c r="F306" s="69" t="n">
        <f aca="false">'приложение 11'!N172</f>
        <v>0</v>
      </c>
    </row>
    <row r="307" s="64" customFormat="true" ht="31.35" hidden="false" customHeight="false" outlineLevel="0" collapsed="false">
      <c r="A307" s="33"/>
      <c r="B307" s="29" t="s">
        <v>300</v>
      </c>
      <c r="C307" s="74" t="n">
        <v>7310010860</v>
      </c>
      <c r="D307" s="75"/>
      <c r="E307" s="69" t="n">
        <f aca="false">E308</f>
        <v>8340600</v>
      </c>
      <c r="F307" s="69" t="n">
        <f aca="false">F308</f>
        <v>0</v>
      </c>
    </row>
    <row r="308" s="64" customFormat="true" ht="31.35" hidden="false" customHeight="false" outlineLevel="0" collapsed="false">
      <c r="A308" s="33"/>
      <c r="B308" s="29" t="s">
        <v>107</v>
      </c>
      <c r="C308" s="74" t="n">
        <v>7310010860</v>
      </c>
      <c r="D308" s="75" t="s">
        <v>108</v>
      </c>
      <c r="E308" s="69" t="n">
        <f aca="false">'приложение 11'!I174</f>
        <v>8340600</v>
      </c>
      <c r="F308" s="69" t="n">
        <f aca="false">'приложение 11'!N174</f>
        <v>0</v>
      </c>
    </row>
    <row r="309" s="64" customFormat="true" ht="31.35" hidden="false" customHeight="false" outlineLevel="0" collapsed="false">
      <c r="A309" s="33"/>
      <c r="B309" s="29" t="s">
        <v>301</v>
      </c>
      <c r="C309" s="74" t="n">
        <v>7320000000</v>
      </c>
      <c r="D309" s="75"/>
      <c r="E309" s="69" t="n">
        <f aca="false">E310</f>
        <v>50000</v>
      </c>
      <c r="F309" s="69" t="n">
        <f aca="false">F310</f>
        <v>50000</v>
      </c>
    </row>
    <row r="310" s="64" customFormat="true" ht="61.8" hidden="false" customHeight="false" outlineLevel="0" collapsed="false">
      <c r="A310" s="33"/>
      <c r="B310" s="29" t="s">
        <v>302</v>
      </c>
      <c r="C310" s="74" t="n">
        <v>7320010080</v>
      </c>
      <c r="D310" s="75"/>
      <c r="E310" s="69" t="n">
        <f aca="false">E311</f>
        <v>50000</v>
      </c>
      <c r="F310" s="69" t="n">
        <f aca="false">F311</f>
        <v>50000</v>
      </c>
    </row>
    <row r="311" s="64" customFormat="true" ht="31.35" hidden="false" customHeight="false" outlineLevel="0" collapsed="false">
      <c r="A311" s="33"/>
      <c r="B311" s="29" t="s">
        <v>107</v>
      </c>
      <c r="C311" s="74" t="n">
        <v>7320010080</v>
      </c>
      <c r="D311" s="75" t="s">
        <v>108</v>
      </c>
      <c r="E311" s="69" t="n">
        <f aca="false">'приложение 11'!I177</f>
        <v>50000</v>
      </c>
      <c r="F311" s="69" t="n">
        <f aca="false">'приложение 11'!N177</f>
        <v>50000</v>
      </c>
    </row>
    <row r="312" s="64" customFormat="true" ht="31.35" hidden="false" customHeight="false" outlineLevel="0" collapsed="false">
      <c r="A312" s="33"/>
      <c r="B312" s="29" t="s">
        <v>303</v>
      </c>
      <c r="C312" s="74" t="n">
        <v>7330000000</v>
      </c>
      <c r="D312" s="75"/>
      <c r="E312" s="69" t="n">
        <f aca="false">E313</f>
        <v>1025000</v>
      </c>
      <c r="F312" s="69" t="n">
        <f aca="false">F313</f>
        <v>1010000</v>
      </c>
    </row>
    <row r="313" s="64" customFormat="true" ht="31.35" hidden="false" customHeight="false" outlineLevel="0" collapsed="false">
      <c r="A313" s="33"/>
      <c r="B313" s="29" t="s">
        <v>304</v>
      </c>
      <c r="C313" s="74" t="n">
        <v>7330010720</v>
      </c>
      <c r="D313" s="75"/>
      <c r="E313" s="69" t="n">
        <f aca="false">E314</f>
        <v>1025000</v>
      </c>
      <c r="F313" s="69" t="n">
        <f aca="false">F314</f>
        <v>1010000</v>
      </c>
    </row>
    <row r="314" s="64" customFormat="true" ht="31.35" hidden="false" customHeight="false" outlineLevel="0" collapsed="false">
      <c r="A314" s="33"/>
      <c r="B314" s="29" t="s">
        <v>107</v>
      </c>
      <c r="C314" s="74" t="n">
        <v>7330010720</v>
      </c>
      <c r="D314" s="75" t="s">
        <v>108</v>
      </c>
      <c r="E314" s="69" t="n">
        <f aca="false">'приложение 11'!I180</f>
        <v>1025000</v>
      </c>
      <c r="F314" s="69" t="n">
        <f aca="false">'приложение 11'!N180</f>
        <v>1010000</v>
      </c>
    </row>
    <row r="315" s="64" customFormat="true" ht="31.35" hidden="true" customHeight="false" outlineLevel="0" collapsed="false">
      <c r="A315" s="33"/>
      <c r="B315" s="29" t="s">
        <v>256</v>
      </c>
      <c r="C315" s="74" t="n">
        <v>7330010720</v>
      </c>
      <c r="D315" s="75" t="s">
        <v>257</v>
      </c>
      <c r="E315" s="69" t="n">
        <f aca="false">'приложение 11'!I181</f>
        <v>0</v>
      </c>
      <c r="F315" s="69" t="n">
        <f aca="false">'приложение 11'!N181</f>
        <v>0</v>
      </c>
    </row>
    <row r="316" s="64" customFormat="true" ht="31.35" hidden="false" customHeight="false" outlineLevel="0" collapsed="false">
      <c r="A316" s="60" t="s">
        <v>305</v>
      </c>
      <c r="B316" s="60" t="s">
        <v>306</v>
      </c>
      <c r="C316" s="65" t="n">
        <v>9900000000</v>
      </c>
      <c r="D316" s="76"/>
      <c r="E316" s="67" t="n">
        <f aca="false">E332+E335+E339+E327+E317+E325+E323+E319+E321+E342</f>
        <v>34165100</v>
      </c>
      <c r="F316" s="67" t="n">
        <f aca="false">F332+F335+F339+F327+F317+F325+F323+F319+F321+F342</f>
        <v>33570100</v>
      </c>
    </row>
    <row r="317" s="64" customFormat="true" ht="60.9" hidden="false" customHeight="false" outlineLevel="0" collapsed="false">
      <c r="A317" s="60"/>
      <c r="B317" s="33" t="s">
        <v>307</v>
      </c>
      <c r="C317" s="48" t="n">
        <v>9900010110</v>
      </c>
      <c r="D317" s="68"/>
      <c r="E317" s="69" t="n">
        <f aca="false">E318</f>
        <v>1060200</v>
      </c>
      <c r="F317" s="69" t="n">
        <f aca="false">F318</f>
        <v>1044300</v>
      </c>
    </row>
    <row r="318" s="64" customFormat="true" ht="31.35" hidden="false" customHeight="false" outlineLevel="0" collapsed="false">
      <c r="A318" s="60"/>
      <c r="B318" s="33" t="s">
        <v>107</v>
      </c>
      <c r="C318" s="48" t="n">
        <v>9900010110</v>
      </c>
      <c r="D318" s="68" t="s">
        <v>108</v>
      </c>
      <c r="E318" s="69" t="n">
        <f aca="false">'приложение 11'!I297</f>
        <v>1060200</v>
      </c>
      <c r="F318" s="69" t="n">
        <f aca="false">'приложение 11'!N297</f>
        <v>1044300</v>
      </c>
    </row>
    <row r="319" s="64" customFormat="true" ht="31.35" hidden="false" customHeight="false" outlineLevel="0" collapsed="false">
      <c r="A319" s="60"/>
      <c r="B319" s="29" t="s">
        <v>308</v>
      </c>
      <c r="C319" s="74" t="n">
        <v>9900010150</v>
      </c>
      <c r="D319" s="75"/>
      <c r="E319" s="69" t="n">
        <f aca="false">E320</f>
        <v>10000000</v>
      </c>
      <c r="F319" s="69" t="n">
        <f aca="false">F320</f>
        <v>10000000</v>
      </c>
    </row>
    <row r="320" s="64" customFormat="true" ht="31.35" hidden="false" customHeight="false" outlineLevel="0" collapsed="false">
      <c r="A320" s="60"/>
      <c r="B320" s="29" t="s">
        <v>107</v>
      </c>
      <c r="C320" s="74" t="n">
        <v>9900010150</v>
      </c>
      <c r="D320" s="75" t="s">
        <v>108</v>
      </c>
      <c r="E320" s="69" t="n">
        <f aca="false">'приложение 11'!I93</f>
        <v>10000000</v>
      </c>
      <c r="F320" s="69" t="n">
        <f aca="false">'приложение 11'!N93</f>
        <v>10000000</v>
      </c>
    </row>
    <row r="321" s="64" customFormat="true" ht="61.8" hidden="false" customHeight="false" outlineLevel="0" collapsed="false">
      <c r="A321" s="60"/>
      <c r="B321" s="29" t="s">
        <v>309</v>
      </c>
      <c r="C321" s="74" t="n">
        <v>9900010620</v>
      </c>
      <c r="D321" s="75"/>
      <c r="E321" s="69" t="n">
        <f aca="false">E322</f>
        <v>6162300</v>
      </c>
      <c r="F321" s="69" t="n">
        <f aca="false">F322</f>
        <v>6069900</v>
      </c>
    </row>
    <row r="322" s="64" customFormat="true" ht="31.35" hidden="false" customHeight="false" outlineLevel="0" collapsed="false">
      <c r="A322" s="60"/>
      <c r="B322" s="29" t="s">
        <v>146</v>
      </c>
      <c r="C322" s="74" t="n">
        <v>9900010620</v>
      </c>
      <c r="D322" s="75" t="s">
        <v>147</v>
      </c>
      <c r="E322" s="69" t="n">
        <f aca="false">'приложение 11'!I208</f>
        <v>6162300</v>
      </c>
      <c r="F322" s="69" t="n">
        <f aca="false">'приложение 11'!N208</f>
        <v>6069900</v>
      </c>
    </row>
    <row r="323" s="64" customFormat="true" ht="17.35" hidden="true" customHeight="false" outlineLevel="0" collapsed="false">
      <c r="A323" s="33"/>
      <c r="B323" s="33" t="s">
        <v>310</v>
      </c>
      <c r="C323" s="48" t="n">
        <v>9900010910</v>
      </c>
      <c r="D323" s="68"/>
      <c r="E323" s="69" t="n">
        <f aca="false">E324</f>
        <v>0</v>
      </c>
      <c r="F323" s="69" t="n">
        <f aca="false">F324</f>
        <v>0</v>
      </c>
    </row>
    <row r="324" s="64" customFormat="true" ht="17.35" hidden="true" customHeight="false" outlineLevel="0" collapsed="false">
      <c r="A324" s="33"/>
      <c r="B324" s="33" t="s">
        <v>110</v>
      </c>
      <c r="C324" s="48" t="n">
        <v>9900010910</v>
      </c>
      <c r="D324" s="68" t="s">
        <v>111</v>
      </c>
      <c r="E324" s="69" t="n">
        <f aca="false">'приложение 11'!I95+'приложение 11'!I325+'приложение 11'!I371</f>
        <v>0</v>
      </c>
      <c r="F324" s="69" t="n">
        <f aca="false">'приложение 11'!N95+'приложение 11'!N325+'приложение 11'!N371</f>
        <v>0</v>
      </c>
    </row>
    <row r="325" s="64" customFormat="true" ht="61.8" hidden="false" customHeight="false" outlineLevel="0" collapsed="false">
      <c r="A325" s="33"/>
      <c r="B325" s="33" t="s">
        <v>311</v>
      </c>
      <c r="C325" s="48" t="n">
        <v>9900051200</v>
      </c>
      <c r="D325" s="68"/>
      <c r="E325" s="69" t="n">
        <f aca="false">E326</f>
        <v>8400</v>
      </c>
      <c r="F325" s="69" t="n">
        <f aca="false">F326</f>
        <v>9000</v>
      </c>
    </row>
    <row r="326" s="64" customFormat="true" ht="31.35" hidden="false" customHeight="false" outlineLevel="0" collapsed="false">
      <c r="A326" s="33"/>
      <c r="B326" s="33" t="s">
        <v>107</v>
      </c>
      <c r="C326" s="48" t="n">
        <v>9900051200</v>
      </c>
      <c r="D326" s="68" t="s">
        <v>108</v>
      </c>
      <c r="E326" s="69" t="n">
        <f aca="false">'приложение 11'!I49</f>
        <v>8400</v>
      </c>
      <c r="F326" s="69" t="n">
        <f aca="false">'приложение 11'!N49</f>
        <v>9000</v>
      </c>
    </row>
    <row r="327" s="64" customFormat="true" ht="61.8" hidden="false" customHeight="false" outlineLevel="0" collapsed="false">
      <c r="A327" s="33"/>
      <c r="B327" s="33" t="s">
        <v>312</v>
      </c>
      <c r="C327" s="48" t="n">
        <v>9900200000</v>
      </c>
      <c r="D327" s="68"/>
      <c r="E327" s="69" t="n">
        <f aca="false">E328+E330</f>
        <v>200</v>
      </c>
      <c r="F327" s="69" t="n">
        <f aca="false">F328+F330</f>
        <v>200</v>
      </c>
    </row>
    <row r="328" s="64" customFormat="true" ht="61.8" hidden="false" customHeight="false" outlineLevel="0" collapsed="false">
      <c r="A328" s="33"/>
      <c r="B328" s="33" t="s">
        <v>312</v>
      </c>
      <c r="C328" s="48" t="n">
        <v>9900210010</v>
      </c>
      <c r="D328" s="68"/>
      <c r="E328" s="69" t="n">
        <f aca="false">E329</f>
        <v>100</v>
      </c>
      <c r="F328" s="69" t="n">
        <f aca="false">F329</f>
        <v>100</v>
      </c>
    </row>
    <row r="329" s="64" customFormat="true" ht="31.35" hidden="false" customHeight="false" outlineLevel="0" collapsed="false">
      <c r="A329" s="33"/>
      <c r="B329" s="33" t="s">
        <v>107</v>
      </c>
      <c r="C329" s="48" t="n">
        <v>9900210010</v>
      </c>
      <c r="D329" s="68" t="s">
        <v>108</v>
      </c>
      <c r="E329" s="69" t="n">
        <f aca="false">'приложение 11'!I111</f>
        <v>100</v>
      </c>
      <c r="F329" s="69" t="n">
        <f aca="false">'приложение 11'!N111</f>
        <v>100</v>
      </c>
    </row>
    <row r="330" s="64" customFormat="true" ht="31.35" hidden="false" customHeight="false" outlineLevel="0" collapsed="false">
      <c r="A330" s="33"/>
      <c r="B330" s="33" t="s">
        <v>313</v>
      </c>
      <c r="C330" s="48" t="n">
        <v>9900210020</v>
      </c>
      <c r="D330" s="68"/>
      <c r="E330" s="69" t="n">
        <f aca="false">E331</f>
        <v>100</v>
      </c>
      <c r="F330" s="69" t="n">
        <f aca="false">F331</f>
        <v>100</v>
      </c>
    </row>
    <row r="331" s="64" customFormat="true" ht="31.35" hidden="false" customHeight="false" outlineLevel="0" collapsed="false">
      <c r="A331" s="33"/>
      <c r="B331" s="33" t="s">
        <v>107</v>
      </c>
      <c r="C331" s="48" t="n">
        <v>9900210020</v>
      </c>
      <c r="D331" s="68" t="s">
        <v>108</v>
      </c>
      <c r="E331" s="69" t="n">
        <f aca="false">'приложение 11'!I113</f>
        <v>100</v>
      </c>
      <c r="F331" s="69" t="n">
        <f aca="false">'приложение 11'!N113</f>
        <v>100</v>
      </c>
    </row>
    <row r="332" s="64" customFormat="true" ht="61.8" hidden="false" customHeight="false" outlineLevel="0" collapsed="false">
      <c r="A332" s="60"/>
      <c r="B332" s="33" t="s">
        <v>314</v>
      </c>
      <c r="C332" s="48" t="n">
        <v>9910000000</v>
      </c>
      <c r="D332" s="68"/>
      <c r="E332" s="69" t="n">
        <f aca="false">E333</f>
        <v>4825900</v>
      </c>
      <c r="F332" s="69" t="n">
        <f aca="false">F333</f>
        <v>4753500</v>
      </c>
    </row>
    <row r="333" s="64" customFormat="true" ht="31.35" hidden="false" customHeight="false" outlineLevel="0" collapsed="false">
      <c r="A333" s="60"/>
      <c r="B333" s="33" t="s">
        <v>103</v>
      </c>
      <c r="C333" s="48" t="n">
        <v>9910000190</v>
      </c>
      <c r="D333" s="68"/>
      <c r="E333" s="69" t="n">
        <f aca="false">E334</f>
        <v>4825900</v>
      </c>
      <c r="F333" s="69" t="n">
        <f aca="false">F334</f>
        <v>4753500</v>
      </c>
    </row>
    <row r="334" s="64" customFormat="true" ht="76.6" hidden="false" customHeight="false" outlineLevel="0" collapsed="false">
      <c r="A334" s="60"/>
      <c r="B334" s="33" t="s">
        <v>104</v>
      </c>
      <c r="C334" s="48" t="n">
        <v>9910000190</v>
      </c>
      <c r="D334" s="68" t="s">
        <v>105</v>
      </c>
      <c r="E334" s="69" t="n">
        <f aca="false">'приложение 11'!I15+'приложение 11'!I249</f>
        <v>4825900</v>
      </c>
      <c r="F334" s="69" t="n">
        <f aca="false">'приложение 11'!N15+'приложение 11'!N249</f>
        <v>4753500</v>
      </c>
    </row>
    <row r="335" s="64" customFormat="true" ht="61.8" hidden="false" customHeight="false" outlineLevel="0" collapsed="false">
      <c r="A335" s="60"/>
      <c r="B335" s="33" t="s">
        <v>315</v>
      </c>
      <c r="C335" s="48" t="n">
        <v>9920000000</v>
      </c>
      <c r="D335" s="68"/>
      <c r="E335" s="69" t="n">
        <f aca="false">E336</f>
        <v>6132300</v>
      </c>
      <c r="F335" s="69" t="n">
        <f aca="false">F336</f>
        <v>6040500</v>
      </c>
    </row>
    <row r="336" s="64" customFormat="true" ht="31.35" hidden="false" customHeight="false" outlineLevel="0" collapsed="false">
      <c r="A336" s="60"/>
      <c r="B336" s="33" t="s">
        <v>103</v>
      </c>
      <c r="C336" s="48" t="n">
        <v>9920000190</v>
      </c>
      <c r="D336" s="68"/>
      <c r="E336" s="69" t="n">
        <f aca="false">E337+E338</f>
        <v>6132300</v>
      </c>
      <c r="F336" s="69" t="n">
        <f aca="false">F337+F338</f>
        <v>6040500</v>
      </c>
    </row>
    <row r="337" s="64" customFormat="true" ht="76.6" hidden="false" customHeight="false" outlineLevel="0" collapsed="false">
      <c r="A337" s="60"/>
      <c r="B337" s="33" t="s">
        <v>104</v>
      </c>
      <c r="C337" s="48" t="n">
        <v>9920000190</v>
      </c>
      <c r="D337" s="68" t="s">
        <v>105</v>
      </c>
      <c r="E337" s="69" t="n">
        <f aca="false">'приложение 11'!I18+'приложение 11'!I252</f>
        <v>6128300</v>
      </c>
      <c r="F337" s="69" t="n">
        <f aca="false">'приложение 11'!N18+'приложение 11'!N252</f>
        <v>6036500</v>
      </c>
    </row>
    <row r="338" s="64" customFormat="true" ht="17.35" hidden="false" customHeight="false" outlineLevel="0" collapsed="false">
      <c r="A338" s="60"/>
      <c r="B338" s="33" t="s">
        <v>110</v>
      </c>
      <c r="C338" s="48" t="n">
        <v>9920000190</v>
      </c>
      <c r="D338" s="68" t="s">
        <v>111</v>
      </c>
      <c r="E338" s="69" t="n">
        <f aca="false">'приложение 11'!I19+'приложение 11'!I253</f>
        <v>4000</v>
      </c>
      <c r="F338" s="69" t="n">
        <f aca="false">'приложение 11'!N19+'приложение 11'!N253</f>
        <v>4000</v>
      </c>
    </row>
    <row r="339" s="64" customFormat="true" ht="31.35" hidden="false" customHeight="false" outlineLevel="0" collapsed="false">
      <c r="A339" s="60"/>
      <c r="B339" s="33" t="s">
        <v>316</v>
      </c>
      <c r="C339" s="48" t="n">
        <v>9930000000</v>
      </c>
      <c r="D339" s="68"/>
      <c r="E339" s="69" t="n">
        <f aca="false">E340</f>
        <v>5000000</v>
      </c>
      <c r="F339" s="69" t="n">
        <f aca="false">F340</f>
        <v>5000000</v>
      </c>
    </row>
    <row r="340" s="64" customFormat="true" ht="17.35" hidden="false" customHeight="false" outlineLevel="0" collapsed="false">
      <c r="A340" s="60"/>
      <c r="B340" s="70" t="s">
        <v>317</v>
      </c>
      <c r="C340" s="48" t="n">
        <v>9930020590</v>
      </c>
      <c r="D340" s="68"/>
      <c r="E340" s="69" t="n">
        <f aca="false">E341</f>
        <v>5000000</v>
      </c>
      <c r="F340" s="69" t="n">
        <f aca="false">F341</f>
        <v>5000000</v>
      </c>
    </row>
    <row r="341" s="64" customFormat="true" ht="17.35" hidden="false" customHeight="false" outlineLevel="0" collapsed="false">
      <c r="A341" s="60"/>
      <c r="B341" s="33" t="s">
        <v>110</v>
      </c>
      <c r="C341" s="48" t="n">
        <v>9930020590</v>
      </c>
      <c r="D341" s="68" t="s">
        <v>111</v>
      </c>
      <c r="E341" s="69" t="n">
        <f aca="false">'приложение 11'!I54</f>
        <v>5000000</v>
      </c>
      <c r="F341" s="69" t="n">
        <f aca="false">'приложение 11'!N54</f>
        <v>5000000</v>
      </c>
    </row>
    <row r="342" s="64" customFormat="true" ht="46.15" hidden="false" customHeight="false" outlineLevel="0" collapsed="false">
      <c r="A342" s="60"/>
      <c r="B342" s="29" t="s">
        <v>318</v>
      </c>
      <c r="C342" s="74" t="n">
        <v>9960000000</v>
      </c>
      <c r="D342" s="75"/>
      <c r="E342" s="69" t="n">
        <f aca="false">E343</f>
        <v>975800</v>
      </c>
      <c r="F342" s="69" t="n">
        <f aca="false">F343</f>
        <v>652700</v>
      </c>
    </row>
    <row r="343" s="64" customFormat="true" ht="31.35" hidden="false" customHeight="false" outlineLevel="0" collapsed="false">
      <c r="A343" s="60"/>
      <c r="B343" s="29" t="s">
        <v>319</v>
      </c>
      <c r="C343" s="74" t="n">
        <v>9960010570</v>
      </c>
      <c r="D343" s="75"/>
      <c r="E343" s="69" t="n">
        <f aca="false">E344</f>
        <v>975800</v>
      </c>
      <c r="F343" s="69" t="n">
        <f aca="false">F344</f>
        <v>652700</v>
      </c>
    </row>
    <row r="344" s="64" customFormat="true" ht="31.35" hidden="false" customHeight="false" outlineLevel="0" collapsed="false">
      <c r="A344" s="60"/>
      <c r="B344" s="29" t="s">
        <v>107</v>
      </c>
      <c r="C344" s="74" t="n">
        <v>9960010570</v>
      </c>
      <c r="D344" s="75" t="s">
        <v>108</v>
      </c>
      <c r="E344" s="69" t="n">
        <f aca="false">'приложение 11'!I98</f>
        <v>975800</v>
      </c>
      <c r="F344" s="69" t="n">
        <f aca="false">'приложение 11'!N98</f>
        <v>652700</v>
      </c>
    </row>
    <row r="345" s="64" customFormat="true" ht="17.35" hidden="false" customHeight="false" outlineLevel="0" collapsed="false">
      <c r="A345" s="60"/>
      <c r="B345" s="33" t="s">
        <v>320</v>
      </c>
      <c r="C345" s="84"/>
      <c r="D345" s="34"/>
      <c r="E345" s="85" t="n">
        <f aca="false">'приложение 11'!I242</f>
        <v>44000000</v>
      </c>
      <c r="F345" s="85" t="n">
        <f aca="false">'приложение 11'!N242</f>
        <v>89000000</v>
      </c>
    </row>
    <row r="346" s="64" customFormat="true" ht="17.35" hidden="false" customHeight="false" outlineLevel="0" collapsed="false">
      <c r="A346" s="60"/>
      <c r="B346" s="33"/>
      <c r="C346" s="84"/>
      <c r="D346" s="34"/>
      <c r="E346" s="85"/>
      <c r="F346" s="85"/>
    </row>
    <row r="347" customFormat="false" ht="17.35" hidden="false" customHeight="false" outlineLevel="0" collapsed="false">
      <c r="A347" s="33"/>
      <c r="B347" s="2" t="s">
        <v>89</v>
      </c>
      <c r="C347" s="26"/>
      <c r="D347" s="1"/>
      <c r="E347" s="1"/>
      <c r="F347" s="1"/>
      <c r="G347" s="1"/>
    </row>
    <row r="348" customFormat="false" ht="17.6" hidden="false" customHeight="true" outlineLevel="0" collapsed="false">
      <c r="A348" s="33"/>
      <c r="B348" s="39" t="s">
        <v>90</v>
      </c>
      <c r="C348" s="39"/>
      <c r="D348" s="1"/>
      <c r="E348" s="1"/>
      <c r="F348" s="1"/>
      <c r="G348" s="1"/>
    </row>
    <row r="349" customFormat="false" ht="17.6" hidden="false" customHeight="true" outlineLevel="0" collapsed="false">
      <c r="A349" s="33"/>
      <c r="B349" s="39" t="s">
        <v>321</v>
      </c>
      <c r="C349" s="39"/>
      <c r="D349" s="1"/>
      <c r="E349" s="1"/>
      <c r="F349" s="1"/>
      <c r="G349" s="1"/>
    </row>
    <row r="350" customFormat="false" ht="17.35" hidden="false" customHeight="false" outlineLevel="0" collapsed="false">
      <c r="A350" s="33"/>
      <c r="B350" s="33" t="s">
        <v>92</v>
      </c>
      <c r="F350" s="40" t="s">
        <v>93</v>
      </c>
    </row>
    <row r="351" customFormat="false" ht="17.35" hidden="false" customHeight="false" outlineLevel="0" collapsed="false">
      <c r="A351" s="33"/>
    </row>
    <row r="352" customFormat="false" ht="17.35" hidden="false" customHeight="false" outlineLevel="0" collapsed="false">
      <c r="A352" s="33"/>
    </row>
    <row r="353" customFormat="false" ht="17.35" hidden="false" customHeight="false" outlineLevel="0" collapsed="false">
      <c r="A353" s="33"/>
    </row>
    <row r="354" customFormat="false" ht="17.35" hidden="false" customHeight="false" outlineLevel="0" collapsed="false">
      <c r="A354" s="33"/>
    </row>
    <row r="355" customFormat="false" ht="17.35" hidden="false" customHeight="false" outlineLevel="0" collapsed="false">
      <c r="A355" s="33"/>
    </row>
    <row r="356" customFormat="false" ht="17.35" hidden="false" customHeight="false" outlineLevel="0" collapsed="false">
      <c r="A356" s="33"/>
    </row>
    <row r="357" customFormat="false" ht="17.35" hidden="false" customHeight="false" outlineLevel="0" collapsed="false">
      <c r="A357" s="33"/>
    </row>
    <row r="358" customFormat="false" ht="17.35" hidden="false" customHeight="false" outlineLevel="0" collapsed="false">
      <c r="A358" s="33"/>
    </row>
    <row r="359" customFormat="false" ht="17.35" hidden="false" customHeight="false" outlineLevel="0" collapsed="false">
      <c r="A359" s="33"/>
    </row>
    <row r="360" customFormat="false" ht="17.35" hidden="false" customHeight="false" outlineLevel="0" collapsed="false">
      <c r="A360" s="33"/>
    </row>
    <row r="361" s="64" customFormat="true" ht="17.35" hidden="false" customHeight="false" outlineLevel="0" collapsed="false">
      <c r="A361" s="60"/>
      <c r="B361" s="33"/>
      <c r="C361" s="42"/>
      <c r="D361" s="43"/>
      <c r="E361" s="44"/>
      <c r="F361" s="86"/>
    </row>
    <row r="362" customFormat="false" ht="17.35" hidden="false" customHeight="false" outlineLevel="0" collapsed="false">
      <c r="A362" s="33"/>
    </row>
    <row r="363" customFormat="false" ht="17.35" hidden="false" customHeight="false" outlineLevel="0" collapsed="false">
      <c r="A363" s="33"/>
    </row>
    <row r="364" customFormat="false" ht="17.35" hidden="false" customHeight="false" outlineLevel="0" collapsed="false">
      <c r="A364" s="33"/>
    </row>
    <row r="365" customFormat="false" ht="17.35" hidden="false" customHeight="false" outlineLevel="0" collapsed="false">
      <c r="A365" s="33"/>
    </row>
    <row r="366" customFormat="false" ht="17.35" hidden="false" customHeight="false" outlineLevel="0" collapsed="false">
      <c r="A366" s="33"/>
    </row>
    <row r="367" customFormat="false" ht="17.35" hidden="false" customHeight="false" outlineLevel="0" collapsed="false">
      <c r="A367" s="33"/>
    </row>
    <row r="368" customFormat="false" ht="17.35" hidden="false" customHeight="false" outlineLevel="0" collapsed="false">
      <c r="A368" s="33"/>
    </row>
    <row r="369" customFormat="false" ht="17.35" hidden="false" customHeight="false" outlineLevel="0" collapsed="false">
      <c r="A369" s="33"/>
    </row>
    <row r="370" customFormat="false" ht="17.35" hidden="false" customHeight="false" outlineLevel="0" collapsed="false">
      <c r="A370" s="33"/>
    </row>
    <row r="371" customFormat="false" ht="17.35" hidden="false" customHeight="false" outlineLevel="0" collapsed="false">
      <c r="A371" s="33"/>
    </row>
    <row r="372" customFormat="false" ht="17.35" hidden="false" customHeight="false" outlineLevel="0" collapsed="false">
      <c r="A372" s="33"/>
    </row>
    <row r="373" customFormat="false" ht="17.35" hidden="false" customHeight="false" outlineLevel="0" collapsed="false">
      <c r="A373" s="33"/>
    </row>
    <row r="374" customFormat="false" ht="17.35" hidden="false" customHeight="false" outlineLevel="0" collapsed="false">
      <c r="A374" s="33"/>
    </row>
    <row r="375" customFormat="false" ht="17.35" hidden="false" customHeight="false" outlineLevel="0" collapsed="false">
      <c r="A375" s="33"/>
    </row>
    <row r="376" customFormat="false" ht="17.35" hidden="false" customHeight="false" outlineLevel="0" collapsed="false">
      <c r="A376" s="33"/>
    </row>
    <row r="377" customFormat="false" ht="17.35" hidden="false" customHeight="false" outlineLevel="0" collapsed="false">
      <c r="A377" s="33"/>
    </row>
    <row r="378" customFormat="false" ht="17.35" hidden="false" customHeight="false" outlineLevel="0" collapsed="false">
      <c r="A378" s="33"/>
    </row>
    <row r="379" customFormat="false" ht="17.35" hidden="false" customHeight="false" outlineLevel="0" collapsed="false">
      <c r="A379" s="33"/>
    </row>
    <row r="380" customFormat="false" ht="17.35" hidden="false" customHeight="false" outlineLevel="0" collapsed="false">
      <c r="A380" s="33"/>
    </row>
    <row r="381" customFormat="false" ht="17.35" hidden="false" customHeight="false" outlineLevel="0" collapsed="false">
      <c r="A381" s="33"/>
    </row>
    <row r="382" s="64" customFormat="true" ht="17.35" hidden="false" customHeight="false" outlineLevel="0" collapsed="false">
      <c r="A382" s="60"/>
      <c r="B382" s="33"/>
      <c r="C382" s="42"/>
      <c r="D382" s="43"/>
      <c r="E382" s="44"/>
      <c r="F382" s="86"/>
    </row>
    <row r="383" customFormat="false" ht="17.35" hidden="false" customHeight="false" outlineLevel="0" collapsed="false">
      <c r="A383" s="33"/>
    </row>
    <row r="384" customFormat="false" ht="17.35" hidden="false" customHeight="false" outlineLevel="0" collapsed="false">
      <c r="A384" s="33"/>
    </row>
    <row r="385" customFormat="false" ht="17.35" hidden="false" customHeight="false" outlineLevel="0" collapsed="false">
      <c r="A385" s="33"/>
    </row>
    <row r="386" customFormat="false" ht="17.35" hidden="false" customHeight="false" outlineLevel="0" collapsed="false">
      <c r="A386" s="33"/>
    </row>
    <row r="387" customFormat="false" ht="17.35" hidden="false" customHeight="false" outlineLevel="0" collapsed="false">
      <c r="A387" s="33"/>
    </row>
    <row r="388" s="64" customFormat="true" ht="17.35" hidden="false" customHeight="false" outlineLevel="0" collapsed="false">
      <c r="A388" s="60"/>
      <c r="B388" s="33"/>
      <c r="C388" s="42"/>
      <c r="D388" s="43"/>
      <c r="E388" s="44"/>
      <c r="F388" s="86"/>
    </row>
    <row r="389" customFormat="false" ht="17.35" hidden="false" customHeight="false" outlineLevel="0" collapsed="false">
      <c r="A389" s="33"/>
    </row>
    <row r="390" customFormat="false" ht="17.35" hidden="false" customHeight="false" outlineLevel="0" collapsed="false">
      <c r="A390" s="33"/>
    </row>
    <row r="391" customFormat="false" ht="17.35" hidden="false" customHeight="false" outlineLevel="0" collapsed="false">
      <c r="A391" s="33"/>
    </row>
    <row r="392" customFormat="false" ht="17.35" hidden="false" customHeight="false" outlineLevel="0" collapsed="false">
      <c r="A392" s="33"/>
    </row>
    <row r="393" customFormat="false" ht="17.35" hidden="false" customHeight="false" outlineLevel="0" collapsed="false">
      <c r="A393" s="33"/>
    </row>
    <row r="394" customFormat="false" ht="17.35" hidden="false" customHeight="false" outlineLevel="0" collapsed="false">
      <c r="A394" s="33"/>
    </row>
    <row r="395" customFormat="false" ht="17.35" hidden="false" customHeight="false" outlineLevel="0" collapsed="false">
      <c r="A395" s="33"/>
    </row>
    <row r="396" customFormat="false" ht="17.35" hidden="false" customHeight="false" outlineLevel="0" collapsed="false">
      <c r="A396" s="33"/>
    </row>
    <row r="397" customFormat="false" ht="17.35" hidden="false" customHeight="false" outlineLevel="0" collapsed="false">
      <c r="A397" s="33"/>
    </row>
    <row r="398" customFormat="false" ht="17.35" hidden="false" customHeight="false" outlineLevel="0" collapsed="false">
      <c r="A398" s="33"/>
    </row>
    <row r="399" customFormat="false" ht="17.35" hidden="false" customHeight="false" outlineLevel="0" collapsed="false">
      <c r="A399" s="33"/>
    </row>
    <row r="400" customFormat="false" ht="17.35" hidden="false" customHeight="false" outlineLevel="0" collapsed="false">
      <c r="A400" s="33"/>
    </row>
    <row r="401" customFormat="false" ht="17.35" hidden="false" customHeight="false" outlineLevel="0" collapsed="false">
      <c r="A401" s="33"/>
    </row>
    <row r="402" customFormat="false" ht="17.35" hidden="false" customHeight="false" outlineLevel="0" collapsed="false">
      <c r="A402" s="33"/>
    </row>
    <row r="403" customFormat="false" ht="17.35" hidden="false" customHeight="false" outlineLevel="0" collapsed="false">
      <c r="A403" s="33"/>
      <c r="B403" s="87"/>
      <c r="C403" s="88"/>
      <c r="D403" s="89"/>
      <c r="E403" s="45"/>
    </row>
    <row r="404" customFormat="false" ht="17.35" hidden="false" customHeight="false" outlineLevel="0" collapsed="false">
      <c r="A404" s="33"/>
      <c r="B404" s="87"/>
      <c r="C404" s="88"/>
      <c r="D404" s="89"/>
      <c r="E404" s="45"/>
    </row>
    <row r="405" customFormat="false" ht="17.35" hidden="false" customHeight="false" outlineLevel="0" collapsed="false">
      <c r="A405" s="33"/>
      <c r="B405" s="87"/>
      <c r="C405" s="88"/>
      <c r="D405" s="89"/>
      <c r="E405" s="45"/>
    </row>
    <row r="406" customFormat="false" ht="17.35" hidden="false" customHeight="false" outlineLevel="0" collapsed="false">
      <c r="A406" s="33"/>
      <c r="B406" s="87"/>
      <c r="C406" s="88"/>
      <c r="D406" s="89"/>
      <c r="E406" s="45"/>
    </row>
    <row r="407" customFormat="false" ht="17.35" hidden="false" customHeight="false" outlineLevel="0" collapsed="false">
      <c r="A407" s="33"/>
      <c r="B407" s="87"/>
      <c r="C407" s="88"/>
      <c r="D407" s="89"/>
      <c r="E407" s="45"/>
    </row>
    <row r="408" customFormat="false" ht="17.35" hidden="false" customHeight="false" outlineLevel="0" collapsed="false">
      <c r="A408" s="33"/>
      <c r="B408" s="87"/>
      <c r="C408" s="88"/>
      <c r="D408" s="89"/>
      <c r="E408" s="45"/>
    </row>
    <row r="409" customFormat="false" ht="17.35" hidden="false" customHeight="false" outlineLevel="0" collapsed="false">
      <c r="A409" s="33"/>
      <c r="B409" s="87"/>
      <c r="C409" s="88"/>
      <c r="D409" s="89"/>
      <c r="E409" s="45"/>
    </row>
    <row r="410" customFormat="false" ht="17.35" hidden="false" customHeight="false" outlineLevel="0" collapsed="false">
      <c r="A410" s="33"/>
      <c r="B410" s="87"/>
      <c r="C410" s="88"/>
      <c r="D410" s="89"/>
      <c r="E410" s="45"/>
    </row>
    <row r="411" customFormat="false" ht="17.35" hidden="false" customHeight="false" outlineLevel="0" collapsed="false">
      <c r="A411" s="33"/>
      <c r="B411" s="87"/>
      <c r="C411" s="88"/>
      <c r="D411" s="89"/>
      <c r="E411" s="45"/>
    </row>
    <row r="412" customFormat="false" ht="17.35" hidden="false" customHeight="false" outlineLevel="0" collapsed="false">
      <c r="A412" s="33"/>
      <c r="B412" s="87"/>
      <c r="C412" s="88"/>
      <c r="D412" s="89"/>
      <c r="E412" s="45"/>
    </row>
    <row r="413" customFormat="false" ht="17.35" hidden="false" customHeight="false" outlineLevel="0" collapsed="false">
      <c r="A413" s="33"/>
      <c r="B413" s="87"/>
      <c r="C413" s="88"/>
      <c r="D413" s="89"/>
      <c r="E413" s="45"/>
    </row>
    <row r="414" customFormat="false" ht="17.35" hidden="false" customHeight="false" outlineLevel="0" collapsed="false">
      <c r="A414" s="33"/>
      <c r="B414" s="87"/>
      <c r="C414" s="88"/>
      <c r="D414" s="89"/>
      <c r="E414" s="45"/>
    </row>
    <row r="415" customFormat="false" ht="17.35" hidden="false" customHeight="false" outlineLevel="0" collapsed="false">
      <c r="A415" s="33"/>
      <c r="B415" s="87"/>
      <c r="C415" s="88"/>
      <c r="D415" s="89"/>
      <c r="E415" s="45"/>
    </row>
    <row r="416" customFormat="false" ht="17.35" hidden="false" customHeight="false" outlineLevel="0" collapsed="false">
      <c r="A416" s="33"/>
      <c r="B416" s="87"/>
      <c r="C416" s="88"/>
      <c r="D416" s="89"/>
      <c r="E416" s="45"/>
    </row>
    <row r="417" customFormat="false" ht="17.35" hidden="false" customHeight="false" outlineLevel="0" collapsed="false">
      <c r="A417" s="33"/>
      <c r="B417" s="87"/>
      <c r="C417" s="88"/>
      <c r="D417" s="89"/>
      <c r="E417" s="45"/>
    </row>
    <row r="418" customFormat="false" ht="17.35" hidden="false" customHeight="false" outlineLevel="0" collapsed="false">
      <c r="A418" s="33"/>
      <c r="B418" s="87"/>
      <c r="C418" s="88"/>
      <c r="D418" s="89"/>
      <c r="E418" s="45"/>
    </row>
    <row r="419" customFormat="false" ht="17.35" hidden="false" customHeight="false" outlineLevel="0" collapsed="false">
      <c r="A419" s="33"/>
      <c r="B419" s="87"/>
      <c r="C419" s="88"/>
      <c r="D419" s="89"/>
      <c r="E419" s="45"/>
    </row>
    <row r="420" customFormat="false" ht="17.35" hidden="false" customHeight="false" outlineLevel="0" collapsed="false">
      <c r="A420" s="33"/>
      <c r="B420" s="87"/>
      <c r="C420" s="88"/>
      <c r="D420" s="89"/>
      <c r="E420" s="45"/>
    </row>
    <row r="421" customFormat="false" ht="17.35" hidden="false" customHeight="false" outlineLevel="0" collapsed="false">
      <c r="A421" s="33"/>
      <c r="B421" s="87"/>
      <c r="C421" s="88"/>
      <c r="D421" s="89"/>
      <c r="E421" s="45"/>
    </row>
    <row r="422" customFormat="false" ht="17.35" hidden="false" customHeight="false" outlineLevel="0" collapsed="false">
      <c r="A422" s="33"/>
      <c r="B422" s="87"/>
      <c r="C422" s="88"/>
      <c r="D422" s="89"/>
      <c r="E422" s="45"/>
    </row>
    <row r="423" customFormat="false" ht="17.35" hidden="false" customHeight="false" outlineLevel="0" collapsed="false">
      <c r="A423" s="33"/>
      <c r="B423" s="87"/>
      <c r="C423" s="88"/>
      <c r="D423" s="89"/>
      <c r="E423" s="45"/>
    </row>
    <row r="424" customFormat="false" ht="17.35" hidden="false" customHeight="false" outlineLevel="0" collapsed="false">
      <c r="A424" s="33"/>
      <c r="B424" s="87"/>
      <c r="C424" s="88"/>
      <c r="D424" s="89"/>
      <c r="E424" s="45"/>
    </row>
    <row r="425" customFormat="false" ht="17.35" hidden="false" customHeight="false" outlineLevel="0" collapsed="false">
      <c r="A425" s="33"/>
      <c r="B425" s="87"/>
      <c r="C425" s="88"/>
      <c r="D425" s="89"/>
      <c r="E425" s="45"/>
    </row>
    <row r="426" customFormat="false" ht="17.35" hidden="false" customHeight="false" outlineLevel="0" collapsed="false">
      <c r="A426" s="33"/>
      <c r="B426" s="87"/>
      <c r="C426" s="88"/>
      <c r="D426" s="89"/>
      <c r="E426" s="45"/>
    </row>
    <row r="427" customFormat="false" ht="17.35" hidden="false" customHeight="false" outlineLevel="0" collapsed="false">
      <c r="A427" s="33"/>
      <c r="B427" s="87"/>
      <c r="C427" s="88"/>
      <c r="D427" s="89"/>
      <c r="E427" s="45"/>
    </row>
    <row r="428" customFormat="false" ht="17.35" hidden="false" customHeight="false" outlineLevel="0" collapsed="false">
      <c r="A428" s="33"/>
      <c r="B428" s="87"/>
      <c r="C428" s="88"/>
      <c r="D428" s="89"/>
      <c r="E428" s="45"/>
    </row>
    <row r="429" customFormat="false" ht="17.35" hidden="false" customHeight="false" outlineLevel="0" collapsed="false">
      <c r="A429" s="33"/>
      <c r="B429" s="87"/>
      <c r="C429" s="88"/>
      <c r="D429" s="89"/>
      <c r="E429" s="45"/>
    </row>
    <row r="430" customFormat="false" ht="17.35" hidden="false" customHeight="false" outlineLevel="0" collapsed="false">
      <c r="A430" s="33"/>
      <c r="B430" s="87"/>
      <c r="C430" s="88"/>
      <c r="D430" s="89"/>
      <c r="E430" s="45"/>
    </row>
    <row r="431" customFormat="false" ht="17.35" hidden="false" customHeight="false" outlineLevel="0" collapsed="false">
      <c r="A431" s="33"/>
      <c r="B431" s="87"/>
      <c r="C431" s="88"/>
      <c r="D431" s="89"/>
      <c r="E431" s="45"/>
    </row>
    <row r="432" customFormat="false" ht="17.35" hidden="false" customHeight="false" outlineLevel="0" collapsed="false">
      <c r="A432" s="33"/>
      <c r="B432" s="87"/>
      <c r="C432" s="88"/>
      <c r="D432" s="89"/>
      <c r="E432" s="45"/>
    </row>
    <row r="433" customFormat="false" ht="17.35" hidden="false" customHeight="false" outlineLevel="0" collapsed="false">
      <c r="A433" s="33"/>
      <c r="B433" s="87"/>
      <c r="C433" s="88"/>
      <c r="D433" s="89"/>
      <c r="E433" s="45"/>
    </row>
    <row r="434" customFormat="false" ht="17.35" hidden="false" customHeight="false" outlineLevel="0" collapsed="false">
      <c r="A434" s="33"/>
      <c r="B434" s="87"/>
      <c r="C434" s="88"/>
      <c r="D434" s="89"/>
      <c r="E434" s="45"/>
    </row>
    <row r="435" customFormat="false" ht="17.35" hidden="false" customHeight="false" outlineLevel="0" collapsed="false">
      <c r="A435" s="33"/>
      <c r="B435" s="87"/>
      <c r="C435" s="88"/>
      <c r="D435" s="89"/>
      <c r="E435" s="45"/>
    </row>
    <row r="436" customFormat="false" ht="17.35" hidden="false" customHeight="false" outlineLevel="0" collapsed="false">
      <c r="A436" s="33"/>
      <c r="B436" s="87"/>
      <c r="C436" s="88"/>
      <c r="D436" s="89"/>
      <c r="E436" s="45"/>
    </row>
    <row r="437" customFormat="false" ht="17.35" hidden="false" customHeight="false" outlineLevel="0" collapsed="false">
      <c r="A437" s="33"/>
      <c r="B437" s="87"/>
      <c r="C437" s="88"/>
      <c r="D437" s="89"/>
      <c r="E437" s="45"/>
    </row>
    <row r="438" customFormat="false" ht="17.35" hidden="false" customHeight="false" outlineLevel="0" collapsed="false">
      <c r="A438" s="33"/>
      <c r="B438" s="87"/>
      <c r="C438" s="88"/>
      <c r="D438" s="89"/>
      <c r="E438" s="45"/>
    </row>
    <row r="439" customFormat="false" ht="17.35" hidden="false" customHeight="false" outlineLevel="0" collapsed="false">
      <c r="A439" s="33"/>
      <c r="B439" s="87"/>
      <c r="C439" s="88"/>
      <c r="D439" s="89"/>
      <c r="E439" s="45"/>
    </row>
    <row r="440" customFormat="false" ht="17.35" hidden="false" customHeight="false" outlineLevel="0" collapsed="false">
      <c r="A440" s="33"/>
      <c r="B440" s="87"/>
      <c r="C440" s="88"/>
      <c r="D440" s="89"/>
      <c r="E440" s="45"/>
    </row>
    <row r="441" customFormat="false" ht="17.35" hidden="false" customHeight="false" outlineLevel="0" collapsed="false">
      <c r="A441" s="33"/>
      <c r="B441" s="87"/>
      <c r="C441" s="88"/>
      <c r="D441" s="89"/>
      <c r="E441" s="45"/>
    </row>
    <row r="442" customFormat="false" ht="17.35" hidden="false" customHeight="false" outlineLevel="0" collapsed="false">
      <c r="A442" s="33"/>
      <c r="B442" s="87"/>
      <c r="C442" s="88"/>
      <c r="D442" s="89"/>
      <c r="E442" s="45"/>
    </row>
    <row r="443" customFormat="false" ht="17.35" hidden="false" customHeight="false" outlineLevel="0" collapsed="false">
      <c r="A443" s="33"/>
      <c r="B443" s="87"/>
      <c r="C443" s="88"/>
      <c r="D443" s="89"/>
      <c r="E443" s="45"/>
    </row>
    <row r="444" customFormat="false" ht="17.35" hidden="false" customHeight="false" outlineLevel="0" collapsed="false">
      <c r="A444" s="33"/>
      <c r="B444" s="87"/>
      <c r="C444" s="88"/>
      <c r="D444" s="89"/>
      <c r="E444" s="45"/>
    </row>
    <row r="445" customFormat="false" ht="17.35" hidden="false" customHeight="false" outlineLevel="0" collapsed="false">
      <c r="A445" s="33"/>
      <c r="B445" s="87"/>
      <c r="C445" s="88"/>
      <c r="D445" s="89"/>
      <c r="E445" s="45"/>
    </row>
    <row r="446" customFormat="false" ht="17.35" hidden="false" customHeight="false" outlineLevel="0" collapsed="false">
      <c r="A446" s="33"/>
      <c r="B446" s="87"/>
      <c r="C446" s="88"/>
      <c r="D446" s="89"/>
      <c r="E446" s="45"/>
    </row>
    <row r="447" customFormat="false" ht="17.35" hidden="false" customHeight="false" outlineLevel="0" collapsed="false">
      <c r="A447" s="33"/>
      <c r="B447" s="87"/>
      <c r="C447" s="88"/>
      <c r="D447" s="89"/>
      <c r="E447" s="45"/>
    </row>
    <row r="448" customFormat="false" ht="17.35" hidden="false" customHeight="false" outlineLevel="0" collapsed="false">
      <c r="A448" s="33"/>
      <c r="B448" s="87"/>
      <c r="C448" s="88"/>
      <c r="D448" s="89"/>
      <c r="E448" s="45"/>
    </row>
    <row r="449" customFormat="false" ht="17.35" hidden="false" customHeight="false" outlineLevel="0" collapsed="false">
      <c r="A449" s="33"/>
      <c r="B449" s="87"/>
      <c r="C449" s="88"/>
      <c r="D449" s="89"/>
      <c r="E449" s="45"/>
    </row>
    <row r="450" customFormat="false" ht="17.35" hidden="false" customHeight="false" outlineLevel="0" collapsed="false">
      <c r="A450" s="33"/>
      <c r="B450" s="87"/>
      <c r="C450" s="88"/>
      <c r="D450" s="89"/>
      <c r="E450" s="45"/>
    </row>
    <row r="451" customFormat="false" ht="17.35" hidden="false" customHeight="false" outlineLevel="0" collapsed="false">
      <c r="A451" s="33"/>
    </row>
    <row r="452" customFormat="false" ht="17.35" hidden="false" customHeight="false" outlineLevel="0" collapsed="false">
      <c r="A452" s="33"/>
    </row>
    <row r="453" customFormat="false" ht="17.35" hidden="false" customHeight="false" outlineLevel="0" collapsed="false">
      <c r="A453" s="33"/>
    </row>
    <row r="454" customFormat="false" ht="17.35" hidden="false" customHeight="false" outlineLevel="0" collapsed="false">
      <c r="A454" s="33"/>
    </row>
    <row r="455" customFormat="false" ht="17.35" hidden="false" customHeight="false" outlineLevel="0" collapsed="false">
      <c r="A455" s="33"/>
    </row>
    <row r="456" customFormat="false" ht="17.35" hidden="false" customHeight="false" outlineLevel="0" collapsed="false">
      <c r="A456" s="33"/>
    </row>
    <row r="457" customFormat="false" ht="17.35" hidden="false" customHeight="false" outlineLevel="0" collapsed="false">
      <c r="A457" s="33"/>
    </row>
    <row r="458" customFormat="false" ht="17.35" hidden="false" customHeight="false" outlineLevel="0" collapsed="false">
      <c r="A458" s="33"/>
    </row>
    <row r="459" customFormat="false" ht="17.35" hidden="false" customHeight="false" outlineLevel="0" collapsed="false">
      <c r="A459" s="33"/>
    </row>
    <row r="460" customFormat="false" ht="17.35" hidden="false" customHeight="false" outlineLevel="0" collapsed="false">
      <c r="A460" s="33"/>
    </row>
    <row r="461" customFormat="false" ht="17.35" hidden="false" customHeight="false" outlineLevel="0" collapsed="false">
      <c r="A461" s="33"/>
    </row>
    <row r="462" customFormat="false" ht="17.35" hidden="false" customHeight="false" outlineLevel="0" collapsed="false">
      <c r="A462" s="33"/>
    </row>
    <row r="463" s="64" customFormat="true" ht="17.35" hidden="false" customHeight="false" outlineLevel="0" collapsed="false">
      <c r="A463" s="60"/>
      <c r="B463" s="33"/>
      <c r="C463" s="42"/>
      <c r="D463" s="43"/>
      <c r="E463" s="44"/>
      <c r="F463" s="86"/>
    </row>
    <row r="464" customFormat="false" ht="17.35" hidden="false" customHeight="false" outlineLevel="0" collapsed="false">
      <c r="A464" s="33"/>
    </row>
    <row r="465" customFormat="false" ht="17.35" hidden="false" customHeight="false" outlineLevel="0" collapsed="false">
      <c r="A465" s="33"/>
    </row>
    <row r="466" customFormat="false" ht="17.35" hidden="false" customHeight="false" outlineLevel="0" collapsed="false">
      <c r="A466" s="33"/>
    </row>
    <row r="467" customFormat="false" ht="17.35" hidden="false" customHeight="false" outlineLevel="0" collapsed="false">
      <c r="A467" s="33"/>
      <c r="B467" s="87"/>
      <c r="C467" s="88"/>
      <c r="D467" s="89"/>
      <c r="E467" s="45"/>
    </row>
    <row r="468" customFormat="false" ht="17.35" hidden="false" customHeight="false" outlineLevel="0" collapsed="false">
      <c r="A468" s="33"/>
      <c r="B468" s="87"/>
      <c r="C468" s="88"/>
      <c r="D468" s="89"/>
      <c r="E468" s="45"/>
    </row>
    <row r="469" customFormat="false" ht="17.35" hidden="false" customHeight="false" outlineLevel="0" collapsed="false">
      <c r="A469" s="33"/>
      <c r="B469" s="87"/>
      <c r="C469" s="88"/>
      <c r="D469" s="89"/>
      <c r="E469" s="45"/>
    </row>
    <row r="470" customFormat="false" ht="17.35" hidden="false" customHeight="false" outlineLevel="0" collapsed="false">
      <c r="A470" s="33"/>
      <c r="B470" s="87"/>
      <c r="C470" s="88"/>
      <c r="D470" s="89"/>
      <c r="E470" s="45"/>
    </row>
    <row r="471" customFormat="false" ht="17.35" hidden="false" customHeight="false" outlineLevel="0" collapsed="false">
      <c r="A471" s="33"/>
      <c r="B471" s="87"/>
      <c r="C471" s="88"/>
      <c r="D471" s="89"/>
      <c r="E471" s="45"/>
    </row>
    <row r="472" customFormat="false" ht="17.35" hidden="false" customHeight="false" outlineLevel="0" collapsed="false">
      <c r="A472" s="33"/>
      <c r="B472" s="87"/>
      <c r="C472" s="88"/>
      <c r="D472" s="89"/>
      <c r="E472" s="45"/>
    </row>
    <row r="473" customFormat="false" ht="17.35" hidden="false" customHeight="false" outlineLevel="0" collapsed="false">
      <c r="A473" s="33"/>
      <c r="B473" s="87"/>
      <c r="C473" s="88"/>
      <c r="D473" s="89"/>
      <c r="E473" s="45"/>
    </row>
    <row r="474" customFormat="false" ht="17.35" hidden="false" customHeight="false" outlineLevel="0" collapsed="false">
      <c r="A474" s="33"/>
      <c r="B474" s="87"/>
      <c r="C474" s="88"/>
      <c r="D474" s="89"/>
      <c r="E474" s="45"/>
    </row>
    <row r="475" customFormat="false" ht="17.35" hidden="false" customHeight="false" outlineLevel="0" collapsed="false">
      <c r="A475" s="33"/>
      <c r="B475" s="87"/>
      <c r="C475" s="88"/>
      <c r="D475" s="89"/>
      <c r="E475" s="45"/>
    </row>
    <row r="476" customFormat="false" ht="17.35" hidden="false" customHeight="false" outlineLevel="0" collapsed="false">
      <c r="A476" s="33"/>
      <c r="B476" s="87"/>
      <c r="C476" s="88"/>
      <c r="D476" s="89"/>
      <c r="E476" s="45"/>
    </row>
    <row r="477" customFormat="false" ht="17.35" hidden="false" customHeight="false" outlineLevel="0" collapsed="false">
      <c r="A477" s="33"/>
      <c r="B477" s="87"/>
      <c r="C477" s="88"/>
      <c r="D477" s="89"/>
      <c r="E477" s="45"/>
    </row>
    <row r="478" customFormat="false" ht="17.35" hidden="false" customHeight="false" outlineLevel="0" collapsed="false">
      <c r="A478" s="33"/>
      <c r="B478" s="87"/>
      <c r="C478" s="88"/>
      <c r="D478" s="89"/>
      <c r="E478" s="45"/>
    </row>
    <row r="479" customFormat="false" ht="17.35" hidden="false" customHeight="false" outlineLevel="0" collapsed="false">
      <c r="A479" s="33"/>
      <c r="B479" s="87"/>
      <c r="C479" s="88"/>
      <c r="D479" s="89"/>
      <c r="E479" s="45"/>
    </row>
    <row r="480" customFormat="false" ht="17.35" hidden="false" customHeight="false" outlineLevel="0" collapsed="false">
      <c r="A480" s="33"/>
      <c r="B480" s="87"/>
      <c r="C480" s="88"/>
      <c r="D480" s="89"/>
      <c r="E480" s="45"/>
    </row>
    <row r="481" customFormat="false" ht="17.35" hidden="false" customHeight="false" outlineLevel="0" collapsed="false">
      <c r="A481" s="33"/>
      <c r="B481" s="87"/>
      <c r="C481" s="88"/>
      <c r="D481" s="89"/>
      <c r="E481" s="45"/>
    </row>
    <row r="482" customFormat="false" ht="17.35" hidden="false" customHeight="false" outlineLevel="0" collapsed="false">
      <c r="A482" s="33"/>
      <c r="B482" s="87"/>
      <c r="C482" s="88"/>
      <c r="D482" s="89"/>
      <c r="E482" s="45"/>
    </row>
    <row r="483" customFormat="false" ht="17.35" hidden="false" customHeight="false" outlineLevel="0" collapsed="false">
      <c r="A483" s="33"/>
    </row>
    <row r="484" s="64" customFormat="true" ht="17.35" hidden="false" customHeight="false" outlineLevel="0" collapsed="false">
      <c r="A484" s="60"/>
      <c r="B484" s="33"/>
      <c r="C484" s="42"/>
      <c r="D484" s="43"/>
      <c r="E484" s="44"/>
      <c r="F484" s="86"/>
    </row>
    <row r="485" customFormat="false" ht="17.35" hidden="false" customHeight="false" outlineLevel="0" collapsed="false">
      <c r="A485" s="33"/>
    </row>
    <row r="486" customFormat="false" ht="17.35" hidden="false" customHeight="false" outlineLevel="0" collapsed="false">
      <c r="A486" s="33"/>
    </row>
    <row r="487" customFormat="false" ht="17.35" hidden="false" customHeight="false" outlineLevel="0" collapsed="false">
      <c r="A487" s="33"/>
    </row>
    <row r="488" customFormat="false" ht="17.35" hidden="false" customHeight="false" outlineLevel="0" collapsed="false">
      <c r="A488" s="33"/>
    </row>
    <row r="489" customFormat="false" ht="17.35" hidden="false" customHeight="false" outlineLevel="0" collapsed="false">
      <c r="A489" s="33"/>
    </row>
    <row r="490" customFormat="false" ht="17.35" hidden="false" customHeight="false" outlineLevel="0" collapsed="false">
      <c r="A490" s="33"/>
    </row>
    <row r="491" customFormat="false" ht="17.35" hidden="false" customHeight="false" outlineLevel="0" collapsed="false">
      <c r="A491" s="33"/>
    </row>
    <row r="492" customFormat="false" ht="17.35" hidden="false" customHeight="false" outlineLevel="0" collapsed="false">
      <c r="A492" s="33"/>
    </row>
    <row r="493" customFormat="false" ht="17.35" hidden="false" customHeight="false" outlineLevel="0" collapsed="false">
      <c r="A493" s="33"/>
    </row>
    <row r="494" customFormat="false" ht="17.35" hidden="false" customHeight="false" outlineLevel="0" collapsed="false">
      <c r="A494" s="33"/>
    </row>
    <row r="495" customFormat="false" ht="17.35" hidden="false" customHeight="false" outlineLevel="0" collapsed="false">
      <c r="A495" s="33"/>
    </row>
    <row r="496" customFormat="false" ht="17.35" hidden="false" customHeight="false" outlineLevel="0" collapsed="false">
      <c r="A496" s="33"/>
    </row>
    <row r="497" customFormat="false" ht="17.35" hidden="false" customHeight="false" outlineLevel="0" collapsed="false">
      <c r="A497" s="33"/>
    </row>
    <row r="498" customFormat="false" ht="17.35" hidden="false" customHeight="false" outlineLevel="0" collapsed="false">
      <c r="A498" s="33"/>
    </row>
    <row r="499" customFormat="false" ht="17.35" hidden="false" customHeight="false" outlineLevel="0" collapsed="false">
      <c r="A499" s="33"/>
    </row>
    <row r="500" customFormat="false" ht="17.35" hidden="false" customHeight="false" outlineLevel="0" collapsed="false">
      <c r="A500" s="33"/>
    </row>
    <row r="501" customFormat="false" ht="17.35" hidden="false" customHeight="false" outlineLevel="0" collapsed="false">
      <c r="A501" s="33"/>
    </row>
    <row r="502" customFormat="false" ht="17.35" hidden="false" customHeight="false" outlineLevel="0" collapsed="false">
      <c r="A502" s="33"/>
    </row>
    <row r="503" customFormat="false" ht="17.35" hidden="false" customHeight="false" outlineLevel="0" collapsed="false">
      <c r="A503" s="33"/>
    </row>
    <row r="504" customFormat="false" ht="17.35" hidden="false" customHeight="false" outlineLevel="0" collapsed="false">
      <c r="A504" s="33"/>
    </row>
    <row r="505" customFormat="false" ht="17.35" hidden="false" customHeight="false" outlineLevel="0" collapsed="false">
      <c r="A505" s="33"/>
    </row>
    <row r="506" customFormat="false" ht="17.35" hidden="false" customHeight="false" outlineLevel="0" collapsed="false">
      <c r="A506" s="33"/>
    </row>
    <row r="507" customFormat="false" ht="17.35" hidden="false" customHeight="false" outlineLevel="0" collapsed="false">
      <c r="A507" s="33"/>
    </row>
    <row r="508" customFormat="false" ht="17.35" hidden="false" customHeight="false" outlineLevel="0" collapsed="false">
      <c r="A508" s="33"/>
    </row>
    <row r="509" customFormat="false" ht="17.35" hidden="false" customHeight="false" outlineLevel="0" collapsed="false">
      <c r="A509" s="33"/>
    </row>
    <row r="510" customFormat="false" ht="17.35" hidden="false" customHeight="false" outlineLevel="0" collapsed="false">
      <c r="A510" s="33"/>
    </row>
    <row r="511" customFormat="false" ht="17.35" hidden="false" customHeight="false" outlineLevel="0" collapsed="false">
      <c r="A511" s="33"/>
    </row>
    <row r="512" customFormat="false" ht="17.35" hidden="false" customHeight="false" outlineLevel="0" collapsed="false">
      <c r="A512" s="33"/>
    </row>
    <row r="513" customFormat="false" ht="17.35" hidden="false" customHeight="false" outlineLevel="0" collapsed="false">
      <c r="A513" s="33"/>
    </row>
    <row r="514" customFormat="false" ht="17.35" hidden="false" customHeight="false" outlineLevel="0" collapsed="false">
      <c r="A514" s="33"/>
    </row>
    <row r="515" customFormat="false" ht="17.35" hidden="false" customHeight="false" outlineLevel="0" collapsed="false">
      <c r="A515" s="33"/>
    </row>
    <row r="516" customFormat="false" ht="17.35" hidden="false" customHeight="false" outlineLevel="0" collapsed="false">
      <c r="A516" s="33"/>
    </row>
    <row r="517" customFormat="false" ht="17.35" hidden="false" customHeight="false" outlineLevel="0" collapsed="false">
      <c r="A517" s="33"/>
    </row>
    <row r="518" customFormat="false" ht="17.35" hidden="false" customHeight="false" outlineLevel="0" collapsed="false">
      <c r="A518" s="33"/>
    </row>
    <row r="519" customFormat="false" ht="17.35" hidden="false" customHeight="false" outlineLevel="0" collapsed="false">
      <c r="A519" s="33"/>
    </row>
    <row r="520" customFormat="false" ht="17.35" hidden="false" customHeight="false" outlineLevel="0" collapsed="false">
      <c r="A520" s="33"/>
    </row>
    <row r="521" customFormat="false" ht="17.35" hidden="false" customHeight="false" outlineLevel="0" collapsed="false">
      <c r="A521" s="33"/>
    </row>
    <row r="522" customFormat="false" ht="17.35" hidden="false" customHeight="false" outlineLevel="0" collapsed="false">
      <c r="A522" s="33"/>
    </row>
    <row r="523" customFormat="false" ht="17.35" hidden="false" customHeight="false" outlineLevel="0" collapsed="false">
      <c r="A523" s="33"/>
    </row>
    <row r="524" customFormat="false" ht="17.35" hidden="false" customHeight="false" outlineLevel="0" collapsed="false">
      <c r="A524" s="33"/>
    </row>
    <row r="525" customFormat="false" ht="17.35" hidden="false" customHeight="false" outlineLevel="0" collapsed="false">
      <c r="A525" s="33"/>
    </row>
    <row r="526" customFormat="false" ht="17.35" hidden="false" customHeight="false" outlineLevel="0" collapsed="false">
      <c r="A526" s="33"/>
    </row>
    <row r="527" customFormat="false" ht="17.35" hidden="false" customHeight="false" outlineLevel="0" collapsed="false">
      <c r="A527" s="33"/>
    </row>
    <row r="528" customFormat="false" ht="17.35" hidden="false" customHeight="false" outlineLevel="0" collapsed="false">
      <c r="A528" s="33"/>
    </row>
    <row r="529" customFormat="false" ht="17.35" hidden="false" customHeight="false" outlineLevel="0" collapsed="false">
      <c r="A529" s="33"/>
    </row>
    <row r="530" customFormat="false" ht="17.35" hidden="false" customHeight="false" outlineLevel="0" collapsed="false">
      <c r="A530" s="33"/>
    </row>
    <row r="531" customFormat="false" ht="17.35" hidden="false" customHeight="false" outlineLevel="0" collapsed="false">
      <c r="A531" s="33"/>
    </row>
    <row r="532" customFormat="false" ht="17.35" hidden="false" customHeight="false" outlineLevel="0" collapsed="false">
      <c r="A532" s="33"/>
    </row>
    <row r="533" customFormat="false" ht="17.35" hidden="false" customHeight="false" outlineLevel="0" collapsed="false">
      <c r="A533" s="33"/>
    </row>
    <row r="534" customFormat="false" ht="17.35" hidden="false" customHeight="false" outlineLevel="0" collapsed="false">
      <c r="A534" s="33"/>
    </row>
    <row r="535" customFormat="false" ht="17.35" hidden="false" customHeight="false" outlineLevel="0" collapsed="false">
      <c r="A535" s="33"/>
    </row>
    <row r="536" customFormat="false" ht="17.35" hidden="false" customHeight="false" outlineLevel="0" collapsed="false">
      <c r="A536" s="33"/>
    </row>
    <row r="537" customFormat="false" ht="17.35" hidden="false" customHeight="false" outlineLevel="0" collapsed="false">
      <c r="A537" s="33"/>
    </row>
    <row r="538" customFormat="false" ht="17.35" hidden="false" customHeight="false" outlineLevel="0" collapsed="false">
      <c r="A538" s="33"/>
    </row>
    <row r="539" customFormat="false" ht="17.35" hidden="false" customHeight="false" outlineLevel="0" collapsed="false">
      <c r="A539" s="33"/>
    </row>
    <row r="540" customFormat="false" ht="17.35" hidden="false" customHeight="false" outlineLevel="0" collapsed="false">
      <c r="A540" s="33"/>
    </row>
    <row r="541" customFormat="false" ht="17.35" hidden="false" customHeight="false" outlineLevel="0" collapsed="false">
      <c r="A541" s="33"/>
    </row>
    <row r="542" customFormat="false" ht="17.35" hidden="false" customHeight="false" outlineLevel="0" collapsed="false">
      <c r="A542" s="33"/>
    </row>
    <row r="543" customFormat="false" ht="17.35" hidden="false" customHeight="false" outlineLevel="0" collapsed="false">
      <c r="A543" s="33"/>
    </row>
    <row r="544" customFormat="false" ht="17.35" hidden="false" customHeight="false" outlineLevel="0" collapsed="false">
      <c r="A544" s="33"/>
    </row>
    <row r="545" customFormat="false" ht="17.35" hidden="false" customHeight="false" outlineLevel="0" collapsed="false">
      <c r="A545" s="33"/>
    </row>
    <row r="546" customFormat="false" ht="17.35" hidden="false" customHeight="false" outlineLevel="0" collapsed="false">
      <c r="A546" s="33"/>
    </row>
    <row r="547" customFormat="false" ht="17.35" hidden="false" customHeight="false" outlineLevel="0" collapsed="false">
      <c r="A547" s="33"/>
    </row>
    <row r="548" customFormat="false" ht="17.35" hidden="false" customHeight="false" outlineLevel="0" collapsed="false">
      <c r="A548" s="33"/>
    </row>
    <row r="549" customFormat="false" ht="17.35" hidden="false" customHeight="false" outlineLevel="0" collapsed="false">
      <c r="A549" s="33"/>
    </row>
    <row r="550" customFormat="false" ht="17.35" hidden="false" customHeight="false" outlineLevel="0" collapsed="false">
      <c r="A550" s="33"/>
    </row>
    <row r="551" customFormat="false" ht="17.35" hidden="false" customHeight="false" outlineLevel="0" collapsed="false">
      <c r="A551" s="33"/>
    </row>
    <row r="552" customFormat="false" ht="17.35" hidden="false" customHeight="false" outlineLevel="0" collapsed="false">
      <c r="A552" s="33"/>
    </row>
    <row r="553" customFormat="false" ht="17.35" hidden="false" customHeight="false" outlineLevel="0" collapsed="false">
      <c r="A553" s="33"/>
    </row>
    <row r="554" customFormat="false" ht="17.35" hidden="false" customHeight="false" outlineLevel="0" collapsed="false">
      <c r="A554" s="33"/>
    </row>
    <row r="555" customFormat="false" ht="17.35" hidden="false" customHeight="false" outlineLevel="0" collapsed="false">
      <c r="A555" s="33"/>
    </row>
    <row r="556" customFormat="false" ht="17.35" hidden="false" customHeight="false" outlineLevel="0" collapsed="false">
      <c r="A556" s="33"/>
    </row>
    <row r="557" customFormat="false" ht="17.35" hidden="false" customHeight="false" outlineLevel="0" collapsed="false">
      <c r="A557" s="33"/>
    </row>
    <row r="558" customFormat="false" ht="17.35" hidden="false" customHeight="false" outlineLevel="0" collapsed="false">
      <c r="A558" s="33"/>
    </row>
    <row r="559" customFormat="false" ht="17.35" hidden="false" customHeight="false" outlineLevel="0" collapsed="false">
      <c r="A559" s="33"/>
    </row>
    <row r="560" customFormat="false" ht="17.35" hidden="false" customHeight="false" outlineLevel="0" collapsed="false">
      <c r="A560" s="33"/>
    </row>
    <row r="561" customFormat="false" ht="17.35" hidden="false" customHeight="false" outlineLevel="0" collapsed="false">
      <c r="A561" s="33"/>
    </row>
    <row r="562" customFormat="false" ht="17.35" hidden="false" customHeight="false" outlineLevel="0" collapsed="false">
      <c r="A562" s="33"/>
    </row>
    <row r="563" customFormat="false" ht="17.35" hidden="false" customHeight="false" outlineLevel="0" collapsed="false">
      <c r="A563" s="33"/>
    </row>
    <row r="564" customFormat="false" ht="17.35" hidden="false" customHeight="false" outlineLevel="0" collapsed="false">
      <c r="A564" s="33"/>
    </row>
    <row r="565" customFormat="false" ht="17.35" hidden="false" customHeight="false" outlineLevel="0" collapsed="false">
      <c r="A565" s="33"/>
    </row>
    <row r="566" s="64" customFormat="true" ht="17.35" hidden="false" customHeight="false" outlineLevel="0" collapsed="false">
      <c r="A566" s="60"/>
      <c r="B566" s="33"/>
      <c r="C566" s="42"/>
      <c r="D566" s="43"/>
      <c r="E566" s="44"/>
      <c r="F566" s="86"/>
    </row>
    <row r="567" customFormat="false" ht="17.35" hidden="false" customHeight="false" outlineLevel="0" collapsed="false">
      <c r="A567" s="33"/>
    </row>
    <row r="568" customFormat="false" ht="17.35" hidden="false" customHeight="false" outlineLevel="0" collapsed="false">
      <c r="A568" s="33"/>
    </row>
    <row r="569" customFormat="false" ht="17.35" hidden="false" customHeight="false" outlineLevel="0" collapsed="false">
      <c r="A569" s="33"/>
    </row>
    <row r="570" customFormat="false" ht="17.35" hidden="false" customHeight="false" outlineLevel="0" collapsed="false">
      <c r="A570" s="33"/>
    </row>
    <row r="571" customFormat="false" ht="17.35" hidden="false" customHeight="false" outlineLevel="0" collapsed="false">
      <c r="A571" s="33"/>
      <c r="F571" s="90"/>
      <c r="G571" s="91" t="e">
        <f aca="false">#REF!+#REF!+#REF!+#REF!+#REF!+#REF!+#REF!</f>
        <v>#REF!</v>
      </c>
    </row>
  </sheetData>
  <mergeCells count="5">
    <mergeCell ref="C2:E2"/>
    <mergeCell ref="C3:F3"/>
    <mergeCell ref="B4:F4"/>
    <mergeCell ref="F5:G5"/>
    <mergeCell ref="B348:C348"/>
  </mergeCells>
  <printOptions headings="false" gridLines="false" gridLinesSet="true" horizontalCentered="false" verticalCentered="false"/>
  <pageMargins left="0.7875" right="0.196527777777778" top="0.7875" bottom="0.39375" header="0.511805555555555" footer="0.511805555555555"/>
  <pageSetup paperSize="9" scale="71"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A1:AMJ627"/>
  <sheetViews>
    <sheetView showFormulas="false" showGridLines="true" showRowColHeaders="true" showZeros="true" rightToLeft="false" tabSelected="true" showOutlineSymbols="true" defaultGridColor="true" view="pageBreakPreview" topLeftCell="D1" colorId="64" zoomScale="65" zoomScaleNormal="60" zoomScalePageLayoutView="65" workbookViewId="0">
      <selection pane="topLeft" activeCell="S1" activeCellId="0" sqref="S1"/>
    </sheetView>
  </sheetViews>
  <sheetFormatPr defaultRowHeight="17.35" zeroHeight="false" outlineLevelRow="0" outlineLevelCol="0"/>
  <cols>
    <col collapsed="false" customWidth="true" hidden="true" outlineLevel="0" max="1" min="1" style="92" width="0.4"/>
    <col collapsed="false" customWidth="true" hidden="false" outlineLevel="0" max="2" min="2" style="92" width="4.44"/>
    <col collapsed="false" customWidth="true" hidden="false" outlineLevel="0" max="3" min="3" style="29" width="74.54"/>
    <col collapsed="false" customWidth="false" hidden="false" outlineLevel="0" max="4" min="4" style="93" width="11.49"/>
    <col collapsed="false" customWidth="true" hidden="false" outlineLevel="0" max="5" min="5" style="94" width="4.44"/>
    <col collapsed="false" customWidth="true" hidden="false" outlineLevel="0" max="6" min="6" style="95" width="5.02"/>
    <col collapsed="false" customWidth="true" hidden="false" outlineLevel="0" max="7" min="7" style="96" width="17.81"/>
    <col collapsed="false" customWidth="true" hidden="false" outlineLevel="0" max="8" min="8" style="93" width="7.22"/>
    <col collapsed="false" customWidth="true" hidden="false" outlineLevel="0" max="9" min="9" style="97" width="25.44"/>
    <col collapsed="false" customWidth="true" hidden="true" outlineLevel="0" max="10" min="10" style="98" width="19.49"/>
    <col collapsed="false" customWidth="true" hidden="true" outlineLevel="0" max="11" min="11" style="98" width="20.83"/>
    <col collapsed="false" customWidth="true" hidden="true" outlineLevel="0" max="12" min="12" style="98" width="17.86"/>
    <col collapsed="false" customWidth="true" hidden="true" outlineLevel="0" max="13" min="13" style="99" width="13.49"/>
    <col collapsed="false" customWidth="true" hidden="false" outlineLevel="0" max="14" min="14" style="97" width="24.46"/>
    <col collapsed="false" customWidth="true" hidden="true" outlineLevel="0" max="15" min="15" style="100" width="20.83"/>
    <col collapsed="false" customWidth="true" hidden="true" outlineLevel="0" max="16" min="16" style="100" width="18.34"/>
    <col collapsed="false" customWidth="true" hidden="true" outlineLevel="0" max="17" min="17" style="101" width="17.86"/>
    <col collapsed="false" customWidth="true" hidden="true" outlineLevel="0" max="18" min="18" style="102" width="14.82"/>
    <col collapsed="false" customWidth="true" hidden="false" outlineLevel="0" max="19" min="19" style="95" width="28.48"/>
    <col collapsed="false" customWidth="true" hidden="false" outlineLevel="0" max="20" min="20" style="95" width="15.14"/>
    <col collapsed="false" customWidth="true" hidden="false" outlineLevel="0" max="240" min="21" style="95" width="7.22"/>
    <col collapsed="false" customWidth="true" hidden="false" outlineLevel="0" max="1006" min="241" style="1" width="7.22"/>
    <col collapsed="false" customWidth="true" hidden="false" outlineLevel="0" max="1025" min="1007" style="0" width="7.22"/>
  </cols>
  <sheetData>
    <row r="1" customFormat="false" ht="33.95" hidden="false" customHeight="true" outlineLevel="0" collapsed="false">
      <c r="D1" s="103"/>
      <c r="E1" s="2"/>
      <c r="F1" s="2"/>
      <c r="G1" s="104"/>
      <c r="H1" s="74" t="s">
        <v>322</v>
      </c>
      <c r="I1" s="8"/>
    </row>
    <row r="2" s="109" customFormat="true" ht="91.55" hidden="false" customHeight="true" outlineLevel="0" collapsed="false">
      <c r="A2" s="105"/>
      <c r="B2" s="105"/>
      <c r="C2" s="29"/>
      <c r="D2" s="106"/>
      <c r="E2" s="106"/>
      <c r="F2" s="106"/>
      <c r="G2" s="104"/>
      <c r="H2" s="4" t="s">
        <v>1</v>
      </c>
      <c r="I2" s="4"/>
      <c r="J2" s="4"/>
      <c r="K2" s="4"/>
      <c r="L2" s="4"/>
      <c r="M2" s="4"/>
      <c r="N2" s="4"/>
      <c r="O2" s="107"/>
      <c r="P2" s="107"/>
      <c r="Q2" s="4"/>
      <c r="R2" s="108"/>
      <c r="ALR2" s="1"/>
      <c r="ALS2" s="0"/>
      <c r="ALT2" s="0"/>
      <c r="ALU2" s="0"/>
      <c r="ALV2" s="0"/>
      <c r="ALW2" s="0"/>
      <c r="ALX2" s="0"/>
      <c r="ALY2" s="0"/>
      <c r="ALZ2" s="0"/>
      <c r="AMA2" s="0"/>
      <c r="AMB2" s="0"/>
      <c r="AMC2" s="0"/>
      <c r="AMD2" s="0"/>
      <c r="AME2" s="0"/>
      <c r="AMF2" s="0"/>
      <c r="AMG2" s="0"/>
      <c r="AMH2" s="0"/>
      <c r="AMI2" s="0"/>
      <c r="AMJ2" s="0"/>
    </row>
    <row r="3" s="115" customFormat="true" ht="45.2" hidden="false" customHeight="true" outlineLevel="0" collapsed="false">
      <c r="A3" s="110"/>
      <c r="B3" s="110" t="s">
        <v>323</v>
      </c>
      <c r="C3" s="111" t="s">
        <v>324</v>
      </c>
      <c r="D3" s="111"/>
      <c r="E3" s="111"/>
      <c r="F3" s="111"/>
      <c r="G3" s="111"/>
      <c r="H3" s="111"/>
      <c r="I3" s="111"/>
      <c r="J3" s="111"/>
      <c r="K3" s="111"/>
      <c r="L3" s="112"/>
      <c r="M3" s="111"/>
      <c r="N3" s="111"/>
      <c r="O3" s="113"/>
      <c r="P3" s="113"/>
      <c r="Q3" s="112"/>
      <c r="R3" s="114"/>
      <c r="ALR3" s="1"/>
      <c r="ALS3" s="0"/>
      <c r="ALT3" s="0"/>
      <c r="ALU3" s="0"/>
      <c r="ALV3" s="0"/>
      <c r="ALW3" s="0"/>
      <c r="ALX3" s="0"/>
      <c r="ALY3" s="0"/>
      <c r="ALZ3" s="0"/>
      <c r="AMA3" s="0"/>
      <c r="AMB3" s="0"/>
      <c r="AMC3" s="0"/>
      <c r="AMD3" s="0"/>
      <c r="AME3" s="0"/>
      <c r="AMF3" s="0"/>
      <c r="AMG3" s="0"/>
      <c r="AMH3" s="0"/>
      <c r="AMI3" s="0"/>
      <c r="AMJ3" s="0"/>
    </row>
    <row r="4" customFormat="false" ht="17.35" hidden="false" customHeight="false" outlineLevel="0" collapsed="false">
      <c r="B4" s="116"/>
      <c r="C4" s="117"/>
      <c r="D4" s="14"/>
      <c r="E4" s="27"/>
      <c r="F4" s="27"/>
      <c r="G4" s="118"/>
      <c r="H4" s="119"/>
      <c r="I4" s="120"/>
      <c r="N4" s="8" t="s">
        <v>3</v>
      </c>
      <c r="O4" s="121"/>
      <c r="P4" s="121"/>
    </row>
    <row r="5" customFormat="false" ht="17.1" hidden="false" customHeight="true" outlineLevel="0" collapsed="false">
      <c r="B5" s="122" t="s">
        <v>325</v>
      </c>
      <c r="C5" s="123" t="s">
        <v>5</v>
      </c>
      <c r="D5" s="124" t="s">
        <v>6</v>
      </c>
      <c r="E5" s="124"/>
      <c r="F5" s="124"/>
      <c r="G5" s="124"/>
      <c r="H5" s="124"/>
      <c r="I5" s="125" t="s">
        <v>7</v>
      </c>
      <c r="J5" s="126" t="s">
        <v>326</v>
      </c>
      <c r="K5" s="127" t="s">
        <v>327</v>
      </c>
      <c r="L5" s="128" t="n">
        <v>46016</v>
      </c>
      <c r="M5" s="129" t="s">
        <v>328</v>
      </c>
      <c r="N5" s="130" t="s">
        <v>8</v>
      </c>
      <c r="O5" s="131" t="s">
        <v>326</v>
      </c>
      <c r="P5" s="127" t="s">
        <v>327</v>
      </c>
      <c r="Q5" s="128" t="n">
        <v>46016</v>
      </c>
      <c r="R5" s="132" t="s">
        <v>328</v>
      </c>
    </row>
    <row r="6" customFormat="false" ht="43.35" hidden="false" customHeight="false" outlineLevel="0" collapsed="false">
      <c r="B6" s="122"/>
      <c r="C6" s="123"/>
      <c r="D6" s="124" t="s">
        <v>329</v>
      </c>
      <c r="E6" s="133" t="s">
        <v>9</v>
      </c>
      <c r="F6" s="133" t="s">
        <v>10</v>
      </c>
      <c r="G6" s="134" t="s">
        <v>11</v>
      </c>
      <c r="H6" s="135" t="s">
        <v>12</v>
      </c>
      <c r="I6" s="125"/>
      <c r="J6" s="126"/>
      <c r="K6" s="127"/>
      <c r="L6" s="128"/>
      <c r="M6" s="129"/>
      <c r="N6" s="130"/>
      <c r="O6" s="131"/>
      <c r="P6" s="127"/>
      <c r="Q6" s="128"/>
      <c r="R6" s="132"/>
    </row>
    <row r="7" customFormat="false" ht="15.65" hidden="false" customHeight="false" outlineLevel="0" collapsed="false">
      <c r="B7" s="136" t="n">
        <v>1</v>
      </c>
      <c r="C7" s="136" t="n">
        <v>2</v>
      </c>
      <c r="D7" s="136" t="n">
        <v>3</v>
      </c>
      <c r="E7" s="136" t="n">
        <v>4</v>
      </c>
      <c r="F7" s="136" t="n">
        <v>5</v>
      </c>
      <c r="G7" s="137" t="s">
        <v>14</v>
      </c>
      <c r="H7" s="138" t="s">
        <v>330</v>
      </c>
      <c r="I7" s="138" t="s">
        <v>331</v>
      </c>
      <c r="J7" s="126"/>
      <c r="K7" s="127"/>
      <c r="L7" s="128"/>
      <c r="M7" s="129"/>
      <c r="N7" s="136" t="n">
        <v>9</v>
      </c>
      <c r="O7" s="131"/>
      <c r="P7" s="127"/>
      <c r="Q7" s="128"/>
      <c r="R7" s="132"/>
    </row>
    <row r="8" s="115" customFormat="true" ht="17.35" hidden="false" customHeight="false" outlineLevel="0" collapsed="false">
      <c r="A8" s="110"/>
      <c r="B8" s="139"/>
      <c r="C8" s="20" t="s">
        <v>332</v>
      </c>
      <c r="D8" s="16"/>
      <c r="E8" s="16"/>
      <c r="F8" s="16"/>
      <c r="G8" s="140"/>
      <c r="H8" s="116"/>
      <c r="I8" s="141" t="n">
        <f aca="false">SUM(J8:M8)</f>
        <v>4587437000</v>
      </c>
      <c r="J8" s="141" t="n">
        <f aca="false">J9+J25+J223+J243+J259+J283+J298+J450+J504+J542+J586</f>
        <v>4322907500</v>
      </c>
      <c r="K8" s="67" t="n">
        <f aca="false">K9+K25+K223+K243+K259+K283+K298+K450+K504+K542+K586</f>
        <v>250995300</v>
      </c>
      <c r="L8" s="67" t="n">
        <f aca="false">L9+L25+L223+L243+L259+L283+L298+L450+L504+L542+L586</f>
        <v>13534200</v>
      </c>
      <c r="M8" s="142" t="n">
        <f aca="false">M9+M25+M223+M243+M259+M283+M298+M450+M504+M542+M586</f>
        <v>0</v>
      </c>
      <c r="N8" s="141" t="n">
        <f aca="false">SUM(O8:R8)</f>
        <v>4739324000</v>
      </c>
      <c r="O8" s="141" t="n">
        <f aca="false">O9+O25+O223+O243+O259+O283+O298+O450+O504+O542+O586</f>
        <v>4559043400</v>
      </c>
      <c r="P8" s="67" t="n">
        <f aca="false">P9+P25+P223+P243+P259+P283+P298+P450+P504+P542+P586</f>
        <v>0</v>
      </c>
      <c r="Q8" s="67" t="n">
        <f aca="false">Q9+Q25+Q223+Q243+Q259+Q283+Q298+Q450+Q504+Q542+Q586</f>
        <v>180280600</v>
      </c>
      <c r="R8" s="143" t="n">
        <f aca="false">R9+R25+R223+R243+R259+R283+R298+R450+R504+R542+R586</f>
        <v>0</v>
      </c>
      <c r="ALR8" s="1"/>
      <c r="ALS8" s="0"/>
      <c r="ALT8" s="0"/>
      <c r="ALU8" s="0"/>
      <c r="ALV8" s="0"/>
      <c r="ALW8" s="0"/>
      <c r="ALX8" s="0"/>
      <c r="ALY8" s="0"/>
      <c r="ALZ8" s="0"/>
      <c r="AMA8" s="0"/>
      <c r="AMB8" s="0"/>
      <c r="AMC8" s="0"/>
      <c r="AMD8" s="0"/>
      <c r="AME8" s="0"/>
      <c r="AMF8" s="0"/>
      <c r="AMG8" s="0"/>
      <c r="AMH8" s="0"/>
      <c r="AMI8" s="0"/>
      <c r="AMJ8" s="0"/>
    </row>
    <row r="9" s="115" customFormat="true" ht="31.35" hidden="false" customHeight="false" outlineLevel="0" collapsed="false">
      <c r="A9" s="110"/>
      <c r="B9" s="139" t="s">
        <v>16</v>
      </c>
      <c r="C9" s="20" t="s">
        <v>333</v>
      </c>
      <c r="D9" s="20" t="n">
        <v>901</v>
      </c>
      <c r="E9" s="20"/>
      <c r="F9" s="20"/>
      <c r="G9" s="140"/>
      <c r="H9" s="116"/>
      <c r="I9" s="141" t="n">
        <f aca="false">SUM(J9:M9)</f>
        <v>7504300</v>
      </c>
      <c r="J9" s="141" t="n">
        <f aca="false">J10</f>
        <v>5724100</v>
      </c>
      <c r="K9" s="67" t="n">
        <f aca="false">K10</f>
        <v>1780200</v>
      </c>
      <c r="L9" s="67" t="n">
        <f aca="false">L10</f>
        <v>0</v>
      </c>
      <c r="M9" s="142" t="n">
        <f aca="false">M10</f>
        <v>0</v>
      </c>
      <c r="N9" s="141" t="n">
        <f aca="false">SUM(O9:R9)</f>
        <v>6012700</v>
      </c>
      <c r="O9" s="141" t="n">
        <f aca="false">O10</f>
        <v>6012700</v>
      </c>
      <c r="P9" s="67" t="n">
        <f aca="false">P10</f>
        <v>0</v>
      </c>
      <c r="Q9" s="67" t="n">
        <f aca="false">Q10</f>
        <v>0</v>
      </c>
      <c r="R9" s="143" t="n">
        <f aca="false">R10</f>
        <v>0</v>
      </c>
      <c r="ALR9" s="32"/>
      <c r="ALS9" s="144"/>
      <c r="ALT9" s="144"/>
      <c r="ALU9" s="144"/>
      <c r="ALV9" s="144"/>
      <c r="ALW9" s="144"/>
      <c r="ALX9" s="144"/>
      <c r="ALY9" s="144"/>
      <c r="ALZ9" s="144"/>
      <c r="AMA9" s="0"/>
      <c r="AMB9" s="0"/>
      <c r="AMC9" s="0"/>
      <c r="AMD9" s="0"/>
      <c r="AME9" s="0"/>
      <c r="AMF9" s="0"/>
      <c r="AMG9" s="0"/>
      <c r="AMH9" s="0"/>
      <c r="AMI9" s="0"/>
      <c r="AMJ9" s="0"/>
    </row>
    <row r="10" customFormat="false" ht="17.35" hidden="false" customHeight="false" outlineLevel="0" collapsed="false">
      <c r="B10" s="139"/>
      <c r="C10" s="29" t="s">
        <v>17</v>
      </c>
      <c r="D10" s="145" t="n">
        <v>901</v>
      </c>
      <c r="E10" s="145" t="s">
        <v>18</v>
      </c>
      <c r="F10" s="145" t="s">
        <v>86</v>
      </c>
      <c r="G10" s="146"/>
      <c r="H10" s="147"/>
      <c r="I10" s="148" t="n">
        <f aca="false">SUM(J10:M10)</f>
        <v>7504300</v>
      </c>
      <c r="J10" s="148" t="n">
        <f aca="false">J11+J20</f>
        <v>5724100</v>
      </c>
      <c r="K10" s="69" t="n">
        <f aca="false">K11+K20</f>
        <v>1780200</v>
      </c>
      <c r="L10" s="69" t="n">
        <f aca="false">L11+L20</f>
        <v>0</v>
      </c>
      <c r="M10" s="149" t="n">
        <f aca="false">M11+M20</f>
        <v>0</v>
      </c>
      <c r="N10" s="148" t="n">
        <f aca="false">SUM(O10:R10)</f>
        <v>6012700</v>
      </c>
      <c r="O10" s="148" t="n">
        <f aca="false">O11+O20</f>
        <v>6012700</v>
      </c>
      <c r="P10" s="69" t="n">
        <f aca="false">P11+P20</f>
        <v>0</v>
      </c>
      <c r="Q10" s="69" t="n">
        <f aca="false">Q11+Q20</f>
        <v>0</v>
      </c>
      <c r="R10" s="150" t="n">
        <f aca="false">R11+R20</f>
        <v>0</v>
      </c>
    </row>
    <row r="11" customFormat="false" ht="47.05" hidden="false" customHeight="false" outlineLevel="0" collapsed="false">
      <c r="B11" s="116"/>
      <c r="C11" s="29" t="s">
        <v>334</v>
      </c>
      <c r="D11" s="145" t="n">
        <v>901</v>
      </c>
      <c r="E11" s="151" t="s">
        <v>18</v>
      </c>
      <c r="F11" s="151" t="s">
        <v>22</v>
      </c>
      <c r="G11" s="152"/>
      <c r="H11" s="75"/>
      <c r="I11" s="148" t="n">
        <f aca="false">SUM(J11:M11)</f>
        <v>6104300</v>
      </c>
      <c r="J11" s="148" t="n">
        <f aca="false">J12</f>
        <v>5724100</v>
      </c>
      <c r="K11" s="69" t="n">
        <f aca="false">K12</f>
        <v>380200</v>
      </c>
      <c r="L11" s="69" t="n">
        <f aca="false">L12</f>
        <v>0</v>
      </c>
      <c r="M11" s="149" t="n">
        <f aca="false">M12</f>
        <v>0</v>
      </c>
      <c r="N11" s="148" t="n">
        <f aca="false">SUM(O11:R11)</f>
        <v>6012700</v>
      </c>
      <c r="O11" s="148" t="n">
        <f aca="false">O12</f>
        <v>6012700</v>
      </c>
      <c r="P11" s="69" t="n">
        <f aca="false">P12</f>
        <v>0</v>
      </c>
      <c r="Q11" s="69" t="n">
        <f aca="false">Q12</f>
        <v>0</v>
      </c>
      <c r="R11" s="150" t="n">
        <f aca="false">R12</f>
        <v>0</v>
      </c>
    </row>
    <row r="12" customFormat="false" ht="31.35" hidden="false" customHeight="false" outlineLevel="0" collapsed="false">
      <c r="B12" s="116"/>
      <c r="C12" s="29" t="s">
        <v>306</v>
      </c>
      <c r="D12" s="145" t="n">
        <v>901</v>
      </c>
      <c r="E12" s="151" t="s">
        <v>18</v>
      </c>
      <c r="F12" s="151" t="s">
        <v>22</v>
      </c>
      <c r="G12" s="74" t="n">
        <v>9900000000</v>
      </c>
      <c r="H12" s="75"/>
      <c r="I12" s="148" t="n">
        <f aca="false">SUM(J12:M12)</f>
        <v>6104300</v>
      </c>
      <c r="J12" s="148" t="n">
        <f aca="false">J13+J16</f>
        <v>5724100</v>
      </c>
      <c r="K12" s="69" t="n">
        <f aca="false">K13+K16</f>
        <v>380200</v>
      </c>
      <c r="L12" s="69" t="n">
        <f aca="false">L13+L16</f>
        <v>0</v>
      </c>
      <c r="M12" s="149" t="n">
        <f aca="false">M13+M16</f>
        <v>0</v>
      </c>
      <c r="N12" s="148" t="n">
        <f aca="false">SUM(O12:R12)</f>
        <v>6012700</v>
      </c>
      <c r="O12" s="148" t="n">
        <f aca="false">O13+O16</f>
        <v>6012700</v>
      </c>
      <c r="P12" s="69" t="n">
        <f aca="false">P13+P16</f>
        <v>0</v>
      </c>
      <c r="Q12" s="69" t="n">
        <f aca="false">Q13+Q16</f>
        <v>0</v>
      </c>
      <c r="R12" s="150" t="n">
        <f aca="false">R13+R16</f>
        <v>0</v>
      </c>
    </row>
    <row r="13" customFormat="false" ht="47.05" hidden="false" customHeight="false" outlineLevel="0" collapsed="false">
      <c r="B13" s="116"/>
      <c r="C13" s="29" t="s">
        <v>314</v>
      </c>
      <c r="D13" s="145" t="n">
        <v>901</v>
      </c>
      <c r="E13" s="151" t="s">
        <v>18</v>
      </c>
      <c r="F13" s="151" t="s">
        <v>22</v>
      </c>
      <c r="G13" s="74" t="n">
        <v>9910000000</v>
      </c>
      <c r="H13" s="75"/>
      <c r="I13" s="148" t="n">
        <f aca="false">SUM(J13:M13)</f>
        <v>2020000</v>
      </c>
      <c r="J13" s="148" t="n">
        <f aca="false">J14</f>
        <v>1899100</v>
      </c>
      <c r="K13" s="69" t="n">
        <f aca="false">K14</f>
        <v>120900</v>
      </c>
      <c r="L13" s="69" t="n">
        <f aca="false">L14</f>
        <v>0</v>
      </c>
      <c r="M13" s="149" t="n">
        <f aca="false">M14</f>
        <v>0</v>
      </c>
      <c r="N13" s="148" t="n">
        <f aca="false">SUM(O13:R13)</f>
        <v>1989600</v>
      </c>
      <c r="O13" s="148" t="n">
        <f aca="false">O14</f>
        <v>1989600</v>
      </c>
      <c r="P13" s="69" t="n">
        <f aca="false">P14</f>
        <v>0</v>
      </c>
      <c r="Q13" s="69" t="n">
        <f aca="false">Q14</f>
        <v>0</v>
      </c>
      <c r="R13" s="150" t="n">
        <f aca="false">R14</f>
        <v>0</v>
      </c>
    </row>
    <row r="14" customFormat="false" ht="31.35" hidden="false" customHeight="false" outlineLevel="0" collapsed="false">
      <c r="B14" s="116"/>
      <c r="C14" s="29" t="s">
        <v>103</v>
      </c>
      <c r="D14" s="145" t="n">
        <v>901</v>
      </c>
      <c r="E14" s="151" t="s">
        <v>18</v>
      </c>
      <c r="F14" s="151" t="s">
        <v>22</v>
      </c>
      <c r="G14" s="74" t="n">
        <v>9910000190</v>
      </c>
      <c r="H14" s="75"/>
      <c r="I14" s="148" t="n">
        <f aca="false">SUM(J14:M14)</f>
        <v>2020000</v>
      </c>
      <c r="J14" s="148" t="n">
        <f aca="false">J15</f>
        <v>1899100</v>
      </c>
      <c r="K14" s="69" t="n">
        <f aca="false">K15</f>
        <v>120900</v>
      </c>
      <c r="L14" s="69" t="n">
        <f aca="false">L15</f>
        <v>0</v>
      </c>
      <c r="M14" s="149" t="n">
        <f aca="false">M15</f>
        <v>0</v>
      </c>
      <c r="N14" s="148" t="n">
        <f aca="false">SUM(O14:R14)</f>
        <v>1989600</v>
      </c>
      <c r="O14" s="148" t="n">
        <f aca="false">O15</f>
        <v>1989600</v>
      </c>
      <c r="P14" s="69" t="n">
        <f aca="false">P15</f>
        <v>0</v>
      </c>
      <c r="Q14" s="69" t="n">
        <f aca="false">Q15</f>
        <v>0</v>
      </c>
      <c r="R14" s="150" t="n">
        <f aca="false">R15</f>
        <v>0</v>
      </c>
    </row>
    <row r="15" customFormat="false" ht="61.8" hidden="false" customHeight="false" outlineLevel="0" collapsed="false">
      <c r="B15" s="116"/>
      <c r="C15" s="29" t="s">
        <v>104</v>
      </c>
      <c r="D15" s="145" t="s">
        <v>335</v>
      </c>
      <c r="E15" s="151" t="s">
        <v>18</v>
      </c>
      <c r="F15" s="151" t="s">
        <v>22</v>
      </c>
      <c r="G15" s="74" t="n">
        <v>9910000190</v>
      </c>
      <c r="H15" s="75" t="s">
        <v>105</v>
      </c>
      <c r="I15" s="148" t="n">
        <f aca="false">SUM(J15:M15)</f>
        <v>2020000</v>
      </c>
      <c r="J15" s="148" t="n">
        <v>1899100</v>
      </c>
      <c r="K15" s="69" t="n">
        <v>120900</v>
      </c>
      <c r="L15" s="69"/>
      <c r="M15" s="149"/>
      <c r="N15" s="148" t="n">
        <f aca="false">SUM(O15:R15)</f>
        <v>1989600</v>
      </c>
      <c r="O15" s="148" t="n">
        <v>1989600</v>
      </c>
      <c r="P15" s="69"/>
      <c r="Q15" s="69"/>
      <c r="R15" s="150"/>
    </row>
    <row r="16" customFormat="false" ht="47.05" hidden="false" customHeight="false" outlineLevel="0" collapsed="false">
      <c r="B16" s="116"/>
      <c r="C16" s="29" t="s">
        <v>315</v>
      </c>
      <c r="D16" s="145" t="s">
        <v>335</v>
      </c>
      <c r="E16" s="151" t="s">
        <v>18</v>
      </c>
      <c r="F16" s="151" t="s">
        <v>22</v>
      </c>
      <c r="G16" s="74" t="n">
        <v>9920000000</v>
      </c>
      <c r="H16" s="75"/>
      <c r="I16" s="148" t="n">
        <f aca="false">SUM(J16:M16)</f>
        <v>4084300</v>
      </c>
      <c r="J16" s="148" t="n">
        <f aca="false">J17</f>
        <v>3825000</v>
      </c>
      <c r="K16" s="69" t="n">
        <f aca="false">K17</f>
        <v>259300</v>
      </c>
      <c r="L16" s="69" t="n">
        <f aca="false">L17</f>
        <v>0</v>
      </c>
      <c r="M16" s="149" t="n">
        <f aca="false">M17</f>
        <v>0</v>
      </c>
      <c r="N16" s="148" t="n">
        <f aca="false">SUM(O16:R16)</f>
        <v>4023100</v>
      </c>
      <c r="O16" s="148" t="n">
        <f aca="false">O17</f>
        <v>4023100</v>
      </c>
      <c r="P16" s="69" t="n">
        <f aca="false">P17</f>
        <v>0</v>
      </c>
      <c r="Q16" s="69" t="n">
        <f aca="false">Q17</f>
        <v>0</v>
      </c>
      <c r="R16" s="150" t="n">
        <f aca="false">R17</f>
        <v>0</v>
      </c>
    </row>
    <row r="17" customFormat="false" ht="31.35" hidden="false" customHeight="false" outlineLevel="0" collapsed="false">
      <c r="B17" s="116"/>
      <c r="C17" s="29" t="s">
        <v>103</v>
      </c>
      <c r="D17" s="145" t="s">
        <v>335</v>
      </c>
      <c r="E17" s="151" t="s">
        <v>336</v>
      </c>
      <c r="F17" s="151" t="s">
        <v>22</v>
      </c>
      <c r="G17" s="74" t="n">
        <v>9920000190</v>
      </c>
      <c r="H17" s="75"/>
      <c r="I17" s="148" t="n">
        <f aca="false">SUM(J17:M17)</f>
        <v>4084300</v>
      </c>
      <c r="J17" s="148" t="n">
        <f aca="false">J18+J19</f>
        <v>3825000</v>
      </c>
      <c r="K17" s="69" t="n">
        <f aca="false">K18+K19</f>
        <v>259300</v>
      </c>
      <c r="L17" s="69" t="n">
        <f aca="false">L18+L19</f>
        <v>0</v>
      </c>
      <c r="M17" s="149" t="n">
        <f aca="false">M18+M19</f>
        <v>0</v>
      </c>
      <c r="N17" s="148" t="n">
        <f aca="false">SUM(O17:R17)</f>
        <v>4023100</v>
      </c>
      <c r="O17" s="148" t="n">
        <f aca="false">O18+O19</f>
        <v>4023100</v>
      </c>
      <c r="P17" s="69" t="n">
        <f aca="false">P18+P19</f>
        <v>0</v>
      </c>
      <c r="Q17" s="69" t="n">
        <f aca="false">Q18+Q19</f>
        <v>0</v>
      </c>
      <c r="R17" s="150" t="n">
        <f aca="false">R18+R19</f>
        <v>0</v>
      </c>
    </row>
    <row r="18" customFormat="false" ht="61.8" hidden="false" customHeight="false" outlineLevel="0" collapsed="false">
      <c r="B18" s="116"/>
      <c r="C18" s="29" t="s">
        <v>104</v>
      </c>
      <c r="D18" s="145" t="n">
        <v>901</v>
      </c>
      <c r="E18" s="151" t="s">
        <v>18</v>
      </c>
      <c r="F18" s="151" t="s">
        <v>22</v>
      </c>
      <c r="G18" s="74" t="n">
        <v>9920000190</v>
      </c>
      <c r="H18" s="75" t="s">
        <v>105</v>
      </c>
      <c r="I18" s="148" t="n">
        <f aca="false">SUM(J18:M18)</f>
        <v>4081000</v>
      </c>
      <c r="J18" s="148" t="n">
        <v>3821300</v>
      </c>
      <c r="K18" s="69" t="n">
        <v>259700</v>
      </c>
      <c r="L18" s="69"/>
      <c r="M18" s="149"/>
      <c r="N18" s="148" t="n">
        <f aca="false">SUM(O18:R18)</f>
        <v>4019800</v>
      </c>
      <c r="O18" s="148" t="n">
        <v>4019800</v>
      </c>
      <c r="P18" s="69"/>
      <c r="Q18" s="69"/>
      <c r="R18" s="150"/>
    </row>
    <row r="19" customFormat="false" ht="17.35" hidden="false" customHeight="false" outlineLevel="0" collapsed="false">
      <c r="B19" s="116"/>
      <c r="C19" s="29" t="s">
        <v>110</v>
      </c>
      <c r="D19" s="145" t="s">
        <v>335</v>
      </c>
      <c r="E19" s="151" t="s">
        <v>18</v>
      </c>
      <c r="F19" s="151" t="s">
        <v>22</v>
      </c>
      <c r="G19" s="74" t="n">
        <v>9920000190</v>
      </c>
      <c r="H19" s="75" t="s">
        <v>111</v>
      </c>
      <c r="I19" s="148" t="n">
        <f aca="false">SUM(J19:M19)</f>
        <v>3300</v>
      </c>
      <c r="J19" s="148" t="n">
        <v>3700</v>
      </c>
      <c r="K19" s="69" t="n">
        <v>-400</v>
      </c>
      <c r="L19" s="69"/>
      <c r="M19" s="149"/>
      <c r="N19" s="148" t="n">
        <f aca="false">SUM(O19:R19)</f>
        <v>3300</v>
      </c>
      <c r="O19" s="148" t="n">
        <v>3300</v>
      </c>
      <c r="P19" s="69"/>
      <c r="Q19" s="69"/>
      <c r="R19" s="150"/>
    </row>
    <row r="20" customFormat="false" ht="17.35" hidden="false" customHeight="false" outlineLevel="0" collapsed="false">
      <c r="B20" s="116"/>
      <c r="C20" s="29" t="s">
        <v>33</v>
      </c>
      <c r="D20" s="145" t="s">
        <v>335</v>
      </c>
      <c r="E20" s="151" t="s">
        <v>18</v>
      </c>
      <c r="F20" s="151" t="s">
        <v>34</v>
      </c>
      <c r="G20" s="74"/>
      <c r="H20" s="75"/>
      <c r="I20" s="148" t="n">
        <f aca="false">SUM(J20:M20)</f>
        <v>1400000</v>
      </c>
      <c r="J20" s="148" t="n">
        <f aca="false">J21</f>
        <v>0</v>
      </c>
      <c r="K20" s="69" t="n">
        <f aca="false">K21</f>
        <v>1400000</v>
      </c>
      <c r="L20" s="69" t="n">
        <f aca="false">L21</f>
        <v>0</v>
      </c>
      <c r="M20" s="149" t="n">
        <f aca="false">M21</f>
        <v>0</v>
      </c>
      <c r="N20" s="148" t="n">
        <f aca="false">SUM(O20:R20)</f>
        <v>0</v>
      </c>
      <c r="O20" s="148" t="n">
        <f aca="false">O21</f>
        <v>0</v>
      </c>
      <c r="P20" s="69" t="n">
        <f aca="false">P21</f>
        <v>0</v>
      </c>
      <c r="Q20" s="69" t="n">
        <f aca="false">Q21</f>
        <v>0</v>
      </c>
      <c r="R20" s="150" t="n">
        <f aca="false">R21</f>
        <v>0</v>
      </c>
      <c r="T20" s="153"/>
    </row>
    <row r="21" customFormat="false" ht="31.35" hidden="false" customHeight="false" outlineLevel="0" collapsed="false">
      <c r="B21" s="116"/>
      <c r="C21" s="29" t="s">
        <v>101</v>
      </c>
      <c r="D21" s="145" t="s">
        <v>335</v>
      </c>
      <c r="E21" s="151" t="s">
        <v>18</v>
      </c>
      <c r="F21" s="151" t="s">
        <v>34</v>
      </c>
      <c r="G21" s="74" t="n">
        <v>500000000</v>
      </c>
      <c r="H21" s="75"/>
      <c r="I21" s="148" t="n">
        <f aca="false">SUM(J21:M21)</f>
        <v>1400000</v>
      </c>
      <c r="J21" s="148" t="n">
        <f aca="false">J22</f>
        <v>0</v>
      </c>
      <c r="K21" s="69" t="n">
        <f aca="false">K22</f>
        <v>1400000</v>
      </c>
      <c r="L21" s="69" t="n">
        <f aca="false">L22</f>
        <v>0</v>
      </c>
      <c r="M21" s="149" t="n">
        <f aca="false">M22</f>
        <v>0</v>
      </c>
      <c r="N21" s="148" t="n">
        <f aca="false">SUM(O21:R21)</f>
        <v>0</v>
      </c>
      <c r="O21" s="148" t="n">
        <f aca="false">O22</f>
        <v>0</v>
      </c>
      <c r="P21" s="69" t="n">
        <f aca="false">P22</f>
        <v>0</v>
      </c>
      <c r="Q21" s="69" t="n">
        <f aca="false">Q22</f>
        <v>0</v>
      </c>
      <c r="R21" s="150" t="n">
        <f aca="false">R22</f>
        <v>0</v>
      </c>
    </row>
    <row r="22" customFormat="false" ht="31.35" hidden="false" customHeight="false" outlineLevel="0" collapsed="false">
      <c r="B22" s="116"/>
      <c r="C22" s="29" t="s">
        <v>120</v>
      </c>
      <c r="D22" s="145" t="s">
        <v>335</v>
      </c>
      <c r="E22" s="151" t="s">
        <v>18</v>
      </c>
      <c r="F22" s="151" t="s">
        <v>34</v>
      </c>
      <c r="G22" s="74" t="n">
        <v>5030000000</v>
      </c>
      <c r="H22" s="75"/>
      <c r="I22" s="148" t="n">
        <f aca="false">SUM(J22:M22)</f>
        <v>1400000</v>
      </c>
      <c r="J22" s="148" t="n">
        <f aca="false">J23</f>
        <v>0</v>
      </c>
      <c r="K22" s="69" t="n">
        <f aca="false">K23</f>
        <v>1400000</v>
      </c>
      <c r="L22" s="69" t="n">
        <f aca="false">L23</f>
        <v>0</v>
      </c>
      <c r="M22" s="149" t="n">
        <f aca="false">M23</f>
        <v>0</v>
      </c>
      <c r="N22" s="148" t="n">
        <f aca="false">SUM(O22:R22)</f>
        <v>0</v>
      </c>
      <c r="O22" s="148" t="n">
        <f aca="false">O23</f>
        <v>0</v>
      </c>
      <c r="P22" s="69" t="n">
        <f aca="false">P23</f>
        <v>0</v>
      </c>
      <c r="Q22" s="69" t="n">
        <f aca="false">Q23</f>
        <v>0</v>
      </c>
      <c r="R22" s="150" t="n">
        <f aca="false">R23</f>
        <v>0</v>
      </c>
    </row>
    <row r="23" customFormat="false" ht="31.35" hidden="false" customHeight="false" outlineLevel="0" collapsed="false">
      <c r="B23" s="116"/>
      <c r="C23" s="29" t="s">
        <v>121</v>
      </c>
      <c r="D23" s="145" t="s">
        <v>335</v>
      </c>
      <c r="E23" s="151" t="s">
        <v>18</v>
      </c>
      <c r="F23" s="151" t="s">
        <v>34</v>
      </c>
      <c r="G23" s="74" t="n">
        <v>5030010030</v>
      </c>
      <c r="H23" s="75"/>
      <c r="I23" s="148" t="n">
        <f aca="false">SUM(J23:M23)</f>
        <v>1400000</v>
      </c>
      <c r="J23" s="148" t="n">
        <f aca="false">J24</f>
        <v>0</v>
      </c>
      <c r="K23" s="69" t="n">
        <f aca="false">K24</f>
        <v>1400000</v>
      </c>
      <c r="L23" s="69" t="n">
        <f aca="false">L24</f>
        <v>0</v>
      </c>
      <c r="M23" s="149" t="n">
        <f aca="false">M24</f>
        <v>0</v>
      </c>
      <c r="N23" s="148" t="n">
        <f aca="false">SUM(O23:R23)</f>
        <v>0</v>
      </c>
      <c r="O23" s="148" t="n">
        <f aca="false">O24</f>
        <v>0</v>
      </c>
      <c r="P23" s="69" t="n">
        <f aca="false">P24</f>
        <v>0</v>
      </c>
      <c r="Q23" s="69" t="n">
        <f aca="false">Q24</f>
        <v>0</v>
      </c>
      <c r="R23" s="150" t="n">
        <f aca="false">R24</f>
        <v>0</v>
      </c>
    </row>
    <row r="24" customFormat="false" ht="31.35" hidden="false" customHeight="false" outlineLevel="0" collapsed="false">
      <c r="B24" s="116"/>
      <c r="C24" s="29" t="s">
        <v>107</v>
      </c>
      <c r="D24" s="145" t="s">
        <v>335</v>
      </c>
      <c r="E24" s="151" t="s">
        <v>18</v>
      </c>
      <c r="F24" s="151" t="s">
        <v>34</v>
      </c>
      <c r="G24" s="74" t="n">
        <v>5030010030</v>
      </c>
      <c r="H24" s="75" t="s">
        <v>108</v>
      </c>
      <c r="I24" s="148" t="n">
        <f aca="false">SUM(J24:M24)</f>
        <v>1400000</v>
      </c>
      <c r="J24" s="148"/>
      <c r="K24" s="69" t="n">
        <v>1400000</v>
      </c>
      <c r="L24" s="69"/>
      <c r="M24" s="149"/>
      <c r="N24" s="148" t="n">
        <f aca="false">SUM(O24:R24)</f>
        <v>0</v>
      </c>
      <c r="O24" s="148"/>
      <c r="P24" s="69"/>
      <c r="Q24" s="69"/>
      <c r="R24" s="150"/>
    </row>
    <row r="25" s="115" customFormat="true" ht="31.35" hidden="false" customHeight="false" outlineLevel="0" collapsed="false">
      <c r="A25" s="110"/>
      <c r="B25" s="116" t="s">
        <v>36</v>
      </c>
      <c r="C25" s="20" t="s">
        <v>337</v>
      </c>
      <c r="D25" s="154" t="s">
        <v>338</v>
      </c>
      <c r="E25" s="155"/>
      <c r="F25" s="155"/>
      <c r="G25" s="80"/>
      <c r="H25" s="81"/>
      <c r="I25" s="141" t="n">
        <f aca="false">SUM(J25:M25)</f>
        <v>522619600</v>
      </c>
      <c r="J25" s="141" t="n">
        <f aca="false">J26+J99+J139+J163+J182+J204</f>
        <v>474496300</v>
      </c>
      <c r="K25" s="141" t="n">
        <f aca="false">K26+K99+K139+K163+K182+K204</f>
        <v>43515200</v>
      </c>
      <c r="L25" s="67" t="n">
        <f aca="false">L26+L99+L139+L163+L182+L204+L195</f>
        <v>4608100</v>
      </c>
      <c r="M25" s="142" t="n">
        <f aca="false">M26+M99+M139+M163+M182+M204</f>
        <v>0</v>
      </c>
      <c r="N25" s="141" t="n">
        <f aca="false">SUM(O25:R25)</f>
        <v>479387700</v>
      </c>
      <c r="O25" s="141" t="n">
        <f aca="false">O26+O99+O139+O163+O182+O204</f>
        <v>533459900</v>
      </c>
      <c r="P25" s="67" t="n">
        <f aca="false">P26+P99+P139+P163+P182+P204</f>
        <v>0</v>
      </c>
      <c r="Q25" s="67" t="n">
        <f aca="false">Q26+Q99+Q139+Q163+Q182+Q204+Q195</f>
        <v>-54072200</v>
      </c>
      <c r="R25" s="143" t="n">
        <f aca="false">R26+R99+R139+R163+R182+R204</f>
        <v>0</v>
      </c>
      <c r="ALR25" s="32"/>
      <c r="ALS25" s="144"/>
      <c r="ALT25" s="144"/>
      <c r="ALU25" s="144"/>
      <c r="ALV25" s="144"/>
      <c r="ALW25" s="144"/>
      <c r="ALX25" s="144"/>
      <c r="ALY25" s="144"/>
      <c r="ALZ25" s="144"/>
      <c r="AMA25" s="0"/>
      <c r="AMB25" s="0"/>
      <c r="AMC25" s="0"/>
      <c r="AMD25" s="0"/>
      <c r="AME25" s="0"/>
      <c r="AMF25" s="0"/>
      <c r="AMG25" s="0"/>
      <c r="AMH25" s="0"/>
      <c r="AMI25" s="0"/>
      <c r="AMJ25" s="0"/>
    </row>
    <row r="26" customFormat="false" ht="17.35" hidden="false" customHeight="false" outlineLevel="0" collapsed="false">
      <c r="B26" s="116"/>
      <c r="C26" s="29" t="s">
        <v>17</v>
      </c>
      <c r="D26" s="145" t="s">
        <v>338</v>
      </c>
      <c r="E26" s="151" t="s">
        <v>18</v>
      </c>
      <c r="F26" s="151" t="s">
        <v>86</v>
      </c>
      <c r="G26" s="74"/>
      <c r="H26" s="75"/>
      <c r="I26" s="148" t="n">
        <f aca="false">SUM(J26:M26)</f>
        <v>284559300</v>
      </c>
      <c r="J26" s="148" t="n">
        <f aca="false">J27+J32+J50+J55+J46</f>
        <v>243250400</v>
      </c>
      <c r="K26" s="69" t="n">
        <f aca="false">K27+K32+K50+K55+K46</f>
        <v>41422800</v>
      </c>
      <c r="L26" s="69" t="n">
        <f aca="false">L27+L32+L50+L55+L46</f>
        <v>-113900</v>
      </c>
      <c r="M26" s="149" t="n">
        <f aca="false">M27+M32+M50+M55+M46</f>
        <v>0</v>
      </c>
      <c r="N26" s="148" t="n">
        <f aca="false">SUM(O26:R26)</f>
        <v>280096000</v>
      </c>
      <c r="O26" s="148" t="n">
        <f aca="false">O27+O32+O50+O55+O46</f>
        <v>280737100</v>
      </c>
      <c r="P26" s="69" t="n">
        <f aca="false">P27+P32+P50+P55+P46</f>
        <v>0</v>
      </c>
      <c r="Q26" s="69" t="n">
        <f aca="false">Q27+Q32+Q50+Q55+Q46</f>
        <v>-641100</v>
      </c>
      <c r="R26" s="150" t="n">
        <f aca="false">R27+R32+R50+R55+R46</f>
        <v>0</v>
      </c>
    </row>
    <row r="27" customFormat="false" ht="31.35" hidden="false" customHeight="false" outlineLevel="0" collapsed="false">
      <c r="B27" s="116"/>
      <c r="C27" s="29" t="s">
        <v>19</v>
      </c>
      <c r="D27" s="145" t="s">
        <v>338</v>
      </c>
      <c r="E27" s="151" t="s">
        <v>18</v>
      </c>
      <c r="F27" s="151" t="s">
        <v>20</v>
      </c>
      <c r="G27" s="74"/>
      <c r="H27" s="75"/>
      <c r="I27" s="148" t="n">
        <f aca="false">SUM(J27:M27)</f>
        <v>2214500</v>
      </c>
      <c r="J27" s="148" t="n">
        <f aca="false">J28</f>
        <v>2089200</v>
      </c>
      <c r="K27" s="69" t="n">
        <f aca="false">K28</f>
        <v>125300</v>
      </c>
      <c r="L27" s="69" t="n">
        <f aca="false">L28</f>
        <v>0</v>
      </c>
      <c r="M27" s="149" t="n">
        <f aca="false">M28</f>
        <v>0</v>
      </c>
      <c r="N27" s="148" t="n">
        <f aca="false">SUM(O27:R27)</f>
        <v>2181300</v>
      </c>
      <c r="O27" s="148" t="n">
        <f aca="false">O28</f>
        <v>2181300</v>
      </c>
      <c r="P27" s="69" t="n">
        <f aca="false">P28</f>
        <v>0</v>
      </c>
      <c r="Q27" s="69" t="n">
        <f aca="false">Q28</f>
        <v>0</v>
      </c>
      <c r="R27" s="150" t="n">
        <f aca="false">R28</f>
        <v>0</v>
      </c>
    </row>
    <row r="28" customFormat="false" ht="31.35" hidden="false" customHeight="false" outlineLevel="0" collapsed="false">
      <c r="B28" s="116"/>
      <c r="C28" s="29" t="s">
        <v>101</v>
      </c>
      <c r="D28" s="145" t="s">
        <v>338</v>
      </c>
      <c r="E28" s="151" t="s">
        <v>18</v>
      </c>
      <c r="F28" s="151" t="s">
        <v>20</v>
      </c>
      <c r="G28" s="74" t="n">
        <v>5000000000</v>
      </c>
      <c r="H28" s="75"/>
      <c r="I28" s="148" t="n">
        <f aca="false">SUM(J28:M28)</f>
        <v>2214500</v>
      </c>
      <c r="J28" s="148" t="n">
        <f aca="false">J29</f>
        <v>2089200</v>
      </c>
      <c r="K28" s="69" t="n">
        <f aca="false">K29</f>
        <v>125300</v>
      </c>
      <c r="L28" s="69" t="n">
        <f aca="false">L29</f>
        <v>0</v>
      </c>
      <c r="M28" s="149" t="n">
        <f aca="false">M29</f>
        <v>0</v>
      </c>
      <c r="N28" s="148" t="n">
        <f aca="false">SUM(O28:R28)</f>
        <v>2181300</v>
      </c>
      <c r="O28" s="148" t="n">
        <f aca="false">O29</f>
        <v>2181300</v>
      </c>
      <c r="P28" s="69" t="n">
        <f aca="false">P29</f>
        <v>0</v>
      </c>
      <c r="Q28" s="69" t="n">
        <f aca="false">Q29</f>
        <v>0</v>
      </c>
      <c r="R28" s="150" t="n">
        <f aca="false">R29</f>
        <v>0</v>
      </c>
    </row>
    <row r="29" customFormat="false" ht="31.35" hidden="false" customHeight="false" outlineLevel="0" collapsed="false">
      <c r="B29" s="116"/>
      <c r="C29" s="29" t="s">
        <v>102</v>
      </c>
      <c r="D29" s="145" t="s">
        <v>338</v>
      </c>
      <c r="E29" s="151" t="s">
        <v>18</v>
      </c>
      <c r="F29" s="151" t="s">
        <v>20</v>
      </c>
      <c r="G29" s="74" t="n">
        <v>5010000000</v>
      </c>
      <c r="H29" s="75"/>
      <c r="I29" s="148" t="n">
        <f aca="false">SUM(J29:M29)</f>
        <v>2214500</v>
      </c>
      <c r="J29" s="148" t="n">
        <f aca="false">J30</f>
        <v>2089200</v>
      </c>
      <c r="K29" s="69" t="n">
        <f aca="false">K30</f>
        <v>125300</v>
      </c>
      <c r="L29" s="69" t="n">
        <f aca="false">L30</f>
        <v>0</v>
      </c>
      <c r="M29" s="149" t="n">
        <f aca="false">M30</f>
        <v>0</v>
      </c>
      <c r="N29" s="148" t="n">
        <f aca="false">SUM(O29:R29)</f>
        <v>2181300</v>
      </c>
      <c r="O29" s="148" t="n">
        <f aca="false">O30</f>
        <v>2181300</v>
      </c>
      <c r="P29" s="69" t="n">
        <f aca="false">P30</f>
        <v>0</v>
      </c>
      <c r="Q29" s="69" t="n">
        <f aca="false">Q30</f>
        <v>0</v>
      </c>
      <c r="R29" s="150" t="n">
        <f aca="false">R30</f>
        <v>0</v>
      </c>
    </row>
    <row r="30" customFormat="false" ht="31.35" hidden="false" customHeight="false" outlineLevel="0" collapsed="false">
      <c r="B30" s="116"/>
      <c r="C30" s="83" t="s">
        <v>103</v>
      </c>
      <c r="D30" s="145" t="s">
        <v>338</v>
      </c>
      <c r="E30" s="151" t="s">
        <v>18</v>
      </c>
      <c r="F30" s="151" t="s">
        <v>20</v>
      </c>
      <c r="G30" s="74" t="n">
        <v>5010000190</v>
      </c>
      <c r="H30" s="75"/>
      <c r="I30" s="148" t="n">
        <f aca="false">SUM(J30:M30)</f>
        <v>2214500</v>
      </c>
      <c r="J30" s="148" t="n">
        <f aca="false">J31</f>
        <v>2089200</v>
      </c>
      <c r="K30" s="69" t="n">
        <f aca="false">K31</f>
        <v>125300</v>
      </c>
      <c r="L30" s="69" t="n">
        <f aca="false">L31</f>
        <v>0</v>
      </c>
      <c r="M30" s="149" t="n">
        <f aca="false">M31</f>
        <v>0</v>
      </c>
      <c r="N30" s="148" t="n">
        <f aca="false">SUM(O30:R30)</f>
        <v>2181300</v>
      </c>
      <c r="O30" s="148" t="n">
        <f aca="false">O31</f>
        <v>2181300</v>
      </c>
      <c r="P30" s="69" t="n">
        <f aca="false">P31</f>
        <v>0</v>
      </c>
      <c r="Q30" s="69" t="n">
        <f aca="false">Q31</f>
        <v>0</v>
      </c>
      <c r="R30" s="150" t="n">
        <f aca="false">R31</f>
        <v>0</v>
      </c>
    </row>
    <row r="31" customFormat="false" ht="75.65" hidden="false" customHeight="true" outlineLevel="0" collapsed="false">
      <c r="B31" s="116"/>
      <c r="C31" s="29" t="s">
        <v>104</v>
      </c>
      <c r="D31" s="145" t="s">
        <v>338</v>
      </c>
      <c r="E31" s="151" t="s">
        <v>18</v>
      </c>
      <c r="F31" s="151" t="s">
        <v>20</v>
      </c>
      <c r="G31" s="74" t="n">
        <v>5010000190</v>
      </c>
      <c r="H31" s="75" t="s">
        <v>105</v>
      </c>
      <c r="I31" s="148" t="n">
        <f aca="false">SUM(J31:M31)</f>
        <v>2214500</v>
      </c>
      <c r="J31" s="148" t="n">
        <v>2089200</v>
      </c>
      <c r="K31" s="69" t="n">
        <v>125300</v>
      </c>
      <c r="L31" s="69"/>
      <c r="M31" s="149"/>
      <c r="N31" s="148" t="n">
        <f aca="false">SUM(O31:R31)</f>
        <v>2181300</v>
      </c>
      <c r="O31" s="148" t="n">
        <v>2181300</v>
      </c>
      <c r="P31" s="69"/>
      <c r="Q31" s="69"/>
      <c r="R31" s="150"/>
    </row>
    <row r="32" customFormat="false" ht="47.05" hidden="false" customHeight="false" outlineLevel="0" collapsed="false">
      <c r="B32" s="116"/>
      <c r="C32" s="29" t="s">
        <v>339</v>
      </c>
      <c r="D32" s="145" t="s">
        <v>338</v>
      </c>
      <c r="E32" s="151" t="s">
        <v>18</v>
      </c>
      <c r="F32" s="151" t="s">
        <v>25</v>
      </c>
      <c r="G32" s="74"/>
      <c r="H32" s="75"/>
      <c r="I32" s="148" t="n">
        <f aca="false">SUM(J32:M32)</f>
        <v>72816400</v>
      </c>
      <c r="J32" s="148" t="n">
        <f aca="false">J33</f>
        <v>84918300</v>
      </c>
      <c r="K32" s="69" t="n">
        <f aca="false">K33</f>
        <v>-11988800</v>
      </c>
      <c r="L32" s="69" t="n">
        <f aca="false">L33</f>
        <v>-113100</v>
      </c>
      <c r="M32" s="149" t="n">
        <f aca="false">M33</f>
        <v>0</v>
      </c>
      <c r="N32" s="148" t="n">
        <f aca="false">SUM(O32:R32)</f>
        <v>71309300</v>
      </c>
      <c r="O32" s="148" t="n">
        <f aca="false">O33</f>
        <v>71950200</v>
      </c>
      <c r="P32" s="69" t="n">
        <f aca="false">P33</f>
        <v>0</v>
      </c>
      <c r="Q32" s="69" t="n">
        <f aca="false">Q33</f>
        <v>-640900</v>
      </c>
      <c r="R32" s="150" t="n">
        <f aca="false">R33</f>
        <v>0</v>
      </c>
    </row>
    <row r="33" customFormat="false" ht="31.35" hidden="false" customHeight="false" outlineLevel="0" collapsed="false">
      <c r="B33" s="116"/>
      <c r="C33" s="29" t="s">
        <v>101</v>
      </c>
      <c r="D33" s="145" t="s">
        <v>338</v>
      </c>
      <c r="E33" s="151" t="s">
        <v>18</v>
      </c>
      <c r="F33" s="151" t="s">
        <v>25</v>
      </c>
      <c r="G33" s="74" t="n">
        <v>5000000000</v>
      </c>
      <c r="H33" s="75"/>
      <c r="I33" s="148" t="n">
        <f aca="false">SUM(J33:M33)</f>
        <v>72816400</v>
      </c>
      <c r="J33" s="148" t="n">
        <f aca="false">J34</f>
        <v>84918300</v>
      </c>
      <c r="K33" s="69" t="n">
        <f aca="false">K34</f>
        <v>-11988800</v>
      </c>
      <c r="L33" s="69" t="n">
        <f aca="false">L34</f>
        <v>-113100</v>
      </c>
      <c r="M33" s="149" t="n">
        <f aca="false">M34</f>
        <v>0</v>
      </c>
      <c r="N33" s="148" t="n">
        <f aca="false">SUM(O33:R33)</f>
        <v>71309300</v>
      </c>
      <c r="O33" s="148" t="n">
        <f aca="false">O34</f>
        <v>71950200</v>
      </c>
      <c r="P33" s="69" t="n">
        <f aca="false">P34</f>
        <v>0</v>
      </c>
      <c r="Q33" s="69" t="n">
        <f aca="false">Q34</f>
        <v>-640900</v>
      </c>
      <c r="R33" s="150" t="n">
        <f aca="false">R34</f>
        <v>0</v>
      </c>
    </row>
    <row r="34" customFormat="false" ht="31.35" hidden="false" customHeight="false" outlineLevel="0" collapsed="false">
      <c r="B34" s="116"/>
      <c r="C34" s="29" t="s">
        <v>109</v>
      </c>
      <c r="D34" s="145" t="s">
        <v>338</v>
      </c>
      <c r="E34" s="151" t="s">
        <v>18</v>
      </c>
      <c r="F34" s="151" t="s">
        <v>25</v>
      </c>
      <c r="G34" s="74" t="n">
        <v>5020000000</v>
      </c>
      <c r="H34" s="75"/>
      <c r="I34" s="148" t="n">
        <f aca="false">SUM(J34:M34)</f>
        <v>72816400</v>
      </c>
      <c r="J34" s="148" t="n">
        <f aca="false">J35+J38+J41+J44</f>
        <v>84918300</v>
      </c>
      <c r="K34" s="69" t="n">
        <f aca="false">K35+K38+K41+K44</f>
        <v>-11988800</v>
      </c>
      <c r="L34" s="69" t="n">
        <f aca="false">L35+L38+L41+L44</f>
        <v>-113100</v>
      </c>
      <c r="M34" s="149" t="n">
        <f aca="false">M35+M38+M41+M44</f>
        <v>0</v>
      </c>
      <c r="N34" s="148" t="n">
        <f aca="false">SUM(O34:R34)</f>
        <v>71309300</v>
      </c>
      <c r="O34" s="148" t="n">
        <f aca="false">O35+O38+O41+O44</f>
        <v>71950200</v>
      </c>
      <c r="P34" s="69" t="n">
        <f aca="false">P35+P38+P41+P44</f>
        <v>0</v>
      </c>
      <c r="Q34" s="69" t="n">
        <f aca="false">Q35+Q38+Q41+Q44</f>
        <v>-640900</v>
      </c>
      <c r="R34" s="150" t="n">
        <f aca="false">R35+R38+R41+R44</f>
        <v>0</v>
      </c>
    </row>
    <row r="35" customFormat="false" ht="31.35" hidden="false" customHeight="false" outlineLevel="0" collapsed="false">
      <c r="B35" s="116"/>
      <c r="C35" s="83" t="s">
        <v>103</v>
      </c>
      <c r="D35" s="145" t="s">
        <v>338</v>
      </c>
      <c r="E35" s="151" t="s">
        <v>18</v>
      </c>
      <c r="F35" s="151" t="s">
        <v>25</v>
      </c>
      <c r="G35" s="74" t="n">
        <v>5020000190</v>
      </c>
      <c r="H35" s="75"/>
      <c r="I35" s="148" t="n">
        <f aca="false">SUM(J35:M35)</f>
        <v>65230200</v>
      </c>
      <c r="J35" s="148" t="n">
        <f aca="false">J36+J37</f>
        <v>77604500</v>
      </c>
      <c r="K35" s="69" t="n">
        <f aca="false">K36+K37</f>
        <v>-12261200</v>
      </c>
      <c r="L35" s="69" t="n">
        <f aca="false">L36+L37</f>
        <v>-113100</v>
      </c>
      <c r="M35" s="149" t="n">
        <f aca="false">M36+M37</f>
        <v>0</v>
      </c>
      <c r="N35" s="148" t="n">
        <f aca="false">SUM(O35:R35)</f>
        <v>63723100</v>
      </c>
      <c r="O35" s="148" t="n">
        <f aca="false">O36+O37</f>
        <v>64364000</v>
      </c>
      <c r="P35" s="69" t="n">
        <f aca="false">P36+P37</f>
        <v>0</v>
      </c>
      <c r="Q35" s="69" t="n">
        <f aca="false">Q36+Q37</f>
        <v>-640900</v>
      </c>
      <c r="R35" s="150" t="n">
        <f aca="false">R36+R37</f>
        <v>0</v>
      </c>
    </row>
    <row r="36" customFormat="false" ht="61.8" hidden="false" customHeight="false" outlineLevel="0" collapsed="false">
      <c r="B36" s="116"/>
      <c r="C36" s="29" t="s">
        <v>104</v>
      </c>
      <c r="D36" s="145" t="s">
        <v>338</v>
      </c>
      <c r="E36" s="151" t="s">
        <v>18</v>
      </c>
      <c r="F36" s="151" t="s">
        <v>25</v>
      </c>
      <c r="G36" s="74" t="n">
        <v>5020000190</v>
      </c>
      <c r="H36" s="75" t="s">
        <v>105</v>
      </c>
      <c r="I36" s="148" t="n">
        <f aca="false">SUM(J36:M36)</f>
        <v>65230200</v>
      </c>
      <c r="J36" s="148" t="n">
        <v>77604500</v>
      </c>
      <c r="K36" s="69" t="n">
        <v>-12261200</v>
      </c>
      <c r="L36" s="69" t="n">
        <v>-113100</v>
      </c>
      <c r="M36" s="149"/>
      <c r="N36" s="148" t="n">
        <f aca="false">SUM(O36:R36)</f>
        <v>63723100</v>
      </c>
      <c r="O36" s="148" t="n">
        <v>64364000</v>
      </c>
      <c r="P36" s="69"/>
      <c r="Q36" s="69" t="n">
        <v>-640900</v>
      </c>
      <c r="R36" s="150"/>
    </row>
    <row r="37" customFormat="false" ht="17.35" hidden="true" customHeight="false" outlineLevel="0" collapsed="false">
      <c r="B37" s="116"/>
      <c r="C37" s="29" t="s">
        <v>110</v>
      </c>
      <c r="D37" s="145" t="s">
        <v>338</v>
      </c>
      <c r="E37" s="151" t="s">
        <v>18</v>
      </c>
      <c r="F37" s="151" t="s">
        <v>25</v>
      </c>
      <c r="G37" s="74" t="n">
        <v>5020000190</v>
      </c>
      <c r="H37" s="75" t="s">
        <v>111</v>
      </c>
      <c r="I37" s="148" t="n">
        <f aca="false">SUM(J37:M37)</f>
        <v>0</v>
      </c>
      <c r="J37" s="148"/>
      <c r="K37" s="69"/>
      <c r="L37" s="69"/>
      <c r="M37" s="149"/>
      <c r="N37" s="148" t="n">
        <f aca="false">SUM(O37:R37)</f>
        <v>0</v>
      </c>
      <c r="O37" s="148"/>
      <c r="P37" s="69"/>
      <c r="Q37" s="69"/>
      <c r="R37" s="150"/>
    </row>
    <row r="38" customFormat="false" ht="121.8" hidden="false" customHeight="false" outlineLevel="0" collapsed="false">
      <c r="B38" s="116"/>
      <c r="C38" s="29" t="s">
        <v>112</v>
      </c>
      <c r="D38" s="145" t="s">
        <v>338</v>
      </c>
      <c r="E38" s="151" t="s">
        <v>18</v>
      </c>
      <c r="F38" s="151" t="s">
        <v>25</v>
      </c>
      <c r="G38" s="74" t="n">
        <v>5020060870</v>
      </c>
      <c r="H38" s="75"/>
      <c r="I38" s="148" t="n">
        <f aca="false">SUM(J38:M38)</f>
        <v>1015500</v>
      </c>
      <c r="J38" s="148" t="n">
        <f aca="false">J39+J40</f>
        <v>979700</v>
      </c>
      <c r="K38" s="69" t="n">
        <f aca="false">K39+K40</f>
        <v>35800</v>
      </c>
      <c r="L38" s="69" t="n">
        <f aca="false">L39+L40</f>
        <v>0</v>
      </c>
      <c r="M38" s="149" t="n">
        <f aca="false">M39+M40</f>
        <v>0</v>
      </c>
      <c r="N38" s="148" t="n">
        <f aca="false">SUM(O38:R38)</f>
        <v>1015500</v>
      </c>
      <c r="O38" s="148" t="n">
        <f aca="false">O39+O40</f>
        <v>1015500</v>
      </c>
      <c r="P38" s="69" t="n">
        <f aca="false">P39+P40</f>
        <v>0</v>
      </c>
      <c r="Q38" s="69" t="n">
        <f aca="false">Q39+Q40</f>
        <v>0</v>
      </c>
      <c r="R38" s="150" t="n">
        <f aca="false">R39+R40</f>
        <v>0</v>
      </c>
    </row>
    <row r="39" customFormat="false" ht="61.8" hidden="false" customHeight="false" outlineLevel="0" collapsed="false">
      <c r="B39" s="116"/>
      <c r="C39" s="29" t="s">
        <v>104</v>
      </c>
      <c r="D39" s="145" t="s">
        <v>338</v>
      </c>
      <c r="E39" s="151" t="s">
        <v>18</v>
      </c>
      <c r="F39" s="151" t="s">
        <v>25</v>
      </c>
      <c r="G39" s="74" t="n">
        <v>5020060870</v>
      </c>
      <c r="H39" s="75" t="s">
        <v>105</v>
      </c>
      <c r="I39" s="148" t="n">
        <f aca="false">SUM(J39:M39)</f>
        <v>1015500</v>
      </c>
      <c r="J39" s="148" t="n">
        <v>979700</v>
      </c>
      <c r="K39" s="69" t="n">
        <v>35800</v>
      </c>
      <c r="L39" s="69"/>
      <c r="M39" s="149"/>
      <c r="N39" s="148" t="n">
        <f aca="false">SUM(O39:R39)</f>
        <v>1015500</v>
      </c>
      <c r="O39" s="148" t="n">
        <v>1015500</v>
      </c>
      <c r="P39" s="69"/>
      <c r="Q39" s="69"/>
      <c r="R39" s="150"/>
    </row>
    <row r="40" customFormat="false" ht="31.35" hidden="true" customHeight="false" outlineLevel="0" collapsed="false">
      <c r="B40" s="116"/>
      <c r="C40" s="29" t="s">
        <v>107</v>
      </c>
      <c r="D40" s="145" t="s">
        <v>338</v>
      </c>
      <c r="E40" s="151" t="s">
        <v>18</v>
      </c>
      <c r="F40" s="151" t="s">
        <v>25</v>
      </c>
      <c r="G40" s="74" t="n">
        <v>5020060870</v>
      </c>
      <c r="H40" s="75" t="s">
        <v>108</v>
      </c>
      <c r="I40" s="148" t="n">
        <f aca="false">SUM(J40:M40)</f>
        <v>0</v>
      </c>
      <c r="J40" s="148"/>
      <c r="K40" s="69"/>
      <c r="L40" s="69"/>
      <c r="M40" s="149"/>
      <c r="N40" s="148" t="n">
        <f aca="false">SUM(O40:R40)</f>
        <v>0</v>
      </c>
      <c r="O40" s="148"/>
      <c r="P40" s="69"/>
      <c r="Q40" s="69"/>
      <c r="R40" s="150"/>
    </row>
    <row r="41" customFormat="false" ht="48" hidden="false" customHeight="true" outlineLevel="0" collapsed="false">
      <c r="B41" s="116"/>
      <c r="C41" s="29" t="s">
        <v>118</v>
      </c>
      <c r="D41" s="145" t="s">
        <v>338</v>
      </c>
      <c r="E41" s="151" t="s">
        <v>18</v>
      </c>
      <c r="F41" s="151" t="s">
        <v>25</v>
      </c>
      <c r="G41" s="74" t="n">
        <v>5020069200</v>
      </c>
      <c r="H41" s="75"/>
      <c r="I41" s="148" t="n">
        <f aca="false">SUM(J41:M41)</f>
        <v>5555200</v>
      </c>
      <c r="J41" s="148" t="n">
        <f aca="false">J42+J43</f>
        <v>5354400</v>
      </c>
      <c r="K41" s="69" t="n">
        <f aca="false">K42+K43</f>
        <v>200800</v>
      </c>
      <c r="L41" s="69" t="n">
        <f aca="false">L42+L43</f>
        <v>0</v>
      </c>
      <c r="M41" s="149" t="n">
        <f aca="false">M42+M43</f>
        <v>0</v>
      </c>
      <c r="N41" s="148" t="n">
        <f aca="false">SUM(O41:R41)</f>
        <v>5555200</v>
      </c>
      <c r="O41" s="148" t="n">
        <f aca="false">O42+O43</f>
        <v>5555200</v>
      </c>
      <c r="P41" s="69" t="n">
        <f aca="false">P42+P43</f>
        <v>0</v>
      </c>
      <c r="Q41" s="69" t="n">
        <f aca="false">Q42+Q43</f>
        <v>0</v>
      </c>
      <c r="R41" s="150" t="n">
        <f aca="false">R42+R43</f>
        <v>0</v>
      </c>
    </row>
    <row r="42" customFormat="false" ht="61.8" hidden="false" customHeight="false" outlineLevel="0" collapsed="false">
      <c r="B42" s="116"/>
      <c r="C42" s="29" t="s">
        <v>104</v>
      </c>
      <c r="D42" s="145" t="s">
        <v>338</v>
      </c>
      <c r="E42" s="151" t="s">
        <v>18</v>
      </c>
      <c r="F42" s="151" t="s">
        <v>25</v>
      </c>
      <c r="G42" s="74" t="n">
        <v>5020069200</v>
      </c>
      <c r="H42" s="75" t="s">
        <v>105</v>
      </c>
      <c r="I42" s="148" t="n">
        <f aca="false">SUM(J42:M42)</f>
        <v>5455200</v>
      </c>
      <c r="J42" s="148" t="n">
        <v>5254400</v>
      </c>
      <c r="K42" s="69" t="n">
        <v>200800</v>
      </c>
      <c r="L42" s="69"/>
      <c r="M42" s="149"/>
      <c r="N42" s="148" t="n">
        <f aca="false">SUM(O42:R42)</f>
        <v>5455200</v>
      </c>
      <c r="O42" s="148" t="n">
        <v>5455200</v>
      </c>
      <c r="P42" s="69"/>
      <c r="Q42" s="69"/>
      <c r="R42" s="150"/>
    </row>
    <row r="43" customFormat="false" ht="31.35" hidden="false" customHeight="false" outlineLevel="0" collapsed="false">
      <c r="B43" s="116"/>
      <c r="C43" s="29" t="s">
        <v>107</v>
      </c>
      <c r="D43" s="145" t="s">
        <v>338</v>
      </c>
      <c r="E43" s="151" t="s">
        <v>18</v>
      </c>
      <c r="F43" s="151" t="s">
        <v>25</v>
      </c>
      <c r="G43" s="74" t="n">
        <v>5020069200</v>
      </c>
      <c r="H43" s="75" t="s">
        <v>108</v>
      </c>
      <c r="I43" s="148" t="n">
        <f aca="false">SUM(J43:M43)</f>
        <v>100000</v>
      </c>
      <c r="J43" s="148" t="n">
        <v>100000</v>
      </c>
      <c r="K43" s="69" t="n">
        <v>0</v>
      </c>
      <c r="L43" s="69"/>
      <c r="M43" s="149"/>
      <c r="N43" s="148" t="n">
        <f aca="false">SUM(O43:R43)</f>
        <v>100000</v>
      </c>
      <c r="O43" s="148" t="n">
        <v>100000</v>
      </c>
      <c r="P43" s="69"/>
      <c r="Q43" s="69"/>
      <c r="R43" s="150"/>
    </row>
    <row r="44" customFormat="false" ht="154.15" hidden="false" customHeight="true" outlineLevel="0" collapsed="false">
      <c r="B44" s="116"/>
      <c r="C44" s="29" t="s">
        <v>119</v>
      </c>
      <c r="D44" s="145" t="s">
        <v>338</v>
      </c>
      <c r="E44" s="151" t="s">
        <v>18</v>
      </c>
      <c r="F44" s="151" t="s">
        <v>25</v>
      </c>
      <c r="G44" s="74" t="n">
        <v>5020069210</v>
      </c>
      <c r="H44" s="75"/>
      <c r="I44" s="148" t="n">
        <f aca="false">SUM(J44:M44)</f>
        <v>1015500</v>
      </c>
      <c r="J44" s="148" t="n">
        <f aca="false">J45</f>
        <v>979700</v>
      </c>
      <c r="K44" s="69" t="n">
        <f aca="false">K45</f>
        <v>35800</v>
      </c>
      <c r="L44" s="69" t="n">
        <f aca="false">L45</f>
        <v>0</v>
      </c>
      <c r="M44" s="149" t="n">
        <f aca="false">M45</f>
        <v>0</v>
      </c>
      <c r="N44" s="148" t="n">
        <f aca="false">SUM(O44:R44)</f>
        <v>1015500</v>
      </c>
      <c r="O44" s="148" t="n">
        <f aca="false">O45</f>
        <v>1015500</v>
      </c>
      <c r="P44" s="69" t="n">
        <f aca="false">P45</f>
        <v>0</v>
      </c>
      <c r="Q44" s="69" t="n">
        <f aca="false">Q45</f>
        <v>0</v>
      </c>
      <c r="R44" s="150" t="n">
        <f aca="false">R45</f>
        <v>0</v>
      </c>
    </row>
    <row r="45" customFormat="false" ht="61.8" hidden="false" customHeight="false" outlineLevel="0" collapsed="false">
      <c r="B45" s="116"/>
      <c r="C45" s="29" t="s">
        <v>104</v>
      </c>
      <c r="D45" s="145" t="s">
        <v>338</v>
      </c>
      <c r="E45" s="151" t="s">
        <v>18</v>
      </c>
      <c r="F45" s="151" t="s">
        <v>25</v>
      </c>
      <c r="G45" s="74" t="n">
        <v>5020069210</v>
      </c>
      <c r="H45" s="75" t="s">
        <v>105</v>
      </c>
      <c r="I45" s="148" t="n">
        <f aca="false">SUM(J45:M45)</f>
        <v>1015500</v>
      </c>
      <c r="J45" s="148" t="n">
        <v>979700</v>
      </c>
      <c r="K45" s="69" t="n">
        <v>35800</v>
      </c>
      <c r="L45" s="69"/>
      <c r="M45" s="149"/>
      <c r="N45" s="148" t="n">
        <f aca="false">SUM(O45:R45)</f>
        <v>1015500</v>
      </c>
      <c r="O45" s="148" t="n">
        <v>1015500</v>
      </c>
      <c r="P45" s="69"/>
      <c r="Q45" s="69"/>
      <c r="R45" s="150"/>
    </row>
    <row r="46" customFormat="false" ht="17.35" hidden="false" customHeight="false" outlineLevel="0" collapsed="false">
      <c r="B46" s="116"/>
      <c r="C46" s="29" t="s">
        <v>26</v>
      </c>
      <c r="D46" s="145" t="s">
        <v>338</v>
      </c>
      <c r="E46" s="151" t="s">
        <v>18</v>
      </c>
      <c r="F46" s="151" t="s">
        <v>27</v>
      </c>
      <c r="G46" s="74"/>
      <c r="H46" s="75"/>
      <c r="I46" s="148" t="n">
        <f aca="false">SUM(J46:M46)</f>
        <v>8400</v>
      </c>
      <c r="J46" s="148" t="n">
        <f aca="false">J47</f>
        <v>9200</v>
      </c>
      <c r="K46" s="69" t="n">
        <f aca="false">K47</f>
        <v>0</v>
      </c>
      <c r="L46" s="69" t="n">
        <f aca="false">L47</f>
        <v>-800</v>
      </c>
      <c r="M46" s="149" t="n">
        <f aca="false">M47</f>
        <v>0</v>
      </c>
      <c r="N46" s="148" t="n">
        <f aca="false">SUM(O46:R46)</f>
        <v>9000</v>
      </c>
      <c r="O46" s="148" t="n">
        <f aca="false">O47</f>
        <v>9200</v>
      </c>
      <c r="P46" s="69" t="n">
        <f aca="false">P47</f>
        <v>0</v>
      </c>
      <c r="Q46" s="69" t="n">
        <f aca="false">Q47</f>
        <v>-200</v>
      </c>
      <c r="R46" s="150" t="n">
        <f aca="false">R47</f>
        <v>0</v>
      </c>
    </row>
    <row r="47" customFormat="false" ht="31.35" hidden="false" customHeight="false" outlineLevel="0" collapsed="false">
      <c r="B47" s="116"/>
      <c r="C47" s="29" t="s">
        <v>306</v>
      </c>
      <c r="D47" s="145" t="s">
        <v>338</v>
      </c>
      <c r="E47" s="151" t="s">
        <v>18</v>
      </c>
      <c r="F47" s="151" t="s">
        <v>27</v>
      </c>
      <c r="G47" s="74" t="n">
        <v>9900000000</v>
      </c>
      <c r="H47" s="75"/>
      <c r="I47" s="148" t="n">
        <f aca="false">SUM(J47:M47)</f>
        <v>8400</v>
      </c>
      <c r="J47" s="148" t="n">
        <f aca="false">J48</f>
        <v>9200</v>
      </c>
      <c r="K47" s="69" t="n">
        <f aca="false">K48</f>
        <v>0</v>
      </c>
      <c r="L47" s="69" t="n">
        <f aca="false">L48</f>
        <v>-800</v>
      </c>
      <c r="M47" s="149" t="n">
        <f aca="false">M48</f>
        <v>0</v>
      </c>
      <c r="N47" s="148" t="n">
        <f aca="false">SUM(O47:R47)</f>
        <v>9000</v>
      </c>
      <c r="O47" s="148" t="n">
        <f aca="false">O48</f>
        <v>9200</v>
      </c>
      <c r="P47" s="69" t="n">
        <f aca="false">P48</f>
        <v>0</v>
      </c>
      <c r="Q47" s="69" t="n">
        <f aca="false">Q48</f>
        <v>-200</v>
      </c>
      <c r="R47" s="150" t="n">
        <f aca="false">R48</f>
        <v>0</v>
      </c>
    </row>
    <row r="48" customFormat="false" ht="47.05" hidden="false" customHeight="false" outlineLevel="0" collapsed="false">
      <c r="B48" s="116"/>
      <c r="C48" s="29" t="s">
        <v>311</v>
      </c>
      <c r="D48" s="145" t="s">
        <v>338</v>
      </c>
      <c r="E48" s="151" t="s">
        <v>18</v>
      </c>
      <c r="F48" s="151" t="s">
        <v>27</v>
      </c>
      <c r="G48" s="74" t="n">
        <v>9900051200</v>
      </c>
      <c r="H48" s="75"/>
      <c r="I48" s="148" t="n">
        <f aca="false">SUM(J48:M48)</f>
        <v>8400</v>
      </c>
      <c r="J48" s="148" t="n">
        <f aca="false">J49</f>
        <v>9200</v>
      </c>
      <c r="K48" s="69" t="n">
        <f aca="false">K49</f>
        <v>0</v>
      </c>
      <c r="L48" s="69" t="n">
        <f aca="false">L49</f>
        <v>-800</v>
      </c>
      <c r="M48" s="149" t="n">
        <f aca="false">M49</f>
        <v>0</v>
      </c>
      <c r="N48" s="148" t="n">
        <f aca="false">SUM(O48:R48)</f>
        <v>9000</v>
      </c>
      <c r="O48" s="148" t="n">
        <f aca="false">O49</f>
        <v>9200</v>
      </c>
      <c r="P48" s="69" t="n">
        <f aca="false">P49</f>
        <v>0</v>
      </c>
      <c r="Q48" s="69" t="n">
        <f aca="false">Q49</f>
        <v>-200</v>
      </c>
      <c r="R48" s="150" t="n">
        <f aca="false">R49</f>
        <v>0</v>
      </c>
    </row>
    <row r="49" customFormat="false" ht="31.35" hidden="false" customHeight="false" outlineLevel="0" collapsed="false">
      <c r="B49" s="116"/>
      <c r="C49" s="29" t="s">
        <v>107</v>
      </c>
      <c r="D49" s="145" t="s">
        <v>338</v>
      </c>
      <c r="E49" s="151" t="s">
        <v>18</v>
      </c>
      <c r="F49" s="151" t="s">
        <v>27</v>
      </c>
      <c r="G49" s="74" t="n">
        <v>9900051200</v>
      </c>
      <c r="H49" s="75" t="s">
        <v>108</v>
      </c>
      <c r="I49" s="148" t="n">
        <f aca="false">SUM(J49:M49)</f>
        <v>8400</v>
      </c>
      <c r="J49" s="148" t="n">
        <v>9200</v>
      </c>
      <c r="K49" s="69" t="n">
        <v>0</v>
      </c>
      <c r="L49" s="69" t="n">
        <v>-800</v>
      </c>
      <c r="M49" s="149" t="n">
        <v>0</v>
      </c>
      <c r="N49" s="148" t="n">
        <f aca="false">SUM(O49:R49)</f>
        <v>9000</v>
      </c>
      <c r="O49" s="148" t="n">
        <v>9200</v>
      </c>
      <c r="P49" s="69"/>
      <c r="Q49" s="69" t="n">
        <v>-200</v>
      </c>
      <c r="R49" s="150" t="n">
        <v>0</v>
      </c>
    </row>
    <row r="50" customFormat="false" ht="17.35" hidden="false" customHeight="false" outlineLevel="0" collapsed="false">
      <c r="B50" s="116"/>
      <c r="C50" s="29" t="s">
        <v>30</v>
      </c>
      <c r="D50" s="145" t="s">
        <v>338</v>
      </c>
      <c r="E50" s="151" t="s">
        <v>18</v>
      </c>
      <c r="F50" s="151" t="s">
        <v>31</v>
      </c>
      <c r="G50" s="74"/>
      <c r="H50" s="75"/>
      <c r="I50" s="148" t="n">
        <f aca="false">SUM(J50:M50)</f>
        <v>5000000</v>
      </c>
      <c r="J50" s="148" t="n">
        <f aca="false">J51</f>
        <v>5000000</v>
      </c>
      <c r="K50" s="69" t="n">
        <f aca="false">K51</f>
        <v>0</v>
      </c>
      <c r="L50" s="69" t="n">
        <f aca="false">L51</f>
        <v>0</v>
      </c>
      <c r="M50" s="149" t="n">
        <f aca="false">M51</f>
        <v>0</v>
      </c>
      <c r="N50" s="148" t="n">
        <f aca="false">SUM(O50:R50)</f>
        <v>5000000</v>
      </c>
      <c r="O50" s="148" t="n">
        <f aca="false">O51</f>
        <v>5000000</v>
      </c>
      <c r="P50" s="69" t="n">
        <f aca="false">P51</f>
        <v>0</v>
      </c>
      <c r="Q50" s="69" t="n">
        <f aca="false">Q51</f>
        <v>0</v>
      </c>
      <c r="R50" s="150" t="n">
        <f aca="false">R51</f>
        <v>0</v>
      </c>
    </row>
    <row r="51" customFormat="false" ht="31.35" hidden="false" customHeight="false" outlineLevel="0" collapsed="false">
      <c r="B51" s="116"/>
      <c r="C51" s="29" t="s">
        <v>306</v>
      </c>
      <c r="D51" s="145" t="s">
        <v>338</v>
      </c>
      <c r="E51" s="151" t="s">
        <v>18</v>
      </c>
      <c r="F51" s="151" t="s">
        <v>31</v>
      </c>
      <c r="G51" s="74" t="n">
        <v>9900000000</v>
      </c>
      <c r="H51" s="75"/>
      <c r="I51" s="148" t="n">
        <f aca="false">SUM(J51:M51)</f>
        <v>5000000</v>
      </c>
      <c r="J51" s="148" t="n">
        <f aca="false">J52</f>
        <v>5000000</v>
      </c>
      <c r="K51" s="69" t="n">
        <f aca="false">K52</f>
        <v>0</v>
      </c>
      <c r="L51" s="69" t="n">
        <f aca="false">L52</f>
        <v>0</v>
      </c>
      <c r="M51" s="149" t="n">
        <f aca="false">M52</f>
        <v>0</v>
      </c>
      <c r="N51" s="148" t="n">
        <f aca="false">SUM(O51:R51)</f>
        <v>5000000</v>
      </c>
      <c r="O51" s="148" t="n">
        <f aca="false">O52</f>
        <v>5000000</v>
      </c>
      <c r="P51" s="69" t="n">
        <f aca="false">P52</f>
        <v>0</v>
      </c>
      <c r="Q51" s="69" t="n">
        <f aca="false">Q52</f>
        <v>0</v>
      </c>
      <c r="R51" s="150" t="n">
        <f aca="false">R52</f>
        <v>0</v>
      </c>
    </row>
    <row r="52" customFormat="false" ht="17.35" hidden="false" customHeight="false" outlineLevel="0" collapsed="false">
      <c r="B52" s="116"/>
      <c r="C52" s="83" t="s">
        <v>340</v>
      </c>
      <c r="D52" s="145" t="s">
        <v>338</v>
      </c>
      <c r="E52" s="151" t="s">
        <v>18</v>
      </c>
      <c r="F52" s="151" t="s">
        <v>31</v>
      </c>
      <c r="G52" s="74" t="n">
        <v>9930000000</v>
      </c>
      <c r="H52" s="75"/>
      <c r="I52" s="148" t="n">
        <f aca="false">SUM(J52:M52)</f>
        <v>5000000</v>
      </c>
      <c r="J52" s="148" t="n">
        <f aca="false">J53</f>
        <v>5000000</v>
      </c>
      <c r="K52" s="69" t="n">
        <f aca="false">K53</f>
        <v>0</v>
      </c>
      <c r="L52" s="69" t="n">
        <f aca="false">L53</f>
        <v>0</v>
      </c>
      <c r="M52" s="149" t="n">
        <f aca="false">M53</f>
        <v>0</v>
      </c>
      <c r="N52" s="148" t="n">
        <f aca="false">SUM(O52:R52)</f>
        <v>5000000</v>
      </c>
      <c r="O52" s="148" t="n">
        <f aca="false">O53</f>
        <v>5000000</v>
      </c>
      <c r="P52" s="69" t="n">
        <f aca="false">P53</f>
        <v>0</v>
      </c>
      <c r="Q52" s="69" t="n">
        <f aca="false">Q53</f>
        <v>0</v>
      </c>
      <c r="R52" s="150" t="n">
        <f aca="false">R53</f>
        <v>0</v>
      </c>
    </row>
    <row r="53" customFormat="false" ht="17.35" hidden="false" customHeight="false" outlineLevel="0" collapsed="false">
      <c r="B53" s="116"/>
      <c r="C53" s="83" t="s">
        <v>317</v>
      </c>
      <c r="D53" s="145" t="s">
        <v>338</v>
      </c>
      <c r="E53" s="151" t="s">
        <v>18</v>
      </c>
      <c r="F53" s="151" t="s">
        <v>31</v>
      </c>
      <c r="G53" s="74" t="n">
        <v>9930020590</v>
      </c>
      <c r="H53" s="75"/>
      <c r="I53" s="148" t="n">
        <f aca="false">SUM(J53:M53)</f>
        <v>5000000</v>
      </c>
      <c r="J53" s="148" t="n">
        <f aca="false">J54</f>
        <v>5000000</v>
      </c>
      <c r="K53" s="69" t="n">
        <f aca="false">K54</f>
        <v>0</v>
      </c>
      <c r="L53" s="69" t="n">
        <f aca="false">L54</f>
        <v>0</v>
      </c>
      <c r="M53" s="149" t="n">
        <f aca="false">M54</f>
        <v>0</v>
      </c>
      <c r="N53" s="148" t="n">
        <f aca="false">SUM(O53:R53)</f>
        <v>5000000</v>
      </c>
      <c r="O53" s="148" t="n">
        <f aca="false">O54</f>
        <v>5000000</v>
      </c>
      <c r="P53" s="69" t="n">
        <f aca="false">P54</f>
        <v>0</v>
      </c>
      <c r="Q53" s="69" t="n">
        <f aca="false">Q54</f>
        <v>0</v>
      </c>
      <c r="R53" s="150" t="n">
        <f aca="false">R54</f>
        <v>0</v>
      </c>
    </row>
    <row r="54" customFormat="false" ht="17.35" hidden="false" customHeight="false" outlineLevel="0" collapsed="false">
      <c r="B54" s="116"/>
      <c r="C54" s="29" t="s">
        <v>110</v>
      </c>
      <c r="D54" s="145" t="s">
        <v>338</v>
      </c>
      <c r="E54" s="151" t="s">
        <v>18</v>
      </c>
      <c r="F54" s="151" t="s">
        <v>31</v>
      </c>
      <c r="G54" s="74" t="n">
        <v>9930020590</v>
      </c>
      <c r="H54" s="75" t="s">
        <v>111</v>
      </c>
      <c r="I54" s="148" t="n">
        <f aca="false">SUM(J54:M54)</f>
        <v>5000000</v>
      </c>
      <c r="J54" s="148" t="n">
        <v>5000000</v>
      </c>
      <c r="K54" s="69" t="n">
        <v>0</v>
      </c>
      <c r="L54" s="69" t="n">
        <v>0</v>
      </c>
      <c r="M54" s="149" t="n">
        <v>0</v>
      </c>
      <c r="N54" s="148" t="n">
        <f aca="false">SUM(O54:R54)</f>
        <v>5000000</v>
      </c>
      <c r="O54" s="148" t="n">
        <v>5000000</v>
      </c>
      <c r="P54" s="69" t="n">
        <v>0</v>
      </c>
      <c r="Q54" s="69" t="n">
        <v>0</v>
      </c>
      <c r="R54" s="150" t="n">
        <v>0</v>
      </c>
    </row>
    <row r="55" customFormat="false" ht="17.35" hidden="false" customHeight="false" outlineLevel="0" collapsed="false">
      <c r="B55" s="116"/>
      <c r="C55" s="29" t="s">
        <v>33</v>
      </c>
      <c r="D55" s="145" t="s">
        <v>338</v>
      </c>
      <c r="E55" s="151" t="s">
        <v>18</v>
      </c>
      <c r="F55" s="151" t="s">
        <v>34</v>
      </c>
      <c r="G55" s="74"/>
      <c r="H55" s="75"/>
      <c r="I55" s="148" t="n">
        <f aca="false">SUM(J55:M55)</f>
        <v>204520000</v>
      </c>
      <c r="J55" s="148" t="n">
        <f aca="false">J66+J91+J56+J87</f>
        <v>151233700</v>
      </c>
      <c r="K55" s="69" t="n">
        <f aca="false">K66+K91+K56+K87</f>
        <v>53286300</v>
      </c>
      <c r="L55" s="69" t="n">
        <f aca="false">L66+L91+L56+L87</f>
        <v>0</v>
      </c>
      <c r="M55" s="149" t="n">
        <f aca="false">M66+M91+M56+M87</f>
        <v>0</v>
      </c>
      <c r="N55" s="148" t="n">
        <f aca="false">SUM(O55:R55)</f>
        <v>201596400</v>
      </c>
      <c r="O55" s="148" t="n">
        <f aca="false">O66+O91+O56+O87</f>
        <v>201596400</v>
      </c>
      <c r="P55" s="69" t="n">
        <f aca="false">P66+P91+P56+P87</f>
        <v>0</v>
      </c>
      <c r="Q55" s="69" t="n">
        <f aca="false">Q66+Q91+Q56+Q87</f>
        <v>0</v>
      </c>
      <c r="R55" s="150" t="n">
        <f aca="false">R66+R91+R56+R87</f>
        <v>0</v>
      </c>
    </row>
    <row r="56" customFormat="false" ht="31.35" hidden="false" customHeight="false" outlineLevel="0" collapsed="false">
      <c r="B56" s="116"/>
      <c r="C56" s="29" t="s">
        <v>101</v>
      </c>
      <c r="D56" s="145" t="s">
        <v>338</v>
      </c>
      <c r="E56" s="151" t="s">
        <v>18</v>
      </c>
      <c r="F56" s="151" t="s">
        <v>34</v>
      </c>
      <c r="G56" s="74" t="n">
        <v>5000000000</v>
      </c>
      <c r="H56" s="75"/>
      <c r="I56" s="148" t="n">
        <f aca="false">SUM(J56:M56)</f>
        <v>12000000</v>
      </c>
      <c r="J56" s="148" t="n">
        <f aca="false">J57+J60+J63</f>
        <v>11500000</v>
      </c>
      <c r="K56" s="69" t="n">
        <f aca="false">K57+K60+K63</f>
        <v>500000</v>
      </c>
      <c r="L56" s="69" t="n">
        <f aca="false">L57+L60+L63</f>
        <v>0</v>
      </c>
      <c r="M56" s="149" t="n">
        <f aca="false">M57+M60+M63</f>
        <v>0</v>
      </c>
      <c r="N56" s="148" t="n">
        <f aca="false">SUM(O56:R56)</f>
        <v>12000000</v>
      </c>
      <c r="O56" s="148" t="n">
        <f aca="false">O57+O60+O63</f>
        <v>12000000</v>
      </c>
      <c r="P56" s="69" t="n">
        <f aca="false">P57+P60+P63</f>
        <v>0</v>
      </c>
      <c r="Q56" s="69" t="n">
        <f aca="false">Q57+Q60+Q63</f>
        <v>0</v>
      </c>
      <c r="R56" s="150" t="n">
        <f aca="false">R57+R60+R63</f>
        <v>0</v>
      </c>
    </row>
    <row r="57" customFormat="false" ht="31.35" hidden="false" customHeight="false" outlineLevel="0" collapsed="false">
      <c r="B57" s="116"/>
      <c r="C57" s="29" t="s">
        <v>120</v>
      </c>
      <c r="D57" s="145" t="s">
        <v>338</v>
      </c>
      <c r="E57" s="151" t="s">
        <v>18</v>
      </c>
      <c r="F57" s="151" t="s">
        <v>34</v>
      </c>
      <c r="G57" s="74" t="n">
        <v>5030000000</v>
      </c>
      <c r="H57" s="75"/>
      <c r="I57" s="148" t="n">
        <f aca="false">SUM(J57:M57)</f>
        <v>5000000</v>
      </c>
      <c r="J57" s="148" t="n">
        <f aca="false">J58</f>
        <v>5000000</v>
      </c>
      <c r="K57" s="69" t="n">
        <f aca="false">K58</f>
        <v>0</v>
      </c>
      <c r="L57" s="69" t="n">
        <f aca="false">L58</f>
        <v>0</v>
      </c>
      <c r="M57" s="149" t="n">
        <f aca="false">M58</f>
        <v>0</v>
      </c>
      <c r="N57" s="148" t="n">
        <f aca="false">SUM(O57:R57)</f>
        <v>5000000</v>
      </c>
      <c r="O57" s="148" t="n">
        <f aca="false">O58</f>
        <v>5000000</v>
      </c>
      <c r="P57" s="69" t="n">
        <f aca="false">P58</f>
        <v>0</v>
      </c>
      <c r="Q57" s="69" t="n">
        <f aca="false">Q58</f>
        <v>0</v>
      </c>
      <c r="R57" s="150" t="n">
        <f aca="false">R58</f>
        <v>0</v>
      </c>
    </row>
    <row r="58" customFormat="false" ht="31.35" hidden="false" customHeight="false" outlineLevel="0" collapsed="false">
      <c r="B58" s="116"/>
      <c r="C58" s="29" t="s">
        <v>121</v>
      </c>
      <c r="D58" s="145" t="s">
        <v>338</v>
      </c>
      <c r="E58" s="151" t="s">
        <v>18</v>
      </c>
      <c r="F58" s="151" t="s">
        <v>34</v>
      </c>
      <c r="G58" s="74" t="n">
        <v>5030010030</v>
      </c>
      <c r="H58" s="75"/>
      <c r="I58" s="148" t="n">
        <f aca="false">SUM(J58:M58)</f>
        <v>5000000</v>
      </c>
      <c r="J58" s="148" t="n">
        <f aca="false">J59</f>
        <v>5000000</v>
      </c>
      <c r="K58" s="69" t="n">
        <f aca="false">K59</f>
        <v>0</v>
      </c>
      <c r="L58" s="69" t="n">
        <f aca="false">L59</f>
        <v>0</v>
      </c>
      <c r="M58" s="149" t="n">
        <f aca="false">M59</f>
        <v>0</v>
      </c>
      <c r="N58" s="148" t="n">
        <f aca="false">SUM(O58:R58)</f>
        <v>5000000</v>
      </c>
      <c r="O58" s="148" t="n">
        <f aca="false">O59</f>
        <v>5000000</v>
      </c>
      <c r="P58" s="69" t="n">
        <f aca="false">P59</f>
        <v>0</v>
      </c>
      <c r="Q58" s="69" t="n">
        <f aca="false">Q59</f>
        <v>0</v>
      </c>
      <c r="R58" s="150" t="n">
        <f aca="false">R59</f>
        <v>0</v>
      </c>
      <c r="T58" s="156"/>
    </row>
    <row r="59" customFormat="false" ht="31.35" hidden="false" customHeight="false" outlineLevel="0" collapsed="false">
      <c r="B59" s="116"/>
      <c r="C59" s="29" t="s">
        <v>107</v>
      </c>
      <c r="D59" s="145" t="s">
        <v>338</v>
      </c>
      <c r="E59" s="151" t="s">
        <v>18</v>
      </c>
      <c r="F59" s="151" t="s">
        <v>34</v>
      </c>
      <c r="G59" s="74" t="n">
        <v>5030010030</v>
      </c>
      <c r="H59" s="75" t="s">
        <v>108</v>
      </c>
      <c r="I59" s="148" t="n">
        <f aca="false">SUM(J59:M59)</f>
        <v>5000000</v>
      </c>
      <c r="J59" s="148" t="n">
        <v>5000000</v>
      </c>
      <c r="K59" s="69" t="n">
        <v>0</v>
      </c>
      <c r="L59" s="69"/>
      <c r="M59" s="149"/>
      <c r="N59" s="148" t="n">
        <f aca="false">SUM(O59:R59)</f>
        <v>5000000</v>
      </c>
      <c r="O59" s="148" t="n">
        <v>5000000</v>
      </c>
      <c r="P59" s="69"/>
      <c r="Q59" s="69"/>
      <c r="R59" s="150"/>
    </row>
    <row r="60" customFormat="false" ht="31.35" hidden="false" customHeight="false" outlineLevel="0" collapsed="false">
      <c r="B60" s="116"/>
      <c r="C60" s="29" t="s">
        <v>122</v>
      </c>
      <c r="D60" s="145" t="s">
        <v>338</v>
      </c>
      <c r="E60" s="151" t="s">
        <v>18</v>
      </c>
      <c r="F60" s="151" t="s">
        <v>34</v>
      </c>
      <c r="G60" s="74" t="n">
        <v>5040000000</v>
      </c>
      <c r="H60" s="75"/>
      <c r="I60" s="148" t="n">
        <f aca="false">SUM(J60:M60)</f>
        <v>2000000</v>
      </c>
      <c r="J60" s="148" t="n">
        <f aca="false">J61</f>
        <v>1500000</v>
      </c>
      <c r="K60" s="69" t="n">
        <f aca="false">K61</f>
        <v>500000</v>
      </c>
      <c r="L60" s="69" t="n">
        <f aca="false">L61</f>
        <v>0</v>
      </c>
      <c r="M60" s="149" t="n">
        <f aca="false">M61</f>
        <v>0</v>
      </c>
      <c r="N60" s="148" t="n">
        <f aca="false">SUM(O60:R60)</f>
        <v>2000000</v>
      </c>
      <c r="O60" s="148" t="n">
        <f aca="false">O61</f>
        <v>2000000</v>
      </c>
      <c r="P60" s="69" t="n">
        <f aca="false">P61</f>
        <v>0</v>
      </c>
      <c r="Q60" s="69" t="n">
        <f aca="false">Q61</f>
        <v>0</v>
      </c>
      <c r="R60" s="150" t="n">
        <f aca="false">R61</f>
        <v>0</v>
      </c>
    </row>
    <row r="61" customFormat="false" ht="17.35" hidden="false" customHeight="false" outlineLevel="0" collapsed="false">
      <c r="B61" s="116"/>
      <c r="C61" s="29" t="s">
        <v>123</v>
      </c>
      <c r="D61" s="145" t="s">
        <v>338</v>
      </c>
      <c r="E61" s="151" t="s">
        <v>18</v>
      </c>
      <c r="F61" s="151" t="s">
        <v>34</v>
      </c>
      <c r="G61" s="74" t="n">
        <v>5040010560</v>
      </c>
      <c r="H61" s="75"/>
      <c r="I61" s="148" t="n">
        <f aca="false">SUM(J61:M61)</f>
        <v>2000000</v>
      </c>
      <c r="J61" s="148" t="n">
        <f aca="false">J62</f>
        <v>1500000</v>
      </c>
      <c r="K61" s="69" t="n">
        <f aca="false">K62</f>
        <v>500000</v>
      </c>
      <c r="L61" s="69" t="n">
        <f aca="false">L62</f>
        <v>0</v>
      </c>
      <c r="M61" s="149" t="n">
        <f aca="false">M62</f>
        <v>0</v>
      </c>
      <c r="N61" s="148" t="n">
        <f aca="false">SUM(O61:R61)</f>
        <v>2000000</v>
      </c>
      <c r="O61" s="148" t="n">
        <f aca="false">O62</f>
        <v>2000000</v>
      </c>
      <c r="P61" s="69" t="n">
        <f aca="false">P62</f>
        <v>0</v>
      </c>
      <c r="Q61" s="69" t="n">
        <f aca="false">Q62</f>
        <v>0</v>
      </c>
      <c r="R61" s="150" t="n">
        <f aca="false">R62</f>
        <v>0</v>
      </c>
    </row>
    <row r="62" customFormat="false" ht="31.35" hidden="false" customHeight="false" outlineLevel="0" collapsed="false">
      <c r="B62" s="116"/>
      <c r="C62" s="29" t="s">
        <v>107</v>
      </c>
      <c r="D62" s="145" t="s">
        <v>338</v>
      </c>
      <c r="E62" s="151" t="s">
        <v>18</v>
      </c>
      <c r="F62" s="151" t="s">
        <v>34</v>
      </c>
      <c r="G62" s="74" t="n">
        <v>5040010560</v>
      </c>
      <c r="H62" s="75" t="s">
        <v>108</v>
      </c>
      <c r="I62" s="148" t="n">
        <f aca="false">SUM(J62:M62)</f>
        <v>2000000</v>
      </c>
      <c r="J62" s="148" t="n">
        <v>1500000</v>
      </c>
      <c r="K62" s="69" t="n">
        <v>500000</v>
      </c>
      <c r="L62" s="69"/>
      <c r="M62" s="149"/>
      <c r="N62" s="148" t="n">
        <f aca="false">SUM(O62:R62)</f>
        <v>2000000</v>
      </c>
      <c r="O62" s="148" t="n">
        <v>2000000</v>
      </c>
      <c r="P62" s="69"/>
      <c r="Q62" s="69"/>
      <c r="R62" s="150"/>
    </row>
    <row r="63" customFormat="false" ht="31.35" hidden="false" customHeight="false" outlineLevel="0" collapsed="false">
      <c r="B63" s="116"/>
      <c r="C63" s="29" t="s">
        <v>124</v>
      </c>
      <c r="D63" s="145" t="s">
        <v>338</v>
      </c>
      <c r="E63" s="151" t="s">
        <v>18</v>
      </c>
      <c r="F63" s="151" t="s">
        <v>34</v>
      </c>
      <c r="G63" s="74" t="n">
        <v>5050000000</v>
      </c>
      <c r="H63" s="75"/>
      <c r="I63" s="148" t="n">
        <f aca="false">SUM(J63:M63)</f>
        <v>5000000</v>
      </c>
      <c r="J63" s="148" t="n">
        <f aca="false">J64</f>
        <v>5000000</v>
      </c>
      <c r="K63" s="69" t="n">
        <f aca="false">K64</f>
        <v>0</v>
      </c>
      <c r="L63" s="69" t="n">
        <f aca="false">L64</f>
        <v>0</v>
      </c>
      <c r="M63" s="149" t="n">
        <f aca="false">M64</f>
        <v>0</v>
      </c>
      <c r="N63" s="148" t="n">
        <f aca="false">SUM(O63:R63)</f>
        <v>5000000</v>
      </c>
      <c r="O63" s="148" t="n">
        <f aca="false">O64</f>
        <v>5000000</v>
      </c>
      <c r="P63" s="69" t="n">
        <f aca="false">P64</f>
        <v>0</v>
      </c>
      <c r="Q63" s="69" t="n">
        <f aca="false">Q64</f>
        <v>0</v>
      </c>
      <c r="R63" s="150" t="n">
        <f aca="false">R64</f>
        <v>0</v>
      </c>
    </row>
    <row r="64" customFormat="false" ht="17.35" hidden="false" customHeight="false" outlineLevel="0" collapsed="false">
      <c r="B64" s="116"/>
      <c r="C64" s="29" t="s">
        <v>125</v>
      </c>
      <c r="D64" s="145" t="s">
        <v>338</v>
      </c>
      <c r="E64" s="151" t="s">
        <v>18</v>
      </c>
      <c r="F64" s="151" t="s">
        <v>34</v>
      </c>
      <c r="G64" s="74" t="n">
        <v>5050010780</v>
      </c>
      <c r="H64" s="75"/>
      <c r="I64" s="148" t="n">
        <f aca="false">SUM(J64:M64)</f>
        <v>5000000</v>
      </c>
      <c r="J64" s="148" t="n">
        <f aca="false">J65</f>
        <v>5000000</v>
      </c>
      <c r="K64" s="69" t="n">
        <f aca="false">K65</f>
        <v>0</v>
      </c>
      <c r="L64" s="69" t="n">
        <f aca="false">L65</f>
        <v>0</v>
      </c>
      <c r="M64" s="149" t="n">
        <f aca="false">M65</f>
        <v>0</v>
      </c>
      <c r="N64" s="148" t="n">
        <f aca="false">SUM(O64:R64)</f>
        <v>5000000</v>
      </c>
      <c r="O64" s="148" t="n">
        <f aca="false">O65</f>
        <v>5000000</v>
      </c>
      <c r="P64" s="69" t="n">
        <f aca="false">P65</f>
        <v>0</v>
      </c>
      <c r="Q64" s="69" t="n">
        <f aca="false">Q65</f>
        <v>0</v>
      </c>
      <c r="R64" s="150" t="n">
        <f aca="false">R65</f>
        <v>0</v>
      </c>
    </row>
    <row r="65" customFormat="false" ht="31.35" hidden="false" customHeight="false" outlineLevel="0" collapsed="false">
      <c r="B65" s="116"/>
      <c r="C65" s="29" t="s">
        <v>107</v>
      </c>
      <c r="D65" s="145" t="s">
        <v>338</v>
      </c>
      <c r="E65" s="151" t="s">
        <v>18</v>
      </c>
      <c r="F65" s="151" t="s">
        <v>34</v>
      </c>
      <c r="G65" s="74" t="n">
        <v>5050010780</v>
      </c>
      <c r="H65" s="75" t="s">
        <v>108</v>
      </c>
      <c r="I65" s="148" t="n">
        <f aca="false">SUM(J65:M65)</f>
        <v>5000000</v>
      </c>
      <c r="J65" s="148" t="n">
        <v>5000000</v>
      </c>
      <c r="K65" s="69" t="n">
        <v>0</v>
      </c>
      <c r="L65" s="69"/>
      <c r="M65" s="149"/>
      <c r="N65" s="148" t="n">
        <f aca="false">SUM(O65:R65)</f>
        <v>5000000</v>
      </c>
      <c r="O65" s="148" t="n">
        <v>5000000</v>
      </c>
      <c r="P65" s="69"/>
      <c r="Q65" s="69"/>
      <c r="R65" s="150"/>
    </row>
    <row r="66" customFormat="false" ht="31.35" hidden="false" customHeight="false" outlineLevel="0" collapsed="false">
      <c r="B66" s="116"/>
      <c r="C66" s="29" t="s">
        <v>132</v>
      </c>
      <c r="D66" s="145" t="s">
        <v>338</v>
      </c>
      <c r="E66" s="151" t="s">
        <v>18</v>
      </c>
      <c r="F66" s="151" t="s">
        <v>34</v>
      </c>
      <c r="G66" s="74" t="n">
        <v>5200000000</v>
      </c>
      <c r="H66" s="75"/>
      <c r="I66" s="148" t="n">
        <f aca="false">SUM(J66:M66)</f>
        <v>176344200</v>
      </c>
      <c r="J66" s="148" t="n">
        <f aca="false">J67+J72+J82+J77</f>
        <v>125474700</v>
      </c>
      <c r="K66" s="69" t="n">
        <f aca="false">K67+K72+K82+K77</f>
        <v>50869500</v>
      </c>
      <c r="L66" s="69" t="n">
        <f aca="false">L67+L72+L82+L77</f>
        <v>0</v>
      </c>
      <c r="M66" s="149" t="n">
        <f aca="false">M67+M72+M82+M77</f>
        <v>0</v>
      </c>
      <c r="N66" s="148" t="n">
        <f aca="false">SUM(O66:R66)</f>
        <v>173743700</v>
      </c>
      <c r="O66" s="148" t="n">
        <f aca="false">O67+O72+O82+O77</f>
        <v>173743700</v>
      </c>
      <c r="P66" s="69" t="n">
        <f aca="false">P67+P72+P82+P77</f>
        <v>0</v>
      </c>
      <c r="Q66" s="69" t="n">
        <f aca="false">Q67+Q72+Q82+Q77</f>
        <v>0</v>
      </c>
      <c r="R66" s="150" t="n">
        <f aca="false">R67+R72+R82+R77</f>
        <v>0</v>
      </c>
    </row>
    <row r="67" customFormat="false" ht="17.35" hidden="false" customHeight="false" outlineLevel="0" collapsed="false">
      <c r="B67" s="116"/>
      <c r="C67" s="29" t="s">
        <v>133</v>
      </c>
      <c r="D67" s="145" t="s">
        <v>338</v>
      </c>
      <c r="E67" s="151" t="s">
        <v>18</v>
      </c>
      <c r="F67" s="151" t="s">
        <v>34</v>
      </c>
      <c r="G67" s="74" t="n">
        <v>5210000000</v>
      </c>
      <c r="H67" s="75"/>
      <c r="I67" s="148" t="n">
        <f aca="false">SUM(J67:M67)</f>
        <v>103222500</v>
      </c>
      <c r="J67" s="148" t="n">
        <f aca="false">J68</f>
        <v>81534200</v>
      </c>
      <c r="K67" s="69" t="n">
        <f aca="false">K68</f>
        <v>21688300</v>
      </c>
      <c r="L67" s="69" t="n">
        <f aca="false">L68</f>
        <v>0</v>
      </c>
      <c r="M67" s="149" t="n">
        <f aca="false">M68</f>
        <v>0</v>
      </c>
      <c r="N67" s="148" t="n">
        <f aca="false">SUM(O67:R67)</f>
        <v>101729900</v>
      </c>
      <c r="O67" s="148" t="n">
        <f aca="false">O68</f>
        <v>101729900</v>
      </c>
      <c r="P67" s="69" t="n">
        <f aca="false">P68</f>
        <v>0</v>
      </c>
      <c r="Q67" s="69" t="n">
        <f aca="false">Q68</f>
        <v>0</v>
      </c>
      <c r="R67" s="150" t="n">
        <f aca="false">R68</f>
        <v>0</v>
      </c>
    </row>
    <row r="68" customFormat="false" ht="31.35" hidden="false" customHeight="false" outlineLevel="0" collapsed="false">
      <c r="B68" s="116"/>
      <c r="C68" s="83" t="s">
        <v>134</v>
      </c>
      <c r="D68" s="145" t="s">
        <v>338</v>
      </c>
      <c r="E68" s="151" t="s">
        <v>18</v>
      </c>
      <c r="F68" s="151" t="s">
        <v>34</v>
      </c>
      <c r="G68" s="74" t="n">
        <v>5210000590</v>
      </c>
      <c r="H68" s="75"/>
      <c r="I68" s="148" t="n">
        <f aca="false">SUM(J68:M68)</f>
        <v>103222500</v>
      </c>
      <c r="J68" s="148" t="n">
        <f aca="false">J69+J70+J71</f>
        <v>81534200</v>
      </c>
      <c r="K68" s="69" t="n">
        <f aca="false">K69+K70+K71</f>
        <v>21688300</v>
      </c>
      <c r="L68" s="69" t="n">
        <f aca="false">L69+L70+L71</f>
        <v>0</v>
      </c>
      <c r="M68" s="149" t="n">
        <f aca="false">M69+M70+M71</f>
        <v>0</v>
      </c>
      <c r="N68" s="148" t="n">
        <f aca="false">SUM(O68:R68)</f>
        <v>101729900</v>
      </c>
      <c r="O68" s="148" t="n">
        <f aca="false">O69+O70+O71</f>
        <v>101729900</v>
      </c>
      <c r="P68" s="69" t="n">
        <f aca="false">P69+P70+P71</f>
        <v>0</v>
      </c>
      <c r="Q68" s="69" t="n">
        <f aca="false">Q69+Q70+Q71</f>
        <v>0</v>
      </c>
      <c r="R68" s="150" t="n">
        <f aca="false">R69+R70+R71</f>
        <v>0</v>
      </c>
    </row>
    <row r="69" customFormat="false" ht="61.8" hidden="false" customHeight="false" outlineLevel="0" collapsed="false">
      <c r="B69" s="116"/>
      <c r="C69" s="29" t="s">
        <v>104</v>
      </c>
      <c r="D69" s="145" t="s">
        <v>338</v>
      </c>
      <c r="E69" s="151" t="s">
        <v>18</v>
      </c>
      <c r="F69" s="151" t="s">
        <v>34</v>
      </c>
      <c r="G69" s="74" t="n">
        <v>5210000590</v>
      </c>
      <c r="H69" s="75" t="s">
        <v>105</v>
      </c>
      <c r="I69" s="148" t="n">
        <f aca="false">SUM(J69:M69)</f>
        <v>95441200</v>
      </c>
      <c r="J69" s="148" t="n">
        <v>74359700</v>
      </c>
      <c r="K69" s="69" t="n">
        <f aca="false">13849100+7232400</f>
        <v>21081500</v>
      </c>
      <c r="L69" s="69"/>
      <c r="M69" s="149"/>
      <c r="N69" s="148" t="n">
        <f aca="false">SUM(O69:R69)</f>
        <v>94010900</v>
      </c>
      <c r="O69" s="148" t="n">
        <f aca="false">60088700+33922200</f>
        <v>94010900</v>
      </c>
      <c r="P69" s="69"/>
      <c r="Q69" s="69"/>
      <c r="R69" s="150"/>
      <c r="T69" s="2"/>
    </row>
    <row r="70" customFormat="false" ht="31.35" hidden="false" customHeight="false" outlineLevel="0" collapsed="false">
      <c r="B70" s="116"/>
      <c r="C70" s="29" t="s">
        <v>107</v>
      </c>
      <c r="D70" s="145" t="s">
        <v>338</v>
      </c>
      <c r="E70" s="151" t="s">
        <v>18</v>
      </c>
      <c r="F70" s="151" t="s">
        <v>34</v>
      </c>
      <c r="G70" s="74" t="n">
        <v>5210000590</v>
      </c>
      <c r="H70" s="75" t="s">
        <v>108</v>
      </c>
      <c r="I70" s="148" t="n">
        <f aca="false">SUM(J70:M70)</f>
        <v>7672700</v>
      </c>
      <c r="J70" s="148" t="n">
        <v>7054400</v>
      </c>
      <c r="K70" s="69" t="n">
        <f aca="false">1102000-483700</f>
        <v>618300</v>
      </c>
      <c r="L70" s="69"/>
      <c r="M70" s="149"/>
      <c r="N70" s="148" t="n">
        <f aca="false">SUM(O70:R70)</f>
        <v>7612000</v>
      </c>
      <c r="O70" s="148" t="n">
        <f aca="false">4766500+2845500</f>
        <v>7612000</v>
      </c>
      <c r="P70" s="69"/>
      <c r="Q70" s="69"/>
      <c r="R70" s="150"/>
      <c r="T70" s="2"/>
    </row>
    <row r="71" customFormat="false" ht="17.35" hidden="false" customHeight="false" outlineLevel="0" collapsed="false">
      <c r="B71" s="116"/>
      <c r="C71" s="29" t="s">
        <v>110</v>
      </c>
      <c r="D71" s="145" t="s">
        <v>338</v>
      </c>
      <c r="E71" s="151" t="s">
        <v>18</v>
      </c>
      <c r="F71" s="151" t="s">
        <v>34</v>
      </c>
      <c r="G71" s="74" t="n">
        <v>5210000590</v>
      </c>
      <c r="H71" s="75" t="s">
        <v>111</v>
      </c>
      <c r="I71" s="148" t="n">
        <f aca="false">SUM(J71:M71)</f>
        <v>108600</v>
      </c>
      <c r="J71" s="148" t="n">
        <v>120100</v>
      </c>
      <c r="K71" s="69" t="n">
        <f aca="false">-3400-8100</f>
        <v>-11500</v>
      </c>
      <c r="L71" s="69"/>
      <c r="M71" s="149"/>
      <c r="N71" s="148" t="n">
        <f aca="false">SUM(O71:R71)</f>
        <v>107000</v>
      </c>
      <c r="O71" s="148" t="n">
        <f aca="false">35900+71100</f>
        <v>107000</v>
      </c>
      <c r="P71" s="69"/>
      <c r="Q71" s="69"/>
      <c r="R71" s="150"/>
    </row>
    <row r="72" customFormat="false" ht="17.35" hidden="false" customHeight="false" outlineLevel="0" collapsed="false">
      <c r="B72" s="116"/>
      <c r="C72" s="157" t="s">
        <v>135</v>
      </c>
      <c r="D72" s="145" t="s">
        <v>338</v>
      </c>
      <c r="E72" s="151" t="s">
        <v>18</v>
      </c>
      <c r="F72" s="151" t="s">
        <v>34</v>
      </c>
      <c r="G72" s="74" t="n">
        <v>5220000000</v>
      </c>
      <c r="H72" s="75"/>
      <c r="I72" s="148" t="n">
        <f aca="false">SUM(J72:M72)</f>
        <v>38562400</v>
      </c>
      <c r="J72" s="148" t="n">
        <f aca="false">J73</f>
        <v>24210800</v>
      </c>
      <c r="K72" s="69" t="n">
        <f aca="false">K73</f>
        <v>14351600</v>
      </c>
      <c r="L72" s="69" t="n">
        <f aca="false">L73</f>
        <v>0</v>
      </c>
      <c r="M72" s="149" t="n">
        <f aca="false">M73</f>
        <v>0</v>
      </c>
      <c r="N72" s="148" t="n">
        <f aca="false">SUM(O72:R72)</f>
        <v>37981100</v>
      </c>
      <c r="O72" s="148" t="n">
        <f aca="false">O73</f>
        <v>37981100</v>
      </c>
      <c r="P72" s="69" t="n">
        <f aca="false">P73</f>
        <v>0</v>
      </c>
      <c r="Q72" s="69" t="n">
        <f aca="false">Q73</f>
        <v>0</v>
      </c>
      <c r="R72" s="150" t="n">
        <f aca="false">R73</f>
        <v>0</v>
      </c>
    </row>
    <row r="73" customFormat="false" ht="31.35" hidden="false" customHeight="false" outlineLevel="0" collapsed="false">
      <c r="B73" s="116"/>
      <c r="C73" s="83" t="s">
        <v>134</v>
      </c>
      <c r="D73" s="145" t="s">
        <v>338</v>
      </c>
      <c r="E73" s="151" t="s">
        <v>18</v>
      </c>
      <c r="F73" s="151" t="s">
        <v>34</v>
      </c>
      <c r="G73" s="74" t="n">
        <v>5220000590</v>
      </c>
      <c r="H73" s="75"/>
      <c r="I73" s="148" t="n">
        <f aca="false">SUM(J73:M73)</f>
        <v>38562400</v>
      </c>
      <c r="J73" s="148" t="n">
        <f aca="false">J74+J75+J76</f>
        <v>24210800</v>
      </c>
      <c r="K73" s="69" t="n">
        <f aca="false">K74+K75+K76</f>
        <v>14351600</v>
      </c>
      <c r="L73" s="69" t="n">
        <f aca="false">L74+L75+L76</f>
        <v>0</v>
      </c>
      <c r="M73" s="149" t="n">
        <f aca="false">M74+M75+M76</f>
        <v>0</v>
      </c>
      <c r="N73" s="148" t="n">
        <f aca="false">SUM(O73:R73)</f>
        <v>37981100</v>
      </c>
      <c r="O73" s="148" t="n">
        <f aca="false">O74+O75+O76</f>
        <v>37981100</v>
      </c>
      <c r="P73" s="69" t="n">
        <f aca="false">P74+P75+P76</f>
        <v>0</v>
      </c>
      <c r="Q73" s="69" t="n">
        <f aca="false">Q74+Q75+Q76</f>
        <v>0</v>
      </c>
      <c r="R73" s="150" t="n">
        <f aca="false">R74+R75+R76</f>
        <v>0</v>
      </c>
    </row>
    <row r="74" customFormat="false" ht="61.8" hidden="false" customHeight="false" outlineLevel="0" collapsed="false">
      <c r="B74" s="116"/>
      <c r="C74" s="29" t="s">
        <v>104</v>
      </c>
      <c r="D74" s="145" t="s">
        <v>338</v>
      </c>
      <c r="E74" s="151" t="s">
        <v>18</v>
      </c>
      <c r="F74" s="151" t="s">
        <v>34</v>
      </c>
      <c r="G74" s="74" t="n">
        <v>5220000590</v>
      </c>
      <c r="H74" s="75" t="s">
        <v>105</v>
      </c>
      <c r="I74" s="148" t="n">
        <f aca="false">SUM(J74:M74)</f>
        <v>27329000</v>
      </c>
      <c r="J74" s="148" t="n">
        <v>13495600</v>
      </c>
      <c r="K74" s="69" t="n">
        <v>13833400</v>
      </c>
      <c r="L74" s="69"/>
      <c r="M74" s="149"/>
      <c r="N74" s="148" t="n">
        <f aca="false">SUM(O74:R74)</f>
        <v>26919400</v>
      </c>
      <c r="O74" s="148" t="n">
        <v>26919400</v>
      </c>
      <c r="P74" s="69"/>
      <c r="Q74" s="69"/>
      <c r="R74" s="150"/>
    </row>
    <row r="75" customFormat="false" ht="31.35" hidden="false" customHeight="false" outlineLevel="0" collapsed="false">
      <c r="B75" s="116"/>
      <c r="C75" s="29" t="s">
        <v>107</v>
      </c>
      <c r="D75" s="145" t="s">
        <v>338</v>
      </c>
      <c r="E75" s="151" t="s">
        <v>18</v>
      </c>
      <c r="F75" s="151" t="s">
        <v>34</v>
      </c>
      <c r="G75" s="74" t="n">
        <v>5220000590</v>
      </c>
      <c r="H75" s="75" t="s">
        <v>108</v>
      </c>
      <c r="I75" s="148" t="n">
        <f aca="false">SUM(J75:M75)</f>
        <v>11124100</v>
      </c>
      <c r="J75" s="148" t="n">
        <v>10594400</v>
      </c>
      <c r="K75" s="69" t="n">
        <v>529700</v>
      </c>
      <c r="L75" s="69"/>
      <c r="M75" s="149"/>
      <c r="N75" s="148" t="n">
        <f aca="false">SUM(O75:R75)</f>
        <v>10954000</v>
      </c>
      <c r="O75" s="148" t="n">
        <v>10954000</v>
      </c>
      <c r="P75" s="69"/>
      <c r="Q75" s="69"/>
      <c r="R75" s="150"/>
    </row>
    <row r="76" customFormat="false" ht="17.35" hidden="false" customHeight="false" outlineLevel="0" collapsed="false">
      <c r="B76" s="116"/>
      <c r="C76" s="29" t="s">
        <v>110</v>
      </c>
      <c r="D76" s="145" t="s">
        <v>338</v>
      </c>
      <c r="E76" s="151" t="s">
        <v>18</v>
      </c>
      <c r="F76" s="151" t="s">
        <v>34</v>
      </c>
      <c r="G76" s="74" t="n">
        <v>5220000590</v>
      </c>
      <c r="H76" s="75" t="s">
        <v>111</v>
      </c>
      <c r="I76" s="148" t="n">
        <f aca="false">SUM(J76:M76)</f>
        <v>109300</v>
      </c>
      <c r="J76" s="148" t="n">
        <v>120800</v>
      </c>
      <c r="K76" s="69" t="n">
        <v>-11500</v>
      </c>
      <c r="L76" s="69"/>
      <c r="M76" s="149"/>
      <c r="N76" s="148" t="n">
        <f aca="false">SUM(O76:R76)</f>
        <v>107700</v>
      </c>
      <c r="O76" s="148" t="n">
        <v>107700</v>
      </c>
      <c r="P76" s="69"/>
      <c r="Q76" s="69"/>
      <c r="R76" s="150"/>
    </row>
    <row r="77" customFormat="false" ht="17.35" hidden="false" customHeight="false" outlineLevel="0" collapsed="false">
      <c r="B77" s="116"/>
      <c r="C77" s="29" t="s">
        <v>136</v>
      </c>
      <c r="D77" s="145" t="s">
        <v>338</v>
      </c>
      <c r="E77" s="151" t="s">
        <v>18</v>
      </c>
      <c r="F77" s="151" t="s">
        <v>34</v>
      </c>
      <c r="G77" s="74" t="n">
        <v>5230000000</v>
      </c>
      <c r="H77" s="75"/>
      <c r="I77" s="148" t="n">
        <f aca="false">SUM(J77:M77)</f>
        <v>18204200</v>
      </c>
      <c r="J77" s="148" t="n">
        <f aca="false">J78</f>
        <v>5653100</v>
      </c>
      <c r="K77" s="69" t="n">
        <f aca="false">K78</f>
        <v>12551100</v>
      </c>
      <c r="L77" s="69" t="n">
        <f aca="false">L78</f>
        <v>0</v>
      </c>
      <c r="M77" s="149" t="n">
        <f aca="false">M78</f>
        <v>0</v>
      </c>
      <c r="N77" s="148" t="n">
        <f aca="false">SUM(O77:R77)</f>
        <v>17931200</v>
      </c>
      <c r="O77" s="69" t="n">
        <f aca="false">O78</f>
        <v>17931200</v>
      </c>
      <c r="P77" s="69" t="n">
        <f aca="false">P78</f>
        <v>0</v>
      </c>
      <c r="Q77" s="69" t="n">
        <f aca="false">Q78</f>
        <v>0</v>
      </c>
      <c r="R77" s="150" t="n">
        <f aca="false">R78</f>
        <v>0</v>
      </c>
    </row>
    <row r="78" customFormat="false" ht="31.35" hidden="false" customHeight="false" outlineLevel="0" collapsed="false">
      <c r="B78" s="116"/>
      <c r="C78" s="29" t="s">
        <v>134</v>
      </c>
      <c r="D78" s="145" t="s">
        <v>338</v>
      </c>
      <c r="E78" s="151" t="s">
        <v>18</v>
      </c>
      <c r="F78" s="151" t="s">
        <v>34</v>
      </c>
      <c r="G78" s="74" t="n">
        <v>5230000590</v>
      </c>
      <c r="H78" s="75"/>
      <c r="I78" s="148" t="n">
        <f aca="false">SUM(J78:M78)</f>
        <v>18204200</v>
      </c>
      <c r="J78" s="148" t="n">
        <f aca="false">J79+J80+J81</f>
        <v>5653100</v>
      </c>
      <c r="K78" s="69" t="n">
        <f aca="false">K79+K80+K81</f>
        <v>12551100</v>
      </c>
      <c r="L78" s="69" t="n">
        <f aca="false">L79+L80+L81</f>
        <v>0</v>
      </c>
      <c r="M78" s="149" t="n">
        <f aca="false">M79+M80+M81</f>
        <v>0</v>
      </c>
      <c r="N78" s="148" t="n">
        <f aca="false">SUM(O78:R78)</f>
        <v>17931200</v>
      </c>
      <c r="O78" s="69" t="n">
        <f aca="false">O79+O80+O81</f>
        <v>17931200</v>
      </c>
      <c r="P78" s="69" t="n">
        <f aca="false">P79+P80+P81</f>
        <v>0</v>
      </c>
      <c r="Q78" s="69" t="n">
        <f aca="false">Q79+Q80+Q81</f>
        <v>0</v>
      </c>
      <c r="R78" s="150" t="n">
        <f aca="false">R79+R80+R81</f>
        <v>0</v>
      </c>
    </row>
    <row r="79" customFormat="false" ht="61.8" hidden="false" customHeight="false" outlineLevel="0" collapsed="false">
      <c r="B79" s="116"/>
      <c r="C79" s="29" t="s">
        <v>104</v>
      </c>
      <c r="D79" s="145" t="s">
        <v>338</v>
      </c>
      <c r="E79" s="151" t="s">
        <v>18</v>
      </c>
      <c r="F79" s="151" t="s">
        <v>34</v>
      </c>
      <c r="G79" s="74" t="n">
        <v>5230000590</v>
      </c>
      <c r="H79" s="75" t="s">
        <v>105</v>
      </c>
      <c r="I79" s="148" t="n">
        <f aca="false">SUM(J79:M79)</f>
        <v>17328300</v>
      </c>
      <c r="J79" s="148" t="n">
        <v>5109600</v>
      </c>
      <c r="K79" s="69" t="n">
        <v>12218700</v>
      </c>
      <c r="L79" s="69"/>
      <c r="M79" s="149"/>
      <c r="N79" s="148" t="n">
        <f aca="false">SUM(O79:R79)</f>
        <v>17068600</v>
      </c>
      <c r="O79" s="148" t="n">
        <v>17068600</v>
      </c>
      <c r="P79" s="69"/>
      <c r="Q79" s="69"/>
      <c r="R79" s="150"/>
    </row>
    <row r="80" customFormat="false" ht="31.35" hidden="false" customHeight="false" outlineLevel="0" collapsed="false">
      <c r="B80" s="116"/>
      <c r="C80" s="29" t="s">
        <v>107</v>
      </c>
      <c r="D80" s="145" t="s">
        <v>338</v>
      </c>
      <c r="E80" s="151" t="s">
        <v>18</v>
      </c>
      <c r="F80" s="151" t="s">
        <v>34</v>
      </c>
      <c r="G80" s="74" t="n">
        <v>5230000590</v>
      </c>
      <c r="H80" s="75" t="s">
        <v>108</v>
      </c>
      <c r="I80" s="148" t="n">
        <f aca="false">SUM(J80:M80)</f>
        <v>667400</v>
      </c>
      <c r="J80" s="148" t="n">
        <v>356900</v>
      </c>
      <c r="K80" s="69" t="n">
        <v>310500</v>
      </c>
      <c r="L80" s="69"/>
      <c r="M80" s="149"/>
      <c r="N80" s="148" t="n">
        <f aca="false">SUM(O80:R80)</f>
        <v>657200</v>
      </c>
      <c r="O80" s="148" t="n">
        <v>657200</v>
      </c>
      <c r="P80" s="69"/>
      <c r="Q80" s="69"/>
      <c r="R80" s="150"/>
    </row>
    <row r="81" customFormat="false" ht="17.35" hidden="false" customHeight="false" outlineLevel="0" collapsed="false">
      <c r="B81" s="116"/>
      <c r="C81" s="29" t="s">
        <v>110</v>
      </c>
      <c r="D81" s="145" t="s">
        <v>338</v>
      </c>
      <c r="E81" s="151" t="s">
        <v>18</v>
      </c>
      <c r="F81" s="151" t="s">
        <v>34</v>
      </c>
      <c r="G81" s="74" t="n">
        <v>5230000590</v>
      </c>
      <c r="H81" s="75" t="s">
        <v>111</v>
      </c>
      <c r="I81" s="148" t="n">
        <f aca="false">SUM(J81:M81)</f>
        <v>208500</v>
      </c>
      <c r="J81" s="148" t="n">
        <v>186600</v>
      </c>
      <c r="K81" s="69" t="n">
        <v>21900</v>
      </c>
      <c r="L81" s="69"/>
      <c r="M81" s="149"/>
      <c r="N81" s="148" t="n">
        <f aca="false">SUM(O81:R81)</f>
        <v>205400</v>
      </c>
      <c r="O81" s="148" t="n">
        <v>205400</v>
      </c>
      <c r="P81" s="69"/>
      <c r="Q81" s="69"/>
      <c r="R81" s="150"/>
    </row>
    <row r="82" customFormat="false" ht="17.35" hidden="false" customHeight="false" outlineLevel="0" collapsed="false">
      <c r="B82" s="116"/>
      <c r="C82" s="29" t="s">
        <v>139</v>
      </c>
      <c r="D82" s="145" t="s">
        <v>338</v>
      </c>
      <c r="E82" s="151" t="s">
        <v>18</v>
      </c>
      <c r="F82" s="151" t="s">
        <v>34</v>
      </c>
      <c r="G82" s="74" t="n">
        <v>5260000000</v>
      </c>
      <c r="H82" s="75"/>
      <c r="I82" s="148" t="n">
        <f aca="false">SUM(J82:M82)</f>
        <v>16355100</v>
      </c>
      <c r="J82" s="148" t="n">
        <f aca="false">+J83</f>
        <v>14076600</v>
      </c>
      <c r="K82" s="69" t="n">
        <f aca="false">+K83</f>
        <v>2278500</v>
      </c>
      <c r="L82" s="69" t="n">
        <f aca="false">+L83</f>
        <v>0</v>
      </c>
      <c r="M82" s="149" t="n">
        <f aca="false">+M83</f>
        <v>0</v>
      </c>
      <c r="N82" s="148" t="n">
        <f aca="false">SUM(O82:R82)</f>
        <v>16101500</v>
      </c>
      <c r="O82" s="148" t="n">
        <f aca="false">O83</f>
        <v>16101500</v>
      </c>
      <c r="P82" s="69" t="n">
        <f aca="false">+P83</f>
        <v>0</v>
      </c>
      <c r="Q82" s="69" t="n">
        <f aca="false">+Q83</f>
        <v>0</v>
      </c>
      <c r="R82" s="150" t="n">
        <f aca="false">+R83</f>
        <v>0</v>
      </c>
    </row>
    <row r="83" customFormat="false" ht="31.35" hidden="false" customHeight="false" outlineLevel="0" collapsed="false">
      <c r="B83" s="116"/>
      <c r="C83" s="29" t="s">
        <v>134</v>
      </c>
      <c r="D83" s="145" t="s">
        <v>338</v>
      </c>
      <c r="E83" s="151" t="s">
        <v>18</v>
      </c>
      <c r="F83" s="151" t="s">
        <v>34</v>
      </c>
      <c r="G83" s="74" t="n">
        <v>5260000590</v>
      </c>
      <c r="H83" s="75"/>
      <c r="I83" s="148" t="n">
        <f aca="false">SUM(J83:M83)</f>
        <v>16355100</v>
      </c>
      <c r="J83" s="148" t="n">
        <f aca="false">J84+J85+J86</f>
        <v>14076600</v>
      </c>
      <c r="K83" s="69" t="n">
        <f aca="false">K84+K85+K86</f>
        <v>2278500</v>
      </c>
      <c r="L83" s="69" t="n">
        <f aca="false">L84+L85+L86</f>
        <v>0</v>
      </c>
      <c r="M83" s="149" t="n">
        <f aca="false">M84+M85+M86</f>
        <v>0</v>
      </c>
      <c r="N83" s="148" t="n">
        <f aca="false">SUM(O83:R83)</f>
        <v>16101500</v>
      </c>
      <c r="O83" s="148" t="n">
        <f aca="false">O84+O85+O86</f>
        <v>16101500</v>
      </c>
      <c r="P83" s="69" t="n">
        <f aca="false">P84+P85+P86</f>
        <v>0</v>
      </c>
      <c r="Q83" s="69" t="n">
        <f aca="false">Q84+Q85+Q86</f>
        <v>0</v>
      </c>
      <c r="R83" s="150" t="n">
        <f aca="false">R84+R85+R86</f>
        <v>0</v>
      </c>
    </row>
    <row r="84" customFormat="false" ht="61.8" hidden="false" customHeight="false" outlineLevel="0" collapsed="false">
      <c r="B84" s="116"/>
      <c r="C84" s="29" t="s">
        <v>104</v>
      </c>
      <c r="D84" s="145" t="s">
        <v>338</v>
      </c>
      <c r="E84" s="151" t="s">
        <v>18</v>
      </c>
      <c r="F84" s="151" t="s">
        <v>34</v>
      </c>
      <c r="G84" s="74" t="n">
        <v>5260000590</v>
      </c>
      <c r="H84" s="75" t="s">
        <v>105</v>
      </c>
      <c r="I84" s="148" t="n">
        <f aca="false">SUM(J84:M84)</f>
        <v>14357200</v>
      </c>
      <c r="J84" s="148" t="n">
        <v>12129200</v>
      </c>
      <c r="K84" s="69" t="n">
        <v>2228000</v>
      </c>
      <c r="L84" s="69"/>
      <c r="M84" s="149"/>
      <c r="N84" s="148" t="n">
        <f aca="false">SUM(O84:R84)</f>
        <v>14142100</v>
      </c>
      <c r="O84" s="148" t="n">
        <v>14142100</v>
      </c>
      <c r="P84" s="69"/>
      <c r="Q84" s="69"/>
      <c r="R84" s="150"/>
    </row>
    <row r="85" customFormat="false" ht="31.35" hidden="false" customHeight="false" outlineLevel="0" collapsed="false">
      <c r="B85" s="116"/>
      <c r="C85" s="29" t="s">
        <v>107</v>
      </c>
      <c r="D85" s="145" t="s">
        <v>338</v>
      </c>
      <c r="E85" s="151" t="s">
        <v>18</v>
      </c>
      <c r="F85" s="151" t="s">
        <v>34</v>
      </c>
      <c r="G85" s="74" t="n">
        <v>5260000590</v>
      </c>
      <c r="H85" s="75" t="s">
        <v>108</v>
      </c>
      <c r="I85" s="148" t="n">
        <f aca="false">SUM(J85:M85)</f>
        <v>1613600</v>
      </c>
      <c r="J85" s="148" t="n">
        <v>1520300</v>
      </c>
      <c r="K85" s="69" t="n">
        <v>93300</v>
      </c>
      <c r="L85" s="69"/>
      <c r="M85" s="149"/>
      <c r="N85" s="148" t="n">
        <f aca="false">SUM(O85:R85)</f>
        <v>1580800</v>
      </c>
      <c r="O85" s="148" t="n">
        <v>1580800</v>
      </c>
      <c r="P85" s="69"/>
      <c r="Q85" s="69"/>
      <c r="R85" s="150"/>
    </row>
    <row r="86" customFormat="false" ht="17.35" hidden="false" customHeight="false" outlineLevel="0" collapsed="false">
      <c r="B86" s="116"/>
      <c r="C86" s="29" t="s">
        <v>110</v>
      </c>
      <c r="D86" s="145" t="s">
        <v>338</v>
      </c>
      <c r="E86" s="151" t="s">
        <v>18</v>
      </c>
      <c r="F86" s="151" t="s">
        <v>34</v>
      </c>
      <c r="G86" s="74" t="n">
        <v>5260000590</v>
      </c>
      <c r="H86" s="75" t="s">
        <v>111</v>
      </c>
      <c r="I86" s="148" t="n">
        <f aca="false">SUM(J86:M86)</f>
        <v>384300</v>
      </c>
      <c r="J86" s="148" t="n">
        <v>427100</v>
      </c>
      <c r="K86" s="69" t="n">
        <v>-42800</v>
      </c>
      <c r="L86" s="69"/>
      <c r="M86" s="149"/>
      <c r="N86" s="148" t="n">
        <f aca="false">SUM(O86:R86)</f>
        <v>378600</v>
      </c>
      <c r="O86" s="148" t="n">
        <v>378600</v>
      </c>
      <c r="P86" s="69"/>
      <c r="Q86" s="69"/>
      <c r="R86" s="150"/>
    </row>
    <row r="87" customFormat="false" ht="31.35" hidden="false" customHeight="false" outlineLevel="0" collapsed="false">
      <c r="B87" s="116"/>
      <c r="C87" s="29" t="s">
        <v>236</v>
      </c>
      <c r="D87" s="145" t="s">
        <v>338</v>
      </c>
      <c r="E87" s="151" t="s">
        <v>18</v>
      </c>
      <c r="F87" s="151" t="s">
        <v>34</v>
      </c>
      <c r="G87" s="74" t="n">
        <v>6300000000</v>
      </c>
      <c r="H87" s="75"/>
      <c r="I87" s="148" t="n">
        <f aca="false">SUM(J87:M87)</f>
        <v>5200000</v>
      </c>
      <c r="J87" s="148" t="n">
        <f aca="false">J88</f>
        <v>2050000</v>
      </c>
      <c r="K87" s="69" t="n">
        <f aca="false">K88</f>
        <v>3150000</v>
      </c>
      <c r="L87" s="69" t="n">
        <f aca="false">L88</f>
        <v>0</v>
      </c>
      <c r="M87" s="149" t="n">
        <f aca="false">M88</f>
        <v>0</v>
      </c>
      <c r="N87" s="148" t="n">
        <f aca="false">SUM(O87:R87)</f>
        <v>5200000</v>
      </c>
      <c r="O87" s="148" t="n">
        <f aca="false">O88</f>
        <v>5200000</v>
      </c>
      <c r="P87" s="69" t="n">
        <f aca="false">P88</f>
        <v>0</v>
      </c>
      <c r="Q87" s="69" t="n">
        <f aca="false">Q88</f>
        <v>0</v>
      </c>
      <c r="R87" s="150" t="n">
        <f aca="false">R88</f>
        <v>0</v>
      </c>
    </row>
    <row r="88" customFormat="false" ht="47.05" hidden="false" customHeight="false" outlineLevel="0" collapsed="false">
      <c r="B88" s="116"/>
      <c r="C88" s="29" t="s">
        <v>237</v>
      </c>
      <c r="D88" s="145" t="s">
        <v>338</v>
      </c>
      <c r="E88" s="151" t="s">
        <v>18</v>
      </c>
      <c r="F88" s="151" t="s">
        <v>34</v>
      </c>
      <c r="G88" s="74" t="n">
        <v>6310000000</v>
      </c>
      <c r="H88" s="75"/>
      <c r="I88" s="148" t="n">
        <f aca="false">SUM(J88:M88)</f>
        <v>5200000</v>
      </c>
      <c r="J88" s="148" t="n">
        <f aca="false">J89</f>
        <v>2050000</v>
      </c>
      <c r="K88" s="69" t="n">
        <f aca="false">K89</f>
        <v>3150000</v>
      </c>
      <c r="L88" s="69" t="n">
        <f aca="false">L89</f>
        <v>0</v>
      </c>
      <c r="M88" s="149" t="n">
        <f aca="false">M89</f>
        <v>0</v>
      </c>
      <c r="N88" s="148" t="n">
        <f aca="false">SUM(O88:R88)</f>
        <v>5200000</v>
      </c>
      <c r="O88" s="148" t="n">
        <f aca="false">O89</f>
        <v>5200000</v>
      </c>
      <c r="P88" s="69" t="n">
        <f aca="false">P89</f>
        <v>0</v>
      </c>
      <c r="Q88" s="69" t="n">
        <f aca="false">Q89</f>
        <v>0</v>
      </c>
      <c r="R88" s="150" t="n">
        <f aca="false">R89</f>
        <v>0</v>
      </c>
    </row>
    <row r="89" customFormat="false" ht="31.35" hidden="false" customHeight="false" outlineLevel="0" collapsed="false">
      <c r="B89" s="116"/>
      <c r="C89" s="29" t="s">
        <v>238</v>
      </c>
      <c r="D89" s="145" t="s">
        <v>338</v>
      </c>
      <c r="E89" s="151" t="s">
        <v>18</v>
      </c>
      <c r="F89" s="151" t="s">
        <v>34</v>
      </c>
      <c r="G89" s="74" t="n">
        <v>6310010050</v>
      </c>
      <c r="H89" s="75"/>
      <c r="I89" s="148" t="n">
        <f aca="false">SUM(J89:M89)</f>
        <v>5200000</v>
      </c>
      <c r="J89" s="148" t="n">
        <f aca="false">J90</f>
        <v>2050000</v>
      </c>
      <c r="K89" s="69" t="n">
        <f aca="false">K90</f>
        <v>3150000</v>
      </c>
      <c r="L89" s="69" t="n">
        <f aca="false">L90</f>
        <v>0</v>
      </c>
      <c r="M89" s="149" t="n">
        <f aca="false">M90</f>
        <v>0</v>
      </c>
      <c r="N89" s="148" t="n">
        <f aca="false">SUM(O89:R89)</f>
        <v>5200000</v>
      </c>
      <c r="O89" s="148" t="n">
        <f aca="false">O90</f>
        <v>5200000</v>
      </c>
      <c r="P89" s="69" t="n">
        <f aca="false">P90</f>
        <v>0</v>
      </c>
      <c r="Q89" s="69" t="n">
        <f aca="false">Q90</f>
        <v>0</v>
      </c>
      <c r="R89" s="150" t="n">
        <f aca="false">R90</f>
        <v>0</v>
      </c>
    </row>
    <row r="90" customFormat="false" ht="31.35" hidden="false" customHeight="false" outlineLevel="0" collapsed="false">
      <c r="B90" s="116"/>
      <c r="C90" s="29" t="s">
        <v>170</v>
      </c>
      <c r="D90" s="145" t="s">
        <v>338</v>
      </c>
      <c r="E90" s="151" t="s">
        <v>18</v>
      </c>
      <c r="F90" s="151" t="s">
        <v>34</v>
      </c>
      <c r="G90" s="74" t="n">
        <v>6310010050</v>
      </c>
      <c r="H90" s="75" t="s">
        <v>200</v>
      </c>
      <c r="I90" s="148" t="n">
        <f aca="false">SUM(J90:M90)</f>
        <v>5200000</v>
      </c>
      <c r="J90" s="148" t="n">
        <v>2050000</v>
      </c>
      <c r="K90" s="69" t="n">
        <v>3150000</v>
      </c>
      <c r="L90" s="69"/>
      <c r="M90" s="149"/>
      <c r="N90" s="148" t="n">
        <f aca="false">SUM(O90:R90)</f>
        <v>5200000</v>
      </c>
      <c r="O90" s="148" t="n">
        <v>5200000</v>
      </c>
      <c r="P90" s="69"/>
      <c r="Q90" s="69"/>
      <c r="R90" s="150"/>
    </row>
    <row r="91" customFormat="false" ht="31.35" hidden="false" customHeight="false" outlineLevel="0" collapsed="false">
      <c r="B91" s="116"/>
      <c r="C91" s="29" t="s">
        <v>306</v>
      </c>
      <c r="D91" s="145" t="s">
        <v>338</v>
      </c>
      <c r="E91" s="151" t="s">
        <v>18</v>
      </c>
      <c r="F91" s="151" t="s">
        <v>34</v>
      </c>
      <c r="G91" s="74" t="n">
        <v>9900000000</v>
      </c>
      <c r="H91" s="75"/>
      <c r="I91" s="148" t="n">
        <f aca="false">SUM(J91:M91)</f>
        <v>10975800</v>
      </c>
      <c r="J91" s="148" t="n">
        <f aca="false">J94+J92+J96</f>
        <v>12209000</v>
      </c>
      <c r="K91" s="69" t="n">
        <f aca="false">K94+K92+K96</f>
        <v>-1233200</v>
      </c>
      <c r="L91" s="69" t="n">
        <f aca="false">L94+L92+L96</f>
        <v>0</v>
      </c>
      <c r="M91" s="149" t="n">
        <f aca="false">M94+M92+M96</f>
        <v>0</v>
      </c>
      <c r="N91" s="148" t="n">
        <f aca="false">SUM(O91:R91)</f>
        <v>10652700</v>
      </c>
      <c r="O91" s="148" t="n">
        <f aca="false">O94+O92+O96</f>
        <v>10652700</v>
      </c>
      <c r="P91" s="69" t="n">
        <f aca="false">P94+P92+P96</f>
        <v>0</v>
      </c>
      <c r="Q91" s="69" t="n">
        <f aca="false">Q94+Q92+Q96</f>
        <v>0</v>
      </c>
      <c r="R91" s="150" t="n">
        <f aca="false">R94+R92+R96</f>
        <v>0</v>
      </c>
    </row>
    <row r="92" customFormat="false" ht="31.35" hidden="false" customHeight="false" outlineLevel="0" collapsed="false">
      <c r="B92" s="116"/>
      <c r="C92" s="29" t="s">
        <v>308</v>
      </c>
      <c r="D92" s="145" t="s">
        <v>338</v>
      </c>
      <c r="E92" s="151" t="s">
        <v>18</v>
      </c>
      <c r="F92" s="151" t="s">
        <v>34</v>
      </c>
      <c r="G92" s="74" t="n">
        <v>9900010150</v>
      </c>
      <c r="H92" s="75"/>
      <c r="I92" s="148" t="n">
        <f aca="false">SUM(J92:M92)</f>
        <v>10000000</v>
      </c>
      <c r="J92" s="148" t="n">
        <f aca="false">J93</f>
        <v>10000000</v>
      </c>
      <c r="K92" s="69" t="n">
        <f aca="false">K93</f>
        <v>0</v>
      </c>
      <c r="L92" s="69" t="n">
        <f aca="false">L93</f>
        <v>0</v>
      </c>
      <c r="M92" s="149" t="n">
        <f aca="false">M93</f>
        <v>0</v>
      </c>
      <c r="N92" s="148" t="n">
        <f aca="false">SUM(O92:R92)</f>
        <v>10000000</v>
      </c>
      <c r="O92" s="148" t="n">
        <f aca="false">O93</f>
        <v>10000000</v>
      </c>
      <c r="P92" s="69" t="n">
        <f aca="false">P93</f>
        <v>0</v>
      </c>
      <c r="Q92" s="69" t="n">
        <f aca="false">Q93</f>
        <v>0</v>
      </c>
      <c r="R92" s="150" t="n">
        <f aca="false">R93</f>
        <v>0</v>
      </c>
    </row>
    <row r="93" customFormat="false" ht="31.35" hidden="false" customHeight="false" outlineLevel="0" collapsed="false">
      <c r="B93" s="116"/>
      <c r="C93" s="29" t="s">
        <v>107</v>
      </c>
      <c r="D93" s="145" t="s">
        <v>338</v>
      </c>
      <c r="E93" s="151" t="s">
        <v>18</v>
      </c>
      <c r="F93" s="151" t="s">
        <v>34</v>
      </c>
      <c r="G93" s="74" t="n">
        <v>9900010150</v>
      </c>
      <c r="H93" s="75" t="s">
        <v>108</v>
      </c>
      <c r="I93" s="148" t="n">
        <f aca="false">SUM(J93:M93)</f>
        <v>10000000</v>
      </c>
      <c r="J93" s="148" t="n">
        <v>10000000</v>
      </c>
      <c r="K93" s="69" t="n">
        <v>0</v>
      </c>
      <c r="L93" s="69"/>
      <c r="M93" s="149"/>
      <c r="N93" s="148" t="n">
        <f aca="false">SUM(O93:R93)</f>
        <v>10000000</v>
      </c>
      <c r="O93" s="148" t="n">
        <v>10000000</v>
      </c>
      <c r="P93" s="69"/>
      <c r="Q93" s="69"/>
      <c r="R93" s="150"/>
    </row>
    <row r="94" customFormat="false" ht="17.35" hidden="true" customHeight="false" outlineLevel="0" collapsed="false">
      <c r="B94" s="116"/>
      <c r="C94" s="29" t="s">
        <v>310</v>
      </c>
      <c r="D94" s="145" t="s">
        <v>338</v>
      </c>
      <c r="E94" s="151" t="s">
        <v>18</v>
      </c>
      <c r="F94" s="151" t="s">
        <v>34</v>
      </c>
      <c r="G94" s="74" t="n">
        <v>9900010910</v>
      </c>
      <c r="H94" s="75"/>
      <c r="I94" s="148" t="n">
        <f aca="false">SUM(J94:M94)</f>
        <v>0</v>
      </c>
      <c r="J94" s="148" t="n">
        <f aca="false">J95</f>
        <v>736300</v>
      </c>
      <c r="K94" s="69" t="n">
        <f aca="false">K95</f>
        <v>-736300</v>
      </c>
      <c r="L94" s="69" t="n">
        <f aca="false">L95</f>
        <v>0</v>
      </c>
      <c r="M94" s="149" t="n">
        <f aca="false">M95</f>
        <v>0</v>
      </c>
      <c r="N94" s="148" t="n">
        <f aca="false">SUM(O94:R94)</f>
        <v>0</v>
      </c>
      <c r="O94" s="148" t="n">
        <f aca="false">O95</f>
        <v>652700</v>
      </c>
      <c r="P94" s="69" t="n">
        <f aca="false">P95</f>
        <v>-652700</v>
      </c>
      <c r="Q94" s="69" t="n">
        <f aca="false">Q95</f>
        <v>0</v>
      </c>
      <c r="R94" s="150" t="n">
        <f aca="false">R95</f>
        <v>0</v>
      </c>
    </row>
    <row r="95" customFormat="false" ht="17.35" hidden="true" customHeight="false" outlineLevel="0" collapsed="false">
      <c r="B95" s="116"/>
      <c r="C95" s="29" t="s">
        <v>110</v>
      </c>
      <c r="D95" s="145" t="s">
        <v>338</v>
      </c>
      <c r="E95" s="151" t="s">
        <v>18</v>
      </c>
      <c r="F95" s="151" t="s">
        <v>34</v>
      </c>
      <c r="G95" s="74" t="n">
        <v>9900010910</v>
      </c>
      <c r="H95" s="75" t="s">
        <v>111</v>
      </c>
      <c r="I95" s="148" t="n">
        <f aca="false">SUM(J95:M95)</f>
        <v>0</v>
      </c>
      <c r="J95" s="148" t="n">
        <v>736300</v>
      </c>
      <c r="K95" s="69" t="n">
        <v>-736300</v>
      </c>
      <c r="L95" s="69"/>
      <c r="M95" s="149"/>
      <c r="N95" s="148" t="n">
        <f aca="false">SUM(O95:R95)</f>
        <v>0</v>
      </c>
      <c r="O95" s="148" t="n">
        <v>652700</v>
      </c>
      <c r="P95" s="69" t="n">
        <v>-652700</v>
      </c>
      <c r="Q95" s="69"/>
      <c r="R95" s="150"/>
    </row>
    <row r="96" customFormat="false" ht="31.35" hidden="false" customHeight="false" outlineLevel="0" collapsed="false">
      <c r="B96" s="116"/>
      <c r="C96" s="29" t="s">
        <v>318</v>
      </c>
      <c r="D96" s="145" t="s">
        <v>338</v>
      </c>
      <c r="E96" s="151" t="s">
        <v>18</v>
      </c>
      <c r="F96" s="151" t="s">
        <v>34</v>
      </c>
      <c r="G96" s="74" t="n">
        <v>9960000000</v>
      </c>
      <c r="H96" s="75"/>
      <c r="I96" s="148" t="n">
        <f aca="false">SUM(J96:M96)</f>
        <v>975800</v>
      </c>
      <c r="J96" s="148" t="n">
        <f aca="false">J97</f>
        <v>1472700</v>
      </c>
      <c r="K96" s="69" t="n">
        <f aca="false">K97</f>
        <v>-496900</v>
      </c>
      <c r="L96" s="69" t="n">
        <f aca="false">L97</f>
        <v>0</v>
      </c>
      <c r="M96" s="149" t="n">
        <f aca="false">M97</f>
        <v>0</v>
      </c>
      <c r="N96" s="148" t="n">
        <f aca="false">SUM(O96:R96)</f>
        <v>652700</v>
      </c>
      <c r="O96" s="148" t="n">
        <f aca="false">O97</f>
        <v>0</v>
      </c>
      <c r="P96" s="69" t="n">
        <f aca="false">P97</f>
        <v>652700</v>
      </c>
      <c r="Q96" s="69" t="n">
        <f aca="false">Q97</f>
        <v>0</v>
      </c>
      <c r="R96" s="150" t="n">
        <f aca="false">R97</f>
        <v>0</v>
      </c>
    </row>
    <row r="97" customFormat="false" ht="31.35" hidden="false" customHeight="false" outlineLevel="0" collapsed="false">
      <c r="B97" s="116"/>
      <c r="C97" s="29" t="s">
        <v>319</v>
      </c>
      <c r="D97" s="145" t="s">
        <v>338</v>
      </c>
      <c r="E97" s="151" t="s">
        <v>18</v>
      </c>
      <c r="F97" s="151" t="s">
        <v>34</v>
      </c>
      <c r="G97" s="74" t="n">
        <v>9960010570</v>
      </c>
      <c r="H97" s="75"/>
      <c r="I97" s="148" t="n">
        <f aca="false">SUM(J97:M97)</f>
        <v>975800</v>
      </c>
      <c r="J97" s="148" t="n">
        <f aca="false">J98</f>
        <v>1472700</v>
      </c>
      <c r="K97" s="69" t="n">
        <f aca="false">K98</f>
        <v>-496900</v>
      </c>
      <c r="L97" s="69" t="n">
        <f aca="false">L98</f>
        <v>0</v>
      </c>
      <c r="M97" s="149" t="n">
        <f aca="false">M98</f>
        <v>0</v>
      </c>
      <c r="N97" s="148" t="n">
        <f aca="false">SUM(O97:R97)</f>
        <v>652700</v>
      </c>
      <c r="O97" s="148" t="n">
        <f aca="false">O98</f>
        <v>0</v>
      </c>
      <c r="P97" s="69" t="n">
        <f aca="false">P98</f>
        <v>652700</v>
      </c>
      <c r="Q97" s="69" t="n">
        <f aca="false">Q98</f>
        <v>0</v>
      </c>
      <c r="R97" s="150" t="n">
        <f aca="false">R98</f>
        <v>0</v>
      </c>
    </row>
    <row r="98" customFormat="false" ht="31.35" hidden="false" customHeight="false" outlineLevel="0" collapsed="false">
      <c r="B98" s="116"/>
      <c r="C98" s="29" t="s">
        <v>107</v>
      </c>
      <c r="D98" s="145" t="s">
        <v>338</v>
      </c>
      <c r="E98" s="151" t="s">
        <v>18</v>
      </c>
      <c r="F98" s="151" t="s">
        <v>34</v>
      </c>
      <c r="G98" s="74" t="n">
        <v>9960010570</v>
      </c>
      <c r="H98" s="75" t="s">
        <v>108</v>
      </c>
      <c r="I98" s="148" t="n">
        <f aca="false">SUM(J98:M98)</f>
        <v>975800</v>
      </c>
      <c r="J98" s="148" t="n">
        <v>1472700</v>
      </c>
      <c r="K98" s="69" t="n">
        <v>-496900</v>
      </c>
      <c r="L98" s="69"/>
      <c r="M98" s="149"/>
      <c r="N98" s="148" t="n">
        <f aca="false">SUM(O98:R98)</f>
        <v>652700</v>
      </c>
      <c r="O98" s="148" t="n">
        <v>0</v>
      </c>
      <c r="P98" s="69" t="n">
        <v>652700</v>
      </c>
      <c r="Q98" s="69"/>
      <c r="R98" s="150"/>
    </row>
    <row r="99" customFormat="false" ht="17.35" hidden="false" customHeight="false" outlineLevel="0" collapsed="false">
      <c r="B99" s="116"/>
      <c r="C99" s="29" t="s">
        <v>37</v>
      </c>
      <c r="D99" s="145" t="s">
        <v>338</v>
      </c>
      <c r="E99" s="151" t="s">
        <v>22</v>
      </c>
      <c r="F99" s="151" t="s">
        <v>86</v>
      </c>
      <c r="G99" s="74"/>
      <c r="H99" s="75"/>
      <c r="I99" s="148" t="n">
        <f aca="false">SUM(J99:M99)</f>
        <v>47464700</v>
      </c>
      <c r="J99" s="148" t="n">
        <f aca="false">J100+J119+J114</f>
        <v>45744800</v>
      </c>
      <c r="K99" s="69" t="n">
        <f aca="false">K100+K119+K114</f>
        <v>1719900</v>
      </c>
      <c r="L99" s="69" t="n">
        <f aca="false">L100+L119+L114</f>
        <v>0</v>
      </c>
      <c r="M99" s="149" t="n">
        <f aca="false">M100+M119+M114</f>
        <v>0</v>
      </c>
      <c r="N99" s="148" t="n">
        <f aca="false">SUM(O99:R99)</f>
        <v>47208700</v>
      </c>
      <c r="O99" s="148" t="n">
        <f aca="false">O100+O119+O114</f>
        <v>47208700</v>
      </c>
      <c r="P99" s="69" t="n">
        <f aca="false">P100+P119+P114</f>
        <v>0</v>
      </c>
      <c r="Q99" s="69" t="n">
        <f aca="false">Q100+Q119+Q114</f>
        <v>0</v>
      </c>
      <c r="R99" s="150" t="n">
        <f aca="false">R100+R119+R114</f>
        <v>0</v>
      </c>
    </row>
    <row r="100" customFormat="false" ht="17.35" hidden="false" customHeight="false" outlineLevel="0" collapsed="false">
      <c r="B100" s="116"/>
      <c r="C100" s="29" t="s">
        <v>38</v>
      </c>
      <c r="D100" s="145" t="s">
        <v>338</v>
      </c>
      <c r="E100" s="151" t="s">
        <v>22</v>
      </c>
      <c r="F100" s="151" t="s">
        <v>39</v>
      </c>
      <c r="G100" s="74"/>
      <c r="H100" s="75"/>
      <c r="I100" s="148" t="n">
        <f aca="false">SUM(J100:M100)</f>
        <v>35762700</v>
      </c>
      <c r="J100" s="148" t="n">
        <f aca="false">J101+J108</f>
        <v>34742800</v>
      </c>
      <c r="K100" s="69" t="n">
        <f aca="false">K101+K108</f>
        <v>1019900</v>
      </c>
      <c r="L100" s="69" t="n">
        <f aca="false">L101+L108</f>
        <v>0</v>
      </c>
      <c r="M100" s="149" t="n">
        <f aca="false">M101+M108</f>
        <v>0</v>
      </c>
      <c r="N100" s="148" t="n">
        <f aca="false">SUM(O100:R100)</f>
        <v>35406700</v>
      </c>
      <c r="O100" s="148" t="n">
        <f aca="false">O101+O108</f>
        <v>35406700</v>
      </c>
      <c r="P100" s="69" t="n">
        <f aca="false">P101+P108</f>
        <v>0</v>
      </c>
      <c r="Q100" s="69" t="n">
        <f aca="false">Q101+Q108</f>
        <v>0</v>
      </c>
      <c r="R100" s="150" t="n">
        <f aca="false">R101+R108</f>
        <v>0</v>
      </c>
    </row>
    <row r="101" customFormat="false" ht="31.35" hidden="false" customHeight="false" outlineLevel="0" collapsed="false">
      <c r="B101" s="116"/>
      <c r="C101" s="29" t="s">
        <v>132</v>
      </c>
      <c r="D101" s="145" t="s">
        <v>338</v>
      </c>
      <c r="E101" s="151" t="s">
        <v>22</v>
      </c>
      <c r="F101" s="151" t="s">
        <v>39</v>
      </c>
      <c r="G101" s="74" t="n">
        <v>5200000000</v>
      </c>
      <c r="H101" s="75"/>
      <c r="I101" s="148" t="n">
        <f aca="false">SUM(J101:M101)</f>
        <v>35762500</v>
      </c>
      <c r="J101" s="148" t="n">
        <f aca="false">J102</f>
        <v>31742800</v>
      </c>
      <c r="K101" s="69" t="n">
        <f aca="false">K102</f>
        <v>4019700</v>
      </c>
      <c r="L101" s="69" t="n">
        <f aca="false">L102</f>
        <v>0</v>
      </c>
      <c r="M101" s="149" t="n">
        <f aca="false">M102</f>
        <v>0</v>
      </c>
      <c r="N101" s="148" t="n">
        <f aca="false">SUM(O101:R101)</f>
        <v>35406500</v>
      </c>
      <c r="O101" s="148" t="n">
        <f aca="false">O102</f>
        <v>35406500</v>
      </c>
      <c r="P101" s="69" t="n">
        <f aca="false">P102</f>
        <v>0</v>
      </c>
      <c r="Q101" s="69" t="n">
        <f aca="false">Q102</f>
        <v>0</v>
      </c>
      <c r="R101" s="150" t="n">
        <f aca="false">R102</f>
        <v>0</v>
      </c>
    </row>
    <row r="102" customFormat="false" ht="17.35" hidden="false" customHeight="false" outlineLevel="0" collapsed="false">
      <c r="B102" s="116"/>
      <c r="C102" s="83" t="s">
        <v>137</v>
      </c>
      <c r="D102" s="145" t="s">
        <v>338</v>
      </c>
      <c r="E102" s="151" t="s">
        <v>22</v>
      </c>
      <c r="F102" s="151" t="s">
        <v>39</v>
      </c>
      <c r="G102" s="74" t="n">
        <v>5240000000</v>
      </c>
      <c r="H102" s="75"/>
      <c r="I102" s="148" t="n">
        <f aca="false">SUM(J102:M102)</f>
        <v>35762500</v>
      </c>
      <c r="J102" s="148" t="n">
        <f aca="false">J103</f>
        <v>31742800</v>
      </c>
      <c r="K102" s="69" t="n">
        <f aca="false">K103</f>
        <v>4019700</v>
      </c>
      <c r="L102" s="69" t="n">
        <f aca="false">L103</f>
        <v>0</v>
      </c>
      <c r="M102" s="149" t="n">
        <f aca="false">M103</f>
        <v>0</v>
      </c>
      <c r="N102" s="148" t="n">
        <f aca="false">SUM(O102:R102)</f>
        <v>35406500</v>
      </c>
      <c r="O102" s="148" t="n">
        <f aca="false">O103</f>
        <v>35406500</v>
      </c>
      <c r="P102" s="69" t="n">
        <f aca="false">P103</f>
        <v>0</v>
      </c>
      <c r="Q102" s="69" t="n">
        <f aca="false">Q103</f>
        <v>0</v>
      </c>
      <c r="R102" s="150" t="n">
        <f aca="false">R103</f>
        <v>0</v>
      </c>
    </row>
    <row r="103" customFormat="false" ht="31.35" hidden="false" customHeight="false" outlineLevel="0" collapsed="false">
      <c r="B103" s="116"/>
      <c r="C103" s="83" t="s">
        <v>134</v>
      </c>
      <c r="D103" s="145" t="s">
        <v>338</v>
      </c>
      <c r="E103" s="151" t="s">
        <v>22</v>
      </c>
      <c r="F103" s="151" t="s">
        <v>39</v>
      </c>
      <c r="G103" s="74" t="n">
        <v>5240000590</v>
      </c>
      <c r="H103" s="75"/>
      <c r="I103" s="148" t="n">
        <f aca="false">SUM(J103:M103)</f>
        <v>35762500</v>
      </c>
      <c r="J103" s="148" t="n">
        <f aca="false">J104+J105+J107+J106</f>
        <v>31742800</v>
      </c>
      <c r="K103" s="69" t="n">
        <f aca="false">K104+K105+K107+K106</f>
        <v>4019700</v>
      </c>
      <c r="L103" s="69" t="n">
        <f aca="false">L104+L105+L107+L106</f>
        <v>0</v>
      </c>
      <c r="M103" s="149" t="n">
        <f aca="false">M104+M105+M107+M106</f>
        <v>0</v>
      </c>
      <c r="N103" s="148" t="n">
        <f aca="false">SUM(O103:R103)</f>
        <v>35406500</v>
      </c>
      <c r="O103" s="148" t="n">
        <f aca="false">O104+O105+O107+O106</f>
        <v>35406500</v>
      </c>
      <c r="P103" s="69" t="n">
        <f aca="false">P104+P105+P107+P106</f>
        <v>0</v>
      </c>
      <c r="Q103" s="69" t="n">
        <f aca="false">Q104+Q105+Q107+Q106</f>
        <v>0</v>
      </c>
      <c r="R103" s="150" t="n">
        <f aca="false">R104+R105+R107+R106</f>
        <v>0</v>
      </c>
    </row>
    <row r="104" customFormat="false" ht="61.8" hidden="false" customHeight="false" outlineLevel="0" collapsed="false">
      <c r="B104" s="116"/>
      <c r="C104" s="29" t="s">
        <v>104</v>
      </c>
      <c r="D104" s="145" t="s">
        <v>338</v>
      </c>
      <c r="E104" s="151" t="s">
        <v>22</v>
      </c>
      <c r="F104" s="151" t="s">
        <v>39</v>
      </c>
      <c r="G104" s="74" t="n">
        <v>5240000590</v>
      </c>
      <c r="H104" s="75" t="s">
        <v>105</v>
      </c>
      <c r="I104" s="148" t="n">
        <f aca="false">SUM(J104:M104)</f>
        <v>21946500</v>
      </c>
      <c r="J104" s="148" t="n">
        <v>18149200</v>
      </c>
      <c r="K104" s="69" t="n">
        <v>3797300</v>
      </c>
      <c r="L104" s="69"/>
      <c r="M104" s="149"/>
      <c r="N104" s="148" t="n">
        <f aca="false">SUM(O104:R104)</f>
        <v>21617600</v>
      </c>
      <c r="O104" s="148" t="n">
        <v>21617600</v>
      </c>
      <c r="P104" s="69"/>
      <c r="Q104" s="69"/>
      <c r="R104" s="150"/>
    </row>
    <row r="105" customFormat="false" ht="31.35" hidden="false" customHeight="false" outlineLevel="0" collapsed="false">
      <c r="B105" s="116"/>
      <c r="C105" s="29" t="s">
        <v>107</v>
      </c>
      <c r="D105" s="145" t="s">
        <v>338</v>
      </c>
      <c r="E105" s="151" t="s">
        <v>22</v>
      </c>
      <c r="F105" s="151" t="s">
        <v>39</v>
      </c>
      <c r="G105" s="74" t="n">
        <v>5240000590</v>
      </c>
      <c r="H105" s="75" t="s">
        <v>108</v>
      </c>
      <c r="I105" s="148" t="n">
        <f aca="false">SUM(J105:M105)</f>
        <v>1802100</v>
      </c>
      <c r="J105" s="148" t="n">
        <v>1575200</v>
      </c>
      <c r="K105" s="69" t="n">
        <v>226900</v>
      </c>
      <c r="L105" s="69"/>
      <c r="M105" s="149"/>
      <c r="N105" s="148" t="n">
        <f aca="false">SUM(O105:R105)</f>
        <v>1775200</v>
      </c>
      <c r="O105" s="148" t="n">
        <v>1775200</v>
      </c>
      <c r="P105" s="69"/>
      <c r="Q105" s="69"/>
      <c r="R105" s="150"/>
    </row>
    <row r="106" customFormat="false" ht="17.35" hidden="false" customHeight="false" outlineLevel="0" collapsed="false">
      <c r="B106" s="116"/>
      <c r="C106" s="29" t="s">
        <v>130</v>
      </c>
      <c r="D106" s="145" t="s">
        <v>338</v>
      </c>
      <c r="E106" s="151" t="s">
        <v>22</v>
      </c>
      <c r="F106" s="151" t="s">
        <v>39</v>
      </c>
      <c r="G106" s="74" t="n">
        <v>5240000590</v>
      </c>
      <c r="H106" s="75" t="s">
        <v>131</v>
      </c>
      <c r="I106" s="148" t="n">
        <f aca="false">SUM(J106:M106)</f>
        <v>12000000</v>
      </c>
      <c r="J106" s="148" t="n">
        <v>12000000</v>
      </c>
      <c r="K106" s="69" t="n">
        <v>0</v>
      </c>
      <c r="L106" s="69"/>
      <c r="M106" s="149"/>
      <c r="N106" s="148" t="n">
        <f aca="false">SUM(O106:R106)</f>
        <v>12000000</v>
      </c>
      <c r="O106" s="148" t="n">
        <v>12000000</v>
      </c>
      <c r="P106" s="69"/>
      <c r="Q106" s="69"/>
      <c r="R106" s="150"/>
    </row>
    <row r="107" customFormat="false" ht="17.35" hidden="false" customHeight="false" outlineLevel="0" collapsed="false">
      <c r="B107" s="116"/>
      <c r="C107" s="29" t="s">
        <v>110</v>
      </c>
      <c r="D107" s="145" t="s">
        <v>338</v>
      </c>
      <c r="E107" s="151" t="s">
        <v>22</v>
      </c>
      <c r="F107" s="151" t="s">
        <v>39</v>
      </c>
      <c r="G107" s="74" t="n">
        <v>5240000590</v>
      </c>
      <c r="H107" s="75" t="s">
        <v>111</v>
      </c>
      <c r="I107" s="148" t="n">
        <f aca="false">SUM(J107:M107)</f>
        <v>13900</v>
      </c>
      <c r="J107" s="148" t="n">
        <v>18400</v>
      </c>
      <c r="K107" s="69" t="n">
        <v>-4500</v>
      </c>
      <c r="L107" s="69"/>
      <c r="M107" s="149"/>
      <c r="N107" s="148" t="n">
        <f aca="false">SUM(O107:R107)</f>
        <v>13700</v>
      </c>
      <c r="O107" s="148" t="n">
        <v>13700</v>
      </c>
      <c r="P107" s="69"/>
      <c r="Q107" s="69"/>
      <c r="R107" s="150"/>
    </row>
    <row r="108" customFormat="false" ht="31.35" hidden="false" customHeight="false" outlineLevel="0" collapsed="false">
      <c r="B108" s="116"/>
      <c r="C108" s="29" t="s">
        <v>306</v>
      </c>
      <c r="D108" s="145" t="s">
        <v>338</v>
      </c>
      <c r="E108" s="151" t="s">
        <v>22</v>
      </c>
      <c r="F108" s="151" t="s">
        <v>39</v>
      </c>
      <c r="G108" s="74" t="n">
        <v>9900000000</v>
      </c>
      <c r="H108" s="75"/>
      <c r="I108" s="148" t="n">
        <f aca="false">SUM(J108:M108)</f>
        <v>200</v>
      </c>
      <c r="J108" s="148" t="n">
        <f aca="false">J109</f>
        <v>3000000</v>
      </c>
      <c r="K108" s="69" t="n">
        <f aca="false">K109</f>
        <v>-2999800</v>
      </c>
      <c r="L108" s="69" t="n">
        <f aca="false">L109</f>
        <v>0</v>
      </c>
      <c r="M108" s="149" t="n">
        <f aca="false">M109</f>
        <v>0</v>
      </c>
      <c r="N108" s="148" t="n">
        <f aca="false">SUM(O108:R108)</f>
        <v>200</v>
      </c>
      <c r="O108" s="148" t="n">
        <f aca="false">O109</f>
        <v>200</v>
      </c>
      <c r="P108" s="69" t="n">
        <f aca="false">P109</f>
        <v>0</v>
      </c>
      <c r="Q108" s="69" t="n">
        <f aca="false">Q109</f>
        <v>0</v>
      </c>
      <c r="R108" s="150" t="n">
        <f aca="false">R109</f>
        <v>0</v>
      </c>
    </row>
    <row r="109" customFormat="false" ht="47.05" hidden="false" customHeight="false" outlineLevel="0" collapsed="false">
      <c r="B109" s="116"/>
      <c r="C109" s="29" t="s">
        <v>312</v>
      </c>
      <c r="D109" s="145" t="s">
        <v>338</v>
      </c>
      <c r="E109" s="151" t="s">
        <v>22</v>
      </c>
      <c r="F109" s="151" t="s">
        <v>39</v>
      </c>
      <c r="G109" s="74" t="n">
        <v>9900200000</v>
      </c>
      <c r="H109" s="75"/>
      <c r="I109" s="148" t="n">
        <f aca="false">SUM(J109:M109)</f>
        <v>200</v>
      </c>
      <c r="J109" s="148" t="n">
        <f aca="false">J110+J112</f>
        <v>3000000</v>
      </c>
      <c r="K109" s="69" t="n">
        <f aca="false">K110+K112</f>
        <v>-2999800</v>
      </c>
      <c r="L109" s="69" t="n">
        <f aca="false">L110+L112</f>
        <v>0</v>
      </c>
      <c r="M109" s="149" t="n">
        <f aca="false">M110+M112</f>
        <v>0</v>
      </c>
      <c r="N109" s="148" t="n">
        <f aca="false">SUM(O109:R109)</f>
        <v>200</v>
      </c>
      <c r="O109" s="148" t="n">
        <f aca="false">O110+O112</f>
        <v>200</v>
      </c>
      <c r="P109" s="69" t="n">
        <f aca="false">P110+P112</f>
        <v>0</v>
      </c>
      <c r="Q109" s="69" t="n">
        <f aca="false">Q110+Q112</f>
        <v>0</v>
      </c>
      <c r="R109" s="150" t="n">
        <f aca="false">R110+R112</f>
        <v>0</v>
      </c>
    </row>
    <row r="110" customFormat="false" ht="47.05" hidden="false" customHeight="false" outlineLevel="0" collapsed="false">
      <c r="B110" s="116"/>
      <c r="C110" s="29" t="s">
        <v>312</v>
      </c>
      <c r="D110" s="145" t="s">
        <v>338</v>
      </c>
      <c r="E110" s="151" t="s">
        <v>22</v>
      </c>
      <c r="F110" s="151" t="s">
        <v>39</v>
      </c>
      <c r="G110" s="74" t="n">
        <v>9900210010</v>
      </c>
      <c r="H110" s="75"/>
      <c r="I110" s="148" t="n">
        <f aca="false">SUM(J110:M110)</f>
        <v>100</v>
      </c>
      <c r="J110" s="148" t="n">
        <f aca="false">J111</f>
        <v>1500000</v>
      </c>
      <c r="K110" s="69" t="n">
        <f aca="false">K111</f>
        <v>-1499900</v>
      </c>
      <c r="L110" s="69" t="n">
        <f aca="false">L111</f>
        <v>0</v>
      </c>
      <c r="M110" s="149" t="n">
        <f aca="false">M111</f>
        <v>0</v>
      </c>
      <c r="N110" s="148" t="n">
        <f aca="false">SUM(O110:R110)</f>
        <v>100</v>
      </c>
      <c r="O110" s="148" t="n">
        <f aca="false">O111</f>
        <v>100</v>
      </c>
      <c r="P110" s="69" t="n">
        <f aca="false">P111</f>
        <v>0</v>
      </c>
      <c r="Q110" s="69" t="n">
        <f aca="false">Q111</f>
        <v>0</v>
      </c>
      <c r="R110" s="150" t="n">
        <f aca="false">R111</f>
        <v>0</v>
      </c>
    </row>
    <row r="111" customFormat="false" ht="31.35" hidden="false" customHeight="false" outlineLevel="0" collapsed="false">
      <c r="B111" s="116"/>
      <c r="C111" s="29" t="s">
        <v>107</v>
      </c>
      <c r="D111" s="145" t="s">
        <v>338</v>
      </c>
      <c r="E111" s="151" t="s">
        <v>22</v>
      </c>
      <c r="F111" s="151" t="s">
        <v>39</v>
      </c>
      <c r="G111" s="74" t="n">
        <v>9900210010</v>
      </c>
      <c r="H111" s="75" t="s">
        <v>108</v>
      </c>
      <c r="I111" s="148" t="n">
        <f aca="false">SUM(J111:M111)</f>
        <v>100</v>
      </c>
      <c r="J111" s="148" t="n">
        <v>1500000</v>
      </c>
      <c r="K111" s="69" t="n">
        <v>-1499900</v>
      </c>
      <c r="L111" s="69" t="n">
        <v>0</v>
      </c>
      <c r="M111" s="149" t="n">
        <v>0</v>
      </c>
      <c r="N111" s="148" t="n">
        <f aca="false">SUM(O111:R111)</f>
        <v>100</v>
      </c>
      <c r="O111" s="148" t="n">
        <v>100</v>
      </c>
      <c r="P111" s="69" t="n">
        <v>0</v>
      </c>
      <c r="Q111" s="69" t="n">
        <v>0</v>
      </c>
      <c r="R111" s="150" t="n">
        <v>0</v>
      </c>
    </row>
    <row r="112" customFormat="false" ht="31.35" hidden="false" customHeight="false" outlineLevel="0" collapsed="false">
      <c r="B112" s="116"/>
      <c r="C112" s="29" t="s">
        <v>313</v>
      </c>
      <c r="D112" s="145" t="s">
        <v>338</v>
      </c>
      <c r="E112" s="151" t="s">
        <v>22</v>
      </c>
      <c r="F112" s="151" t="s">
        <v>39</v>
      </c>
      <c r="G112" s="74" t="n">
        <v>9900210020</v>
      </c>
      <c r="H112" s="75"/>
      <c r="I112" s="148" t="n">
        <f aca="false">SUM(J112:M112)</f>
        <v>100</v>
      </c>
      <c r="J112" s="148" t="n">
        <f aca="false">J113</f>
        <v>1500000</v>
      </c>
      <c r="K112" s="69" t="n">
        <f aca="false">K113</f>
        <v>-1499900</v>
      </c>
      <c r="L112" s="69" t="n">
        <f aca="false">L113</f>
        <v>0</v>
      </c>
      <c r="M112" s="149" t="n">
        <f aca="false">M113</f>
        <v>0</v>
      </c>
      <c r="N112" s="148" t="n">
        <f aca="false">SUM(O112:R112)</f>
        <v>100</v>
      </c>
      <c r="O112" s="148" t="n">
        <f aca="false">O113</f>
        <v>100</v>
      </c>
      <c r="P112" s="69" t="n">
        <f aca="false">P113</f>
        <v>0</v>
      </c>
      <c r="Q112" s="69" t="n">
        <f aca="false">Q113</f>
        <v>0</v>
      </c>
      <c r="R112" s="150" t="n">
        <f aca="false">R113</f>
        <v>0</v>
      </c>
    </row>
    <row r="113" customFormat="false" ht="31.35" hidden="false" customHeight="false" outlineLevel="0" collapsed="false">
      <c r="B113" s="116"/>
      <c r="C113" s="29" t="s">
        <v>107</v>
      </c>
      <c r="D113" s="145" t="s">
        <v>338</v>
      </c>
      <c r="E113" s="151" t="s">
        <v>22</v>
      </c>
      <c r="F113" s="151" t="s">
        <v>39</v>
      </c>
      <c r="G113" s="74" t="n">
        <v>9900210020</v>
      </c>
      <c r="H113" s="75" t="s">
        <v>108</v>
      </c>
      <c r="I113" s="148" t="n">
        <f aca="false">SUM(J113:M113)</f>
        <v>100</v>
      </c>
      <c r="J113" s="148" t="n">
        <v>1500000</v>
      </c>
      <c r="K113" s="69" t="n">
        <v>-1499900</v>
      </c>
      <c r="L113" s="69" t="n">
        <v>0</v>
      </c>
      <c r="M113" s="149" t="n">
        <v>0</v>
      </c>
      <c r="N113" s="148" t="n">
        <f aca="false">SUM(O113:R113)</f>
        <v>100</v>
      </c>
      <c r="O113" s="148" t="n">
        <v>100</v>
      </c>
      <c r="P113" s="69" t="n">
        <v>0</v>
      </c>
      <c r="Q113" s="69" t="n">
        <v>0</v>
      </c>
      <c r="R113" s="150" t="n">
        <v>0</v>
      </c>
    </row>
    <row r="114" customFormat="false" ht="31.35" hidden="false" customHeight="false" outlineLevel="0" collapsed="false">
      <c r="B114" s="116"/>
      <c r="C114" s="29" t="s">
        <v>40</v>
      </c>
      <c r="D114" s="145" t="s">
        <v>338</v>
      </c>
      <c r="E114" s="151" t="s">
        <v>22</v>
      </c>
      <c r="F114" s="151" t="s">
        <v>41</v>
      </c>
      <c r="G114" s="74"/>
      <c r="H114" s="75"/>
      <c r="I114" s="148" t="n">
        <f aca="false">SUM(J114:M114)</f>
        <v>252000</v>
      </c>
      <c r="J114" s="148" t="n">
        <f aca="false">J115</f>
        <v>252000</v>
      </c>
      <c r="K114" s="69" t="n">
        <f aca="false">K115</f>
        <v>0</v>
      </c>
      <c r="L114" s="69" t="n">
        <f aca="false">L115</f>
        <v>0</v>
      </c>
      <c r="M114" s="149" t="n">
        <f aca="false">M115</f>
        <v>0</v>
      </c>
      <c r="N114" s="148" t="n">
        <f aca="false">SUM(O114:R114)</f>
        <v>252000</v>
      </c>
      <c r="O114" s="148" t="n">
        <f aca="false">O115</f>
        <v>252000</v>
      </c>
      <c r="P114" s="69" t="n">
        <f aca="false">P115</f>
        <v>0</v>
      </c>
      <c r="Q114" s="69" t="n">
        <f aca="false">Q115</f>
        <v>0</v>
      </c>
      <c r="R114" s="150" t="n">
        <f aca="false">R115</f>
        <v>0</v>
      </c>
    </row>
    <row r="115" customFormat="false" ht="31.35" hidden="false" customHeight="false" outlineLevel="0" collapsed="false">
      <c r="B115" s="116"/>
      <c r="C115" s="29" t="s">
        <v>101</v>
      </c>
      <c r="D115" s="145" t="s">
        <v>338</v>
      </c>
      <c r="E115" s="151" t="s">
        <v>22</v>
      </c>
      <c r="F115" s="151" t="s">
        <v>41</v>
      </c>
      <c r="G115" s="74" t="n">
        <v>5000000000</v>
      </c>
      <c r="H115" s="75"/>
      <c r="I115" s="148" t="n">
        <f aca="false">SUM(J115:M115)</f>
        <v>252000</v>
      </c>
      <c r="J115" s="148" t="n">
        <f aca="false">J116</f>
        <v>252000</v>
      </c>
      <c r="K115" s="69" t="n">
        <f aca="false">K116</f>
        <v>0</v>
      </c>
      <c r="L115" s="69" t="n">
        <f aca="false">L116</f>
        <v>0</v>
      </c>
      <c r="M115" s="149" t="n">
        <f aca="false">M116</f>
        <v>0</v>
      </c>
      <c r="N115" s="148" t="n">
        <f aca="false">SUM(O115:R115)</f>
        <v>252000</v>
      </c>
      <c r="O115" s="148" t="n">
        <f aca="false">O116</f>
        <v>252000</v>
      </c>
      <c r="P115" s="69" t="n">
        <f aca="false">P116</f>
        <v>0</v>
      </c>
      <c r="Q115" s="69" t="n">
        <f aca="false">Q116</f>
        <v>0</v>
      </c>
      <c r="R115" s="150" t="n">
        <f aca="false">R116</f>
        <v>0</v>
      </c>
    </row>
    <row r="116" customFormat="false" ht="31.35" hidden="false" customHeight="false" outlineLevel="0" collapsed="false">
      <c r="B116" s="116"/>
      <c r="C116" s="29" t="s">
        <v>341</v>
      </c>
      <c r="D116" s="145" t="s">
        <v>338</v>
      </c>
      <c r="E116" s="151" t="s">
        <v>22</v>
      </c>
      <c r="F116" s="151" t="s">
        <v>41</v>
      </c>
      <c r="G116" s="74" t="n">
        <v>5010000000</v>
      </c>
      <c r="H116" s="75"/>
      <c r="I116" s="148" t="n">
        <f aca="false">SUM(J116:M116)</f>
        <v>252000</v>
      </c>
      <c r="J116" s="148" t="n">
        <f aca="false">J117</f>
        <v>252000</v>
      </c>
      <c r="K116" s="69" t="n">
        <f aca="false">K117</f>
        <v>0</v>
      </c>
      <c r="L116" s="69" t="n">
        <f aca="false">L117</f>
        <v>0</v>
      </c>
      <c r="M116" s="149" t="n">
        <f aca="false">M117</f>
        <v>0</v>
      </c>
      <c r="N116" s="148" t="n">
        <f aca="false">SUM(O116:R116)</f>
        <v>252000</v>
      </c>
      <c r="O116" s="148" t="n">
        <f aca="false">O117</f>
        <v>252000</v>
      </c>
      <c r="P116" s="69" t="n">
        <f aca="false">P117</f>
        <v>0</v>
      </c>
      <c r="Q116" s="69" t="n">
        <f aca="false">Q117</f>
        <v>0</v>
      </c>
      <c r="R116" s="150" t="n">
        <f aca="false">R117</f>
        <v>0</v>
      </c>
    </row>
    <row r="117" customFormat="false" ht="121.8" hidden="false" customHeight="false" outlineLevel="0" collapsed="false">
      <c r="B117" s="116"/>
      <c r="C117" s="29" t="s">
        <v>106</v>
      </c>
      <c r="D117" s="145" t="s">
        <v>338</v>
      </c>
      <c r="E117" s="151" t="s">
        <v>22</v>
      </c>
      <c r="F117" s="151" t="s">
        <v>41</v>
      </c>
      <c r="G117" s="74" t="n">
        <v>5010060070</v>
      </c>
      <c r="H117" s="75"/>
      <c r="I117" s="148" t="n">
        <f aca="false">SUM(J117:M117)</f>
        <v>252000</v>
      </c>
      <c r="J117" s="148" t="n">
        <f aca="false">J118</f>
        <v>252000</v>
      </c>
      <c r="K117" s="69" t="n">
        <f aca="false">K118</f>
        <v>0</v>
      </c>
      <c r="L117" s="69" t="n">
        <f aca="false">L118</f>
        <v>0</v>
      </c>
      <c r="M117" s="149" t="n">
        <f aca="false">M118</f>
        <v>0</v>
      </c>
      <c r="N117" s="148" t="n">
        <f aca="false">SUM(O117:R117)</f>
        <v>252000</v>
      </c>
      <c r="O117" s="148" t="n">
        <f aca="false">O118</f>
        <v>252000</v>
      </c>
      <c r="P117" s="69" t="n">
        <f aca="false">P118</f>
        <v>0</v>
      </c>
      <c r="Q117" s="69" t="n">
        <f aca="false">Q118</f>
        <v>0</v>
      </c>
      <c r="R117" s="150" t="n">
        <f aca="false">R118</f>
        <v>0</v>
      </c>
    </row>
    <row r="118" customFormat="false" ht="31.35" hidden="false" customHeight="false" outlineLevel="0" collapsed="false">
      <c r="B118" s="116"/>
      <c r="C118" s="29" t="s">
        <v>107</v>
      </c>
      <c r="D118" s="145" t="s">
        <v>338</v>
      </c>
      <c r="E118" s="151" t="s">
        <v>22</v>
      </c>
      <c r="F118" s="151" t="s">
        <v>41</v>
      </c>
      <c r="G118" s="74" t="n">
        <v>5010060070</v>
      </c>
      <c r="H118" s="75" t="s">
        <v>108</v>
      </c>
      <c r="I118" s="148" t="n">
        <f aca="false">SUM(J118:M118)</f>
        <v>252000</v>
      </c>
      <c r="J118" s="148" t="n">
        <v>252000</v>
      </c>
      <c r="K118" s="69" t="n">
        <v>0</v>
      </c>
      <c r="L118" s="69"/>
      <c r="M118" s="149"/>
      <c r="N118" s="148" t="n">
        <f aca="false">SUM(O118:R118)</f>
        <v>252000</v>
      </c>
      <c r="O118" s="148" t="n">
        <v>252000</v>
      </c>
      <c r="P118" s="69"/>
      <c r="Q118" s="69"/>
      <c r="R118" s="150"/>
    </row>
    <row r="119" customFormat="false" ht="31.35" hidden="false" customHeight="false" outlineLevel="0" collapsed="false">
      <c r="B119" s="116"/>
      <c r="C119" s="29" t="s">
        <v>42</v>
      </c>
      <c r="D119" s="145" t="s">
        <v>338</v>
      </c>
      <c r="E119" s="151" t="s">
        <v>22</v>
      </c>
      <c r="F119" s="151" t="s">
        <v>43</v>
      </c>
      <c r="G119" s="74"/>
      <c r="H119" s="75"/>
      <c r="I119" s="148" t="n">
        <f aca="false">SUM(J119:M119)</f>
        <v>11450000</v>
      </c>
      <c r="J119" s="148" t="n">
        <f aca="false">J120+J124+J131</f>
        <v>10750000</v>
      </c>
      <c r="K119" s="69" t="n">
        <f aca="false">K120+K124+K131+K135</f>
        <v>700000</v>
      </c>
      <c r="L119" s="69" t="n">
        <f aca="false">L120+L124+L131</f>
        <v>0</v>
      </c>
      <c r="M119" s="149" t="n">
        <f aca="false">M120+M124+M131</f>
        <v>0</v>
      </c>
      <c r="N119" s="148" t="n">
        <f aca="false">SUM(O119:R119)</f>
        <v>11550000</v>
      </c>
      <c r="O119" s="69" t="n">
        <f aca="false">O120+O124+O131+O135</f>
        <v>11550000</v>
      </c>
      <c r="P119" s="69" t="n">
        <f aca="false">P120+P124+P131</f>
        <v>0</v>
      </c>
      <c r="Q119" s="69" t="n">
        <f aca="false">Q120+Q124+Q131</f>
        <v>0</v>
      </c>
      <c r="R119" s="150" t="n">
        <f aca="false">R120+R124+R131</f>
        <v>0</v>
      </c>
    </row>
    <row r="120" customFormat="false" ht="60.9" hidden="false" customHeight="false" outlineLevel="0" collapsed="false">
      <c r="B120" s="116"/>
      <c r="C120" s="29" t="s">
        <v>263</v>
      </c>
      <c r="D120" s="145" t="s">
        <v>338</v>
      </c>
      <c r="E120" s="151" t="s">
        <v>22</v>
      </c>
      <c r="F120" s="151" t="s">
        <v>43</v>
      </c>
      <c r="G120" s="74" t="n">
        <v>6600000000</v>
      </c>
      <c r="H120" s="75"/>
      <c r="I120" s="148" t="n">
        <f aca="false">SUM(J120:M120)</f>
        <v>10550000</v>
      </c>
      <c r="J120" s="148" t="n">
        <f aca="false">J121</f>
        <v>10550000</v>
      </c>
      <c r="K120" s="69" t="n">
        <f aca="false">K121</f>
        <v>0</v>
      </c>
      <c r="L120" s="69" t="n">
        <f aca="false">L121</f>
        <v>0</v>
      </c>
      <c r="M120" s="149" t="n">
        <f aca="false">M121</f>
        <v>0</v>
      </c>
      <c r="N120" s="148" t="n">
        <f aca="false">SUM(O120:R120)</f>
        <v>10650000</v>
      </c>
      <c r="O120" s="148" t="n">
        <f aca="false">O121</f>
        <v>10650000</v>
      </c>
      <c r="P120" s="69" t="n">
        <f aca="false">P121</f>
        <v>0</v>
      </c>
      <c r="Q120" s="69" t="n">
        <f aca="false">Q121</f>
        <v>0</v>
      </c>
      <c r="R120" s="150" t="n">
        <f aca="false">R121</f>
        <v>0</v>
      </c>
    </row>
    <row r="121" customFormat="false" ht="31.35" hidden="false" customHeight="false" outlineLevel="0" collapsed="false">
      <c r="B121" s="116"/>
      <c r="C121" s="29" t="s">
        <v>264</v>
      </c>
      <c r="D121" s="145" t="s">
        <v>338</v>
      </c>
      <c r="E121" s="151" t="s">
        <v>22</v>
      </c>
      <c r="F121" s="151" t="s">
        <v>43</v>
      </c>
      <c r="G121" s="74" t="n">
        <v>6610000000</v>
      </c>
      <c r="H121" s="75"/>
      <c r="I121" s="148" t="n">
        <f aca="false">SUM(J121:M121)</f>
        <v>10550000</v>
      </c>
      <c r="J121" s="148" t="n">
        <f aca="false">J122</f>
        <v>10550000</v>
      </c>
      <c r="K121" s="69" t="n">
        <f aca="false">K122</f>
        <v>0</v>
      </c>
      <c r="L121" s="69" t="n">
        <f aca="false">L122</f>
        <v>0</v>
      </c>
      <c r="M121" s="149" t="n">
        <f aca="false">M122</f>
        <v>0</v>
      </c>
      <c r="N121" s="148" t="n">
        <f aca="false">SUM(O121:R121)</f>
        <v>10650000</v>
      </c>
      <c r="O121" s="148" t="n">
        <f aca="false">O122</f>
        <v>10650000</v>
      </c>
      <c r="P121" s="69" t="n">
        <f aca="false">P122</f>
        <v>0</v>
      </c>
      <c r="Q121" s="69" t="n">
        <f aca="false">Q122</f>
        <v>0</v>
      </c>
      <c r="R121" s="150" t="n">
        <f aca="false">R122</f>
        <v>0</v>
      </c>
    </row>
    <row r="122" customFormat="false" ht="61.8" hidden="false" customHeight="false" outlineLevel="0" collapsed="false">
      <c r="B122" s="116"/>
      <c r="C122" s="29" t="s">
        <v>342</v>
      </c>
      <c r="D122" s="145" t="s">
        <v>338</v>
      </c>
      <c r="E122" s="151" t="s">
        <v>22</v>
      </c>
      <c r="F122" s="151" t="s">
        <v>43</v>
      </c>
      <c r="G122" s="74" t="n">
        <v>6610010040</v>
      </c>
      <c r="H122" s="75"/>
      <c r="I122" s="148" t="n">
        <f aca="false">SUM(J122:M122)</f>
        <v>10550000</v>
      </c>
      <c r="J122" s="148" t="n">
        <f aca="false">J123</f>
        <v>10550000</v>
      </c>
      <c r="K122" s="69" t="n">
        <f aca="false">K123</f>
        <v>0</v>
      </c>
      <c r="L122" s="69" t="n">
        <f aca="false">L123</f>
        <v>0</v>
      </c>
      <c r="M122" s="149" t="n">
        <f aca="false">M123</f>
        <v>0</v>
      </c>
      <c r="N122" s="148" t="n">
        <f aca="false">SUM(O122:R122)</f>
        <v>10650000</v>
      </c>
      <c r="O122" s="148" t="n">
        <f aca="false">O123</f>
        <v>10650000</v>
      </c>
      <c r="P122" s="69" t="n">
        <f aca="false">P123</f>
        <v>0</v>
      </c>
      <c r="Q122" s="69" t="n">
        <f aca="false">Q123</f>
        <v>0</v>
      </c>
      <c r="R122" s="150" t="n">
        <f aca="false">R123</f>
        <v>0</v>
      </c>
    </row>
    <row r="123" customFormat="false" ht="31.35" hidden="false" customHeight="false" outlineLevel="0" collapsed="false">
      <c r="B123" s="116"/>
      <c r="C123" s="29" t="s">
        <v>107</v>
      </c>
      <c r="D123" s="145" t="s">
        <v>338</v>
      </c>
      <c r="E123" s="151" t="s">
        <v>22</v>
      </c>
      <c r="F123" s="151" t="s">
        <v>43</v>
      </c>
      <c r="G123" s="74" t="n">
        <v>6610010040</v>
      </c>
      <c r="H123" s="75" t="s">
        <v>108</v>
      </c>
      <c r="I123" s="148" t="n">
        <f aca="false">SUM(J123:M123)</f>
        <v>10550000</v>
      </c>
      <c r="J123" s="148" t="n">
        <v>10550000</v>
      </c>
      <c r="K123" s="69" t="n">
        <v>0</v>
      </c>
      <c r="L123" s="69" t="n">
        <v>0</v>
      </c>
      <c r="M123" s="149" t="n">
        <v>0</v>
      </c>
      <c r="N123" s="148" t="n">
        <f aca="false">SUM(O123:R123)</f>
        <v>10650000</v>
      </c>
      <c r="O123" s="148" t="n">
        <v>10650000</v>
      </c>
      <c r="P123" s="69" t="n">
        <v>0</v>
      </c>
      <c r="Q123" s="69" t="n">
        <v>0</v>
      </c>
      <c r="R123" s="150" t="n">
        <v>0</v>
      </c>
    </row>
    <row r="124" customFormat="false" ht="47.05" hidden="false" customHeight="false" outlineLevel="0" collapsed="false">
      <c r="B124" s="116"/>
      <c r="C124" s="29" t="s">
        <v>267</v>
      </c>
      <c r="D124" s="145" t="s">
        <v>338</v>
      </c>
      <c r="E124" s="151" t="s">
        <v>22</v>
      </c>
      <c r="F124" s="151" t="s">
        <v>43</v>
      </c>
      <c r="G124" s="74" t="n">
        <v>6700000000</v>
      </c>
      <c r="H124" s="75"/>
      <c r="I124" s="148" t="n">
        <f aca="false">SUM(J124:M124)</f>
        <v>350000</v>
      </c>
      <c r="J124" s="148" t="n">
        <f aca="false">J125+J128</f>
        <v>200000</v>
      </c>
      <c r="K124" s="69" t="n">
        <f aca="false">K125+K128</f>
        <v>150000</v>
      </c>
      <c r="L124" s="69" t="n">
        <f aca="false">L125+L128</f>
        <v>0</v>
      </c>
      <c r="M124" s="149" t="n">
        <f aca="false">M125+M128</f>
        <v>0</v>
      </c>
      <c r="N124" s="148" t="n">
        <f aca="false">SUM(O124:R124)</f>
        <v>350000</v>
      </c>
      <c r="O124" s="148" t="n">
        <f aca="false">O125+O128</f>
        <v>350000</v>
      </c>
      <c r="P124" s="69" t="n">
        <f aca="false">P125+P128</f>
        <v>0</v>
      </c>
      <c r="Q124" s="69" t="n">
        <f aca="false">Q125+Q128</f>
        <v>0</v>
      </c>
      <c r="R124" s="150" t="n">
        <f aca="false">R125+R128</f>
        <v>0</v>
      </c>
    </row>
    <row r="125" customFormat="false" ht="31.35" hidden="false" customHeight="false" outlineLevel="0" collapsed="false">
      <c r="B125" s="116"/>
      <c r="C125" s="29" t="s">
        <v>268</v>
      </c>
      <c r="D125" s="145" t="s">
        <v>338</v>
      </c>
      <c r="E125" s="151" t="s">
        <v>22</v>
      </c>
      <c r="F125" s="151" t="s">
        <v>43</v>
      </c>
      <c r="G125" s="74" t="n">
        <v>6710000000</v>
      </c>
      <c r="H125" s="75"/>
      <c r="I125" s="148" t="n">
        <f aca="false">SUM(J125:M125)</f>
        <v>200000</v>
      </c>
      <c r="J125" s="148" t="n">
        <f aca="false">J126</f>
        <v>200000</v>
      </c>
      <c r="K125" s="69" t="n">
        <f aca="false">K126</f>
        <v>0</v>
      </c>
      <c r="L125" s="69" t="n">
        <f aca="false">L126</f>
        <v>0</v>
      </c>
      <c r="M125" s="149" t="n">
        <f aca="false">M126</f>
        <v>0</v>
      </c>
      <c r="N125" s="148" t="n">
        <f aca="false">SUM(O125:R125)</f>
        <v>200000</v>
      </c>
      <c r="O125" s="148" t="n">
        <f aca="false">O126</f>
        <v>200000</v>
      </c>
      <c r="P125" s="69" t="n">
        <f aca="false">P126</f>
        <v>0</v>
      </c>
      <c r="Q125" s="69" t="n">
        <f aca="false">Q126</f>
        <v>0</v>
      </c>
      <c r="R125" s="150" t="n">
        <f aca="false">R126</f>
        <v>0</v>
      </c>
    </row>
    <row r="126" customFormat="false" ht="17.35" hidden="false" customHeight="false" outlineLevel="0" collapsed="false">
      <c r="B126" s="116"/>
      <c r="C126" s="29" t="s">
        <v>269</v>
      </c>
      <c r="D126" s="145" t="s">
        <v>338</v>
      </c>
      <c r="E126" s="151" t="s">
        <v>22</v>
      </c>
      <c r="F126" s="151" t="s">
        <v>43</v>
      </c>
      <c r="G126" s="74" t="n">
        <v>6710010220</v>
      </c>
      <c r="H126" s="75"/>
      <c r="I126" s="148" t="n">
        <f aca="false">SUM(J126:M126)</f>
        <v>200000</v>
      </c>
      <c r="J126" s="148" t="n">
        <f aca="false">J127</f>
        <v>200000</v>
      </c>
      <c r="K126" s="69" t="n">
        <f aca="false">K127</f>
        <v>0</v>
      </c>
      <c r="L126" s="69" t="n">
        <f aca="false">L127</f>
        <v>0</v>
      </c>
      <c r="M126" s="149" t="n">
        <f aca="false">M127</f>
        <v>0</v>
      </c>
      <c r="N126" s="148" t="n">
        <f aca="false">SUM(O126:R126)</f>
        <v>200000</v>
      </c>
      <c r="O126" s="148" t="n">
        <f aca="false">O127</f>
        <v>200000</v>
      </c>
      <c r="P126" s="69" t="n">
        <f aca="false">P127</f>
        <v>0</v>
      </c>
      <c r="Q126" s="69" t="n">
        <f aca="false">Q127</f>
        <v>0</v>
      </c>
      <c r="R126" s="150" t="n">
        <f aca="false">R127</f>
        <v>0</v>
      </c>
    </row>
    <row r="127" customFormat="false" ht="31.35" hidden="false" customHeight="false" outlineLevel="0" collapsed="false">
      <c r="B127" s="116"/>
      <c r="C127" s="29" t="s">
        <v>107</v>
      </c>
      <c r="D127" s="145" t="s">
        <v>338</v>
      </c>
      <c r="E127" s="151" t="s">
        <v>22</v>
      </c>
      <c r="F127" s="151" t="s">
        <v>43</v>
      </c>
      <c r="G127" s="74" t="n">
        <v>6710010220</v>
      </c>
      <c r="H127" s="75" t="s">
        <v>108</v>
      </c>
      <c r="I127" s="148" t="n">
        <f aca="false">SUM(J127:M127)</f>
        <v>200000</v>
      </c>
      <c r="J127" s="148" t="n">
        <v>200000</v>
      </c>
      <c r="K127" s="69"/>
      <c r="L127" s="69"/>
      <c r="M127" s="149"/>
      <c r="N127" s="148" t="n">
        <f aca="false">SUM(O127:R127)</f>
        <v>200000</v>
      </c>
      <c r="O127" s="148" t="n">
        <v>200000</v>
      </c>
      <c r="P127" s="69"/>
      <c r="Q127" s="69"/>
      <c r="R127" s="150"/>
    </row>
    <row r="128" customFormat="false" ht="31.35" hidden="false" customHeight="false" outlineLevel="0" collapsed="false">
      <c r="B128" s="116"/>
      <c r="C128" s="29" t="s">
        <v>270</v>
      </c>
      <c r="D128" s="145" t="s">
        <v>338</v>
      </c>
      <c r="E128" s="151" t="s">
        <v>22</v>
      </c>
      <c r="F128" s="151" t="s">
        <v>43</v>
      </c>
      <c r="G128" s="74" t="n">
        <v>6720000000</v>
      </c>
      <c r="H128" s="75"/>
      <c r="I128" s="148" t="n">
        <f aca="false">SUM(J128:M128)</f>
        <v>150000</v>
      </c>
      <c r="J128" s="148" t="n">
        <f aca="false">J129</f>
        <v>0</v>
      </c>
      <c r="K128" s="69" t="n">
        <f aca="false">K129</f>
        <v>150000</v>
      </c>
      <c r="L128" s="69" t="n">
        <f aca="false">L129</f>
        <v>0</v>
      </c>
      <c r="M128" s="149" t="n">
        <f aca="false">M129</f>
        <v>0</v>
      </c>
      <c r="N128" s="148" t="n">
        <f aca="false">SUM(O128:R128)</f>
        <v>150000</v>
      </c>
      <c r="O128" s="148" t="n">
        <f aca="false">O129</f>
        <v>150000</v>
      </c>
      <c r="P128" s="69" t="n">
        <f aca="false">P129</f>
        <v>0</v>
      </c>
      <c r="Q128" s="69" t="n">
        <f aca="false">Q129</f>
        <v>0</v>
      </c>
      <c r="R128" s="150" t="n">
        <f aca="false">R129</f>
        <v>0</v>
      </c>
    </row>
    <row r="129" customFormat="false" ht="31.35" hidden="false" customHeight="false" outlineLevel="0" collapsed="false">
      <c r="B129" s="116"/>
      <c r="C129" s="29" t="s">
        <v>271</v>
      </c>
      <c r="D129" s="145" t="s">
        <v>338</v>
      </c>
      <c r="E129" s="151" t="s">
        <v>22</v>
      </c>
      <c r="F129" s="151" t="s">
        <v>43</v>
      </c>
      <c r="G129" s="74" t="n">
        <v>6720010530</v>
      </c>
      <c r="H129" s="75"/>
      <c r="I129" s="148" t="n">
        <f aca="false">SUM(J129:M129)</f>
        <v>150000</v>
      </c>
      <c r="J129" s="148" t="n">
        <f aca="false">J130</f>
        <v>0</v>
      </c>
      <c r="K129" s="69" t="n">
        <f aca="false">K130</f>
        <v>150000</v>
      </c>
      <c r="L129" s="69" t="n">
        <f aca="false">L130</f>
        <v>0</v>
      </c>
      <c r="M129" s="149" t="n">
        <f aca="false">M130</f>
        <v>0</v>
      </c>
      <c r="N129" s="148" t="n">
        <f aca="false">SUM(O129:R129)</f>
        <v>150000</v>
      </c>
      <c r="O129" s="148" t="n">
        <f aca="false">O130</f>
        <v>150000</v>
      </c>
      <c r="P129" s="69" t="n">
        <f aca="false">P130</f>
        <v>0</v>
      </c>
      <c r="Q129" s="69" t="n">
        <f aca="false">Q130</f>
        <v>0</v>
      </c>
      <c r="R129" s="150" t="n">
        <f aca="false">R130</f>
        <v>0</v>
      </c>
    </row>
    <row r="130" customFormat="false" ht="31.35" hidden="false" customHeight="false" outlineLevel="0" collapsed="false">
      <c r="B130" s="116"/>
      <c r="C130" s="29" t="s">
        <v>107</v>
      </c>
      <c r="D130" s="145" t="s">
        <v>338</v>
      </c>
      <c r="E130" s="151" t="s">
        <v>22</v>
      </c>
      <c r="F130" s="151" t="s">
        <v>43</v>
      </c>
      <c r="G130" s="74" t="n">
        <v>6720010530</v>
      </c>
      <c r="H130" s="75" t="s">
        <v>108</v>
      </c>
      <c r="I130" s="148" t="n">
        <f aca="false">SUM(J130:M130)</f>
        <v>150000</v>
      </c>
      <c r="J130" s="148"/>
      <c r="K130" s="69" t="n">
        <v>150000</v>
      </c>
      <c r="L130" s="69"/>
      <c r="M130" s="149"/>
      <c r="N130" s="148" t="n">
        <f aca="false">SUM(O130:R130)</f>
        <v>150000</v>
      </c>
      <c r="O130" s="148" t="n">
        <v>150000</v>
      </c>
      <c r="P130" s="69"/>
      <c r="Q130" s="69"/>
      <c r="R130" s="150"/>
    </row>
    <row r="131" customFormat="false" ht="17.35" hidden="false" customHeight="false" outlineLevel="0" collapsed="false">
      <c r="B131" s="116"/>
      <c r="C131" s="29" t="s">
        <v>273</v>
      </c>
      <c r="D131" s="145" t="s">
        <v>338</v>
      </c>
      <c r="E131" s="151" t="s">
        <v>22</v>
      </c>
      <c r="F131" s="151" t="s">
        <v>43</v>
      </c>
      <c r="G131" s="74" t="n">
        <v>6800000000</v>
      </c>
      <c r="H131" s="75"/>
      <c r="I131" s="148" t="n">
        <f aca="false">SUM(J131:M131)</f>
        <v>50000</v>
      </c>
      <c r="J131" s="148" t="n">
        <f aca="false">J132</f>
        <v>0</v>
      </c>
      <c r="K131" s="69" t="n">
        <f aca="false">K132</f>
        <v>50000</v>
      </c>
      <c r="L131" s="69" t="n">
        <f aca="false">L132</f>
        <v>0</v>
      </c>
      <c r="M131" s="149" t="n">
        <f aca="false">M132</f>
        <v>0</v>
      </c>
      <c r="N131" s="148" t="n">
        <f aca="false">SUM(O131:R131)</f>
        <v>50000</v>
      </c>
      <c r="O131" s="148" t="n">
        <f aca="false">O132</f>
        <v>50000</v>
      </c>
      <c r="P131" s="69" t="n">
        <f aca="false">P132</f>
        <v>0</v>
      </c>
      <c r="Q131" s="69" t="n">
        <f aca="false">Q132</f>
        <v>0</v>
      </c>
      <c r="R131" s="150" t="n">
        <f aca="false">R132</f>
        <v>0</v>
      </c>
    </row>
    <row r="132" customFormat="false" ht="17.35" hidden="false" customHeight="false" outlineLevel="0" collapsed="false">
      <c r="B132" s="116"/>
      <c r="C132" s="29" t="s">
        <v>274</v>
      </c>
      <c r="D132" s="145" t="s">
        <v>338</v>
      </c>
      <c r="E132" s="151" t="s">
        <v>22</v>
      </c>
      <c r="F132" s="151" t="s">
        <v>43</v>
      </c>
      <c r="G132" s="74" t="n">
        <v>6810000000</v>
      </c>
      <c r="H132" s="75"/>
      <c r="I132" s="148" t="n">
        <f aca="false">SUM(J132:M132)</f>
        <v>50000</v>
      </c>
      <c r="J132" s="148" t="n">
        <f aca="false">J133</f>
        <v>0</v>
      </c>
      <c r="K132" s="69" t="n">
        <f aca="false">K133</f>
        <v>50000</v>
      </c>
      <c r="L132" s="69" t="n">
        <f aca="false">L133</f>
        <v>0</v>
      </c>
      <c r="M132" s="149" t="n">
        <f aca="false">M133</f>
        <v>0</v>
      </c>
      <c r="N132" s="148" t="n">
        <f aca="false">SUM(O132:R132)</f>
        <v>50000</v>
      </c>
      <c r="O132" s="148" t="n">
        <f aca="false">O133</f>
        <v>50000</v>
      </c>
      <c r="P132" s="69" t="n">
        <f aca="false">P133</f>
        <v>0</v>
      </c>
      <c r="Q132" s="69" t="n">
        <f aca="false">Q133</f>
        <v>0</v>
      </c>
      <c r="R132" s="150" t="n">
        <f aca="false">R133</f>
        <v>0</v>
      </c>
    </row>
    <row r="133" customFormat="false" ht="17.35" hidden="false" customHeight="false" outlineLevel="0" collapsed="false">
      <c r="B133" s="116"/>
      <c r="C133" s="29" t="s">
        <v>275</v>
      </c>
      <c r="D133" s="145" t="s">
        <v>338</v>
      </c>
      <c r="E133" s="151" t="s">
        <v>22</v>
      </c>
      <c r="F133" s="151" t="s">
        <v>43</v>
      </c>
      <c r="G133" s="74" t="n">
        <v>6810010490</v>
      </c>
      <c r="H133" s="75"/>
      <c r="I133" s="148" t="n">
        <f aca="false">SUM(J133:M133)</f>
        <v>50000</v>
      </c>
      <c r="J133" s="148" t="n">
        <f aca="false">J134</f>
        <v>0</v>
      </c>
      <c r="K133" s="69" t="n">
        <f aca="false">K134</f>
        <v>50000</v>
      </c>
      <c r="L133" s="69" t="n">
        <f aca="false">L134</f>
        <v>0</v>
      </c>
      <c r="M133" s="149" t="n">
        <f aca="false">M134</f>
        <v>0</v>
      </c>
      <c r="N133" s="148" t="n">
        <f aca="false">SUM(O133:R133)</f>
        <v>50000</v>
      </c>
      <c r="O133" s="148" t="n">
        <f aca="false">O134</f>
        <v>50000</v>
      </c>
      <c r="P133" s="69" t="n">
        <f aca="false">P134</f>
        <v>0</v>
      </c>
      <c r="Q133" s="69" t="n">
        <f aca="false">Q134</f>
        <v>0</v>
      </c>
      <c r="R133" s="150" t="n">
        <f aca="false">R134</f>
        <v>0</v>
      </c>
    </row>
    <row r="134" customFormat="false" ht="31.35" hidden="false" customHeight="false" outlineLevel="0" collapsed="false">
      <c r="B134" s="116"/>
      <c r="C134" s="29" t="s">
        <v>107</v>
      </c>
      <c r="D134" s="145" t="s">
        <v>338</v>
      </c>
      <c r="E134" s="151" t="s">
        <v>22</v>
      </c>
      <c r="F134" s="151" t="s">
        <v>43</v>
      </c>
      <c r="G134" s="74" t="n">
        <v>6810010490</v>
      </c>
      <c r="H134" s="75" t="s">
        <v>108</v>
      </c>
      <c r="I134" s="148" t="n">
        <f aca="false">SUM(J134:M134)</f>
        <v>50000</v>
      </c>
      <c r="J134" s="148"/>
      <c r="K134" s="69" t="n">
        <v>50000</v>
      </c>
      <c r="L134" s="69"/>
      <c r="M134" s="149"/>
      <c r="N134" s="148" t="n">
        <f aca="false">SUM(O134:R134)</f>
        <v>50000</v>
      </c>
      <c r="O134" s="148" t="n">
        <v>50000</v>
      </c>
      <c r="P134" s="69"/>
      <c r="Q134" s="69"/>
      <c r="R134" s="150"/>
    </row>
    <row r="135" customFormat="false" ht="31.35" hidden="false" customHeight="false" outlineLevel="0" collapsed="false">
      <c r="B135" s="116"/>
      <c r="C135" s="29" t="s">
        <v>289</v>
      </c>
      <c r="D135" s="145" t="s">
        <v>338</v>
      </c>
      <c r="E135" s="151" t="s">
        <v>22</v>
      </c>
      <c r="F135" s="151" t="s">
        <v>43</v>
      </c>
      <c r="G135" s="74" t="n">
        <v>7100000000</v>
      </c>
      <c r="H135" s="75"/>
      <c r="I135" s="148" t="n">
        <f aca="false">SUM(J135:M135)</f>
        <v>500000</v>
      </c>
      <c r="J135" s="148"/>
      <c r="K135" s="69" t="n">
        <f aca="false">K136</f>
        <v>500000</v>
      </c>
      <c r="L135" s="69" t="n">
        <f aca="false">L136</f>
        <v>0</v>
      </c>
      <c r="M135" s="149" t="n">
        <f aca="false">M136</f>
        <v>0</v>
      </c>
      <c r="N135" s="148" t="n">
        <f aca="false">SUM(O135:R135)</f>
        <v>500000</v>
      </c>
      <c r="O135" s="148" t="n">
        <f aca="false">O136</f>
        <v>500000</v>
      </c>
      <c r="P135" s="69"/>
      <c r="Q135" s="69"/>
      <c r="R135" s="150"/>
    </row>
    <row r="136" customFormat="false" ht="31.35" hidden="false" customHeight="false" outlineLevel="0" collapsed="false">
      <c r="B136" s="116"/>
      <c r="C136" s="29" t="s">
        <v>290</v>
      </c>
      <c r="D136" s="145" t="s">
        <v>338</v>
      </c>
      <c r="E136" s="151" t="s">
        <v>22</v>
      </c>
      <c r="F136" s="151" t="s">
        <v>43</v>
      </c>
      <c r="G136" s="74" t="n">
        <v>7110000000</v>
      </c>
      <c r="H136" s="75"/>
      <c r="I136" s="148" t="n">
        <f aca="false">SUM(J136:M136)</f>
        <v>500000</v>
      </c>
      <c r="J136" s="148"/>
      <c r="K136" s="69" t="n">
        <f aca="false">K137</f>
        <v>500000</v>
      </c>
      <c r="L136" s="69" t="n">
        <f aca="false">L137</f>
        <v>0</v>
      </c>
      <c r="M136" s="149" t="n">
        <f aca="false">M137</f>
        <v>0</v>
      </c>
      <c r="N136" s="148" t="n">
        <f aca="false">SUM(O136:R136)</f>
        <v>500000</v>
      </c>
      <c r="O136" s="148" t="n">
        <f aca="false">O137</f>
        <v>500000</v>
      </c>
      <c r="P136" s="69"/>
      <c r="Q136" s="69"/>
      <c r="R136" s="150"/>
    </row>
    <row r="137" customFormat="false" ht="31.35" hidden="false" customHeight="false" outlineLevel="0" collapsed="false">
      <c r="B137" s="116"/>
      <c r="C137" s="29" t="s">
        <v>291</v>
      </c>
      <c r="D137" s="145" t="s">
        <v>338</v>
      </c>
      <c r="E137" s="151" t="s">
        <v>22</v>
      </c>
      <c r="F137" s="151" t="s">
        <v>43</v>
      </c>
      <c r="G137" s="74" t="n">
        <v>7110010610</v>
      </c>
      <c r="H137" s="75"/>
      <c r="I137" s="148" t="n">
        <f aca="false">SUM(J137:M137)</f>
        <v>500000</v>
      </c>
      <c r="J137" s="148"/>
      <c r="K137" s="69" t="n">
        <f aca="false">K138</f>
        <v>500000</v>
      </c>
      <c r="L137" s="69" t="n">
        <f aca="false">L138</f>
        <v>0</v>
      </c>
      <c r="M137" s="149" t="n">
        <f aca="false">M138</f>
        <v>0</v>
      </c>
      <c r="N137" s="148" t="n">
        <f aca="false">SUM(O137:R137)</f>
        <v>500000</v>
      </c>
      <c r="O137" s="148" t="n">
        <f aca="false">O138</f>
        <v>500000</v>
      </c>
      <c r="P137" s="69"/>
      <c r="Q137" s="69"/>
      <c r="R137" s="150"/>
    </row>
    <row r="138" customFormat="false" ht="31.35" hidden="false" customHeight="false" outlineLevel="0" collapsed="false">
      <c r="B138" s="116"/>
      <c r="C138" s="29" t="s">
        <v>107</v>
      </c>
      <c r="D138" s="145" t="s">
        <v>338</v>
      </c>
      <c r="E138" s="151" t="s">
        <v>22</v>
      </c>
      <c r="F138" s="151" t="s">
        <v>43</v>
      </c>
      <c r="G138" s="74" t="n">
        <v>7110010610</v>
      </c>
      <c r="H138" s="75" t="s">
        <v>108</v>
      </c>
      <c r="I138" s="148" t="n">
        <f aca="false">SUM(J138:M138)</f>
        <v>500000</v>
      </c>
      <c r="J138" s="148"/>
      <c r="K138" s="69" t="n">
        <v>500000</v>
      </c>
      <c r="L138" s="69"/>
      <c r="M138" s="149"/>
      <c r="N138" s="148" t="n">
        <f aca="false">SUM(O138:R138)</f>
        <v>500000</v>
      </c>
      <c r="O138" s="148" t="n">
        <v>500000</v>
      </c>
      <c r="P138" s="69"/>
      <c r="Q138" s="69"/>
      <c r="R138" s="150"/>
    </row>
    <row r="139" customFormat="false" ht="17.35" hidden="false" customHeight="false" outlineLevel="0" collapsed="false">
      <c r="B139" s="116"/>
      <c r="C139" s="29" t="s">
        <v>45</v>
      </c>
      <c r="D139" s="145" t="s">
        <v>338</v>
      </c>
      <c r="E139" s="151" t="s">
        <v>25</v>
      </c>
      <c r="F139" s="151" t="s">
        <v>86</v>
      </c>
      <c r="G139" s="74"/>
      <c r="H139" s="75"/>
      <c r="I139" s="148" t="n">
        <f aca="false">SUM(J139:M139)</f>
        <v>25306700</v>
      </c>
      <c r="J139" s="148" t="n">
        <f aca="false">J145+J140+J150</f>
        <v>13351600</v>
      </c>
      <c r="K139" s="69" t="n">
        <f aca="false">K145+K140+K150</f>
        <v>11955100</v>
      </c>
      <c r="L139" s="69" t="n">
        <f aca="false">L145+L140+L150</f>
        <v>0</v>
      </c>
      <c r="M139" s="149" t="n">
        <f aca="false">M145+M140+M150</f>
        <v>0</v>
      </c>
      <c r="N139" s="148" t="n">
        <f aca="false">SUM(O139:R139)</f>
        <v>26205400</v>
      </c>
      <c r="O139" s="148" t="n">
        <f aca="false">O145+O140+O150</f>
        <v>26205400</v>
      </c>
      <c r="P139" s="69" t="n">
        <f aca="false">P145+P140+P150</f>
        <v>0</v>
      </c>
      <c r="Q139" s="69" t="n">
        <f aca="false">Q145+Q140+Q150</f>
        <v>0</v>
      </c>
      <c r="R139" s="150" t="n">
        <f aca="false">R145+R140+R150</f>
        <v>0</v>
      </c>
    </row>
    <row r="140" customFormat="false" ht="17.35" hidden="false" customHeight="false" outlineLevel="0" collapsed="false">
      <c r="B140" s="116"/>
      <c r="C140" s="29" t="s">
        <v>47</v>
      </c>
      <c r="D140" s="145" t="s">
        <v>338</v>
      </c>
      <c r="E140" s="151" t="s">
        <v>25</v>
      </c>
      <c r="F140" s="151" t="s">
        <v>48</v>
      </c>
      <c r="G140" s="74"/>
      <c r="H140" s="75"/>
      <c r="I140" s="148" t="n">
        <f aca="false">SUM(J140:M140)</f>
        <v>11250000</v>
      </c>
      <c r="J140" s="148" t="n">
        <f aca="false">J141</f>
        <v>1250000</v>
      </c>
      <c r="K140" s="69" t="n">
        <f aca="false">K141</f>
        <v>10000000</v>
      </c>
      <c r="L140" s="69" t="n">
        <f aca="false">L141</f>
        <v>0</v>
      </c>
      <c r="M140" s="149" t="n">
        <f aca="false">M141</f>
        <v>0</v>
      </c>
      <c r="N140" s="148" t="n">
        <f aca="false">SUM(O140:R140)</f>
        <v>11250000</v>
      </c>
      <c r="O140" s="148" t="n">
        <f aca="false">O141</f>
        <v>11250000</v>
      </c>
      <c r="P140" s="69" t="n">
        <f aca="false">P141</f>
        <v>0</v>
      </c>
      <c r="Q140" s="69" t="n">
        <f aca="false">Q141</f>
        <v>0</v>
      </c>
      <c r="R140" s="150" t="n">
        <f aca="false">R141</f>
        <v>0</v>
      </c>
    </row>
    <row r="141" customFormat="false" ht="31.35" hidden="false" customHeight="false" outlineLevel="0" collapsed="false">
      <c r="B141" s="116"/>
      <c r="C141" s="29" t="s">
        <v>232</v>
      </c>
      <c r="D141" s="145" t="s">
        <v>338</v>
      </c>
      <c r="E141" s="151" t="s">
        <v>25</v>
      </c>
      <c r="F141" s="151" t="s">
        <v>48</v>
      </c>
      <c r="G141" s="74" t="n">
        <v>6200000000</v>
      </c>
      <c r="H141" s="75"/>
      <c r="I141" s="148" t="n">
        <f aca="false">SUM(J141:M141)</f>
        <v>11250000</v>
      </c>
      <c r="J141" s="148" t="n">
        <f aca="false">J142</f>
        <v>1250000</v>
      </c>
      <c r="K141" s="69" t="n">
        <f aca="false">K142</f>
        <v>10000000</v>
      </c>
      <c r="L141" s="69" t="n">
        <f aca="false">L142</f>
        <v>0</v>
      </c>
      <c r="M141" s="149" t="n">
        <f aca="false">M142</f>
        <v>0</v>
      </c>
      <c r="N141" s="148" t="n">
        <f aca="false">SUM(O141:R141)</f>
        <v>11250000</v>
      </c>
      <c r="O141" s="148" t="n">
        <f aca="false">O142</f>
        <v>11250000</v>
      </c>
      <c r="P141" s="69" t="n">
        <f aca="false">P142</f>
        <v>0</v>
      </c>
      <c r="Q141" s="69" t="n">
        <f aca="false">Q142</f>
        <v>0</v>
      </c>
      <c r="R141" s="150" t="n">
        <f aca="false">R142</f>
        <v>0</v>
      </c>
    </row>
    <row r="142" customFormat="false" ht="31.35" hidden="false" customHeight="false" outlineLevel="0" collapsed="false">
      <c r="B142" s="116"/>
      <c r="C142" s="29" t="s">
        <v>233</v>
      </c>
      <c r="D142" s="145" t="s">
        <v>338</v>
      </c>
      <c r="E142" s="151" t="s">
        <v>25</v>
      </c>
      <c r="F142" s="151" t="s">
        <v>48</v>
      </c>
      <c r="G142" s="74" t="n">
        <v>6240000000</v>
      </c>
      <c r="H142" s="75"/>
      <c r="I142" s="148" t="n">
        <f aca="false">SUM(J142:M142)</f>
        <v>11250000</v>
      </c>
      <c r="J142" s="148" t="n">
        <f aca="false">J143</f>
        <v>1250000</v>
      </c>
      <c r="K142" s="69" t="n">
        <f aca="false">K143</f>
        <v>10000000</v>
      </c>
      <c r="L142" s="69" t="n">
        <f aca="false">L143</f>
        <v>0</v>
      </c>
      <c r="M142" s="149" t="n">
        <f aca="false">M143</f>
        <v>0</v>
      </c>
      <c r="N142" s="148" t="n">
        <f aca="false">SUM(O142:R142)</f>
        <v>11250000</v>
      </c>
      <c r="O142" s="148" t="n">
        <f aca="false">O143</f>
        <v>11250000</v>
      </c>
      <c r="P142" s="69" t="n">
        <f aca="false">P143</f>
        <v>0</v>
      </c>
      <c r="Q142" s="69" t="n">
        <f aca="false">Q143</f>
        <v>0</v>
      </c>
      <c r="R142" s="150" t="n">
        <f aca="false">R143</f>
        <v>0</v>
      </c>
    </row>
    <row r="143" customFormat="false" ht="47.05" hidden="false" customHeight="false" outlineLevel="0" collapsed="false">
      <c r="B143" s="116"/>
      <c r="C143" s="29" t="s">
        <v>234</v>
      </c>
      <c r="D143" s="145" t="s">
        <v>338</v>
      </c>
      <c r="E143" s="151" t="s">
        <v>25</v>
      </c>
      <c r="F143" s="151" t="s">
        <v>48</v>
      </c>
      <c r="G143" s="74" t="n">
        <v>6240010070</v>
      </c>
      <c r="H143" s="75"/>
      <c r="I143" s="148" t="n">
        <f aca="false">SUM(J143:M143)</f>
        <v>11250000</v>
      </c>
      <c r="J143" s="148" t="n">
        <f aca="false">J144</f>
        <v>1250000</v>
      </c>
      <c r="K143" s="69" t="n">
        <f aca="false">K144</f>
        <v>10000000</v>
      </c>
      <c r="L143" s="69" t="n">
        <f aca="false">L144</f>
        <v>0</v>
      </c>
      <c r="M143" s="149" t="n">
        <f aca="false">M144</f>
        <v>0</v>
      </c>
      <c r="N143" s="148" t="n">
        <f aca="false">SUM(O143:R143)</f>
        <v>11250000</v>
      </c>
      <c r="O143" s="148" t="n">
        <f aca="false">O144</f>
        <v>11250000</v>
      </c>
      <c r="P143" s="69" t="n">
        <f aca="false">P144</f>
        <v>0</v>
      </c>
      <c r="Q143" s="69" t="n">
        <f aca="false">Q144</f>
        <v>0</v>
      </c>
      <c r="R143" s="150" t="n">
        <f aca="false">R144</f>
        <v>0</v>
      </c>
    </row>
    <row r="144" customFormat="false" ht="31.35" hidden="false" customHeight="false" outlineLevel="0" collapsed="false">
      <c r="B144" s="116"/>
      <c r="C144" s="29" t="s">
        <v>107</v>
      </c>
      <c r="D144" s="145" t="s">
        <v>338</v>
      </c>
      <c r="E144" s="151" t="s">
        <v>25</v>
      </c>
      <c r="F144" s="151" t="s">
        <v>48</v>
      </c>
      <c r="G144" s="74" t="n">
        <v>6240010070</v>
      </c>
      <c r="H144" s="75" t="s">
        <v>108</v>
      </c>
      <c r="I144" s="148" t="n">
        <f aca="false">SUM(J144:M144)</f>
        <v>11250000</v>
      </c>
      <c r="J144" s="148" t="n">
        <v>1250000</v>
      </c>
      <c r="K144" s="69" t="n">
        <v>10000000</v>
      </c>
      <c r="L144" s="69"/>
      <c r="M144" s="149"/>
      <c r="N144" s="148" t="n">
        <f aca="false">SUM(O144:R144)</f>
        <v>11250000</v>
      </c>
      <c r="O144" s="148" t="n">
        <v>11250000</v>
      </c>
      <c r="P144" s="69"/>
      <c r="Q144" s="69"/>
      <c r="R144" s="150"/>
    </row>
    <row r="145" customFormat="false" ht="17.35" hidden="false" customHeight="false" outlineLevel="0" collapsed="false">
      <c r="B145" s="116"/>
      <c r="C145" s="29" t="s">
        <v>49</v>
      </c>
      <c r="D145" s="145" t="s">
        <v>338</v>
      </c>
      <c r="E145" s="151" t="s">
        <v>25</v>
      </c>
      <c r="F145" s="151" t="s">
        <v>39</v>
      </c>
      <c r="G145" s="74"/>
      <c r="H145" s="75"/>
      <c r="I145" s="148" t="n">
        <f aca="false">SUM(J145:M145)</f>
        <v>11986700</v>
      </c>
      <c r="J145" s="148" t="n">
        <f aca="false">J146</f>
        <v>11231600</v>
      </c>
      <c r="K145" s="69" t="n">
        <f aca="false">K146</f>
        <v>755100</v>
      </c>
      <c r="L145" s="69" t="n">
        <f aca="false">L146</f>
        <v>0</v>
      </c>
      <c r="M145" s="149" t="n">
        <f aca="false">M146</f>
        <v>0</v>
      </c>
      <c r="N145" s="148" t="n">
        <f aca="false">SUM(O145:R145)</f>
        <v>12270400</v>
      </c>
      <c r="O145" s="148" t="n">
        <f aca="false">O146</f>
        <v>12270400</v>
      </c>
      <c r="P145" s="69" t="n">
        <f aca="false">P146</f>
        <v>0</v>
      </c>
      <c r="Q145" s="69" t="n">
        <f aca="false">Q146</f>
        <v>0</v>
      </c>
      <c r="R145" s="150" t="n">
        <f aca="false">R146</f>
        <v>0</v>
      </c>
    </row>
    <row r="146" customFormat="false" ht="31.35" hidden="false" customHeight="false" outlineLevel="0" collapsed="false">
      <c r="B146" s="116"/>
      <c r="C146" s="83" t="s">
        <v>240</v>
      </c>
      <c r="D146" s="145" t="s">
        <v>338</v>
      </c>
      <c r="E146" s="151" t="s">
        <v>25</v>
      </c>
      <c r="F146" s="151" t="s">
        <v>39</v>
      </c>
      <c r="G146" s="74" t="n">
        <v>6400000000</v>
      </c>
      <c r="H146" s="75"/>
      <c r="I146" s="148" t="n">
        <f aca="false">SUM(J146:M146)</f>
        <v>11986700</v>
      </c>
      <c r="J146" s="148" t="n">
        <f aca="false">J147</f>
        <v>11231600</v>
      </c>
      <c r="K146" s="69" t="n">
        <f aca="false">K147</f>
        <v>755100</v>
      </c>
      <c r="L146" s="69" t="n">
        <f aca="false">L147</f>
        <v>0</v>
      </c>
      <c r="M146" s="149" t="n">
        <f aca="false">M147</f>
        <v>0</v>
      </c>
      <c r="N146" s="148" t="n">
        <f aca="false">SUM(O146:R146)</f>
        <v>12270400</v>
      </c>
      <c r="O146" s="148" t="n">
        <f aca="false">O147</f>
        <v>12270400</v>
      </c>
      <c r="P146" s="69" t="n">
        <f aca="false">P147</f>
        <v>0</v>
      </c>
      <c r="Q146" s="69" t="n">
        <f aca="false">Q147</f>
        <v>0</v>
      </c>
      <c r="R146" s="150" t="n">
        <f aca="false">R147</f>
        <v>0</v>
      </c>
    </row>
    <row r="147" customFormat="false" ht="31.35" hidden="false" customHeight="false" outlineLevel="0" collapsed="false">
      <c r="B147" s="116"/>
      <c r="C147" s="83" t="s">
        <v>241</v>
      </c>
      <c r="D147" s="145" t="s">
        <v>338</v>
      </c>
      <c r="E147" s="151" t="s">
        <v>25</v>
      </c>
      <c r="F147" s="151" t="s">
        <v>39</v>
      </c>
      <c r="G147" s="74" t="n">
        <v>6410000000</v>
      </c>
      <c r="H147" s="75"/>
      <c r="I147" s="148" t="n">
        <f aca="false">SUM(J147:M147)</f>
        <v>11986700</v>
      </c>
      <c r="J147" s="148" t="n">
        <f aca="false">J148</f>
        <v>11231600</v>
      </c>
      <c r="K147" s="148" t="n">
        <f aca="false">K148</f>
        <v>755100</v>
      </c>
      <c r="L147" s="69" t="n">
        <f aca="false">L148</f>
        <v>0</v>
      </c>
      <c r="M147" s="149" t="n">
        <f aca="false">M148</f>
        <v>0</v>
      </c>
      <c r="N147" s="148" t="n">
        <f aca="false">SUM(O147:R147)</f>
        <v>12270400</v>
      </c>
      <c r="O147" s="148" t="n">
        <f aca="false">O148</f>
        <v>12270400</v>
      </c>
      <c r="P147" s="69" t="n">
        <f aca="false">P148</f>
        <v>0</v>
      </c>
      <c r="Q147" s="69" t="n">
        <f aca="false">Q148</f>
        <v>0</v>
      </c>
      <c r="R147" s="150" t="n">
        <f aca="false">R148</f>
        <v>0</v>
      </c>
    </row>
    <row r="148" customFormat="false" ht="61.8" hidden="false" customHeight="false" outlineLevel="0" collapsed="false">
      <c r="B148" s="116"/>
      <c r="C148" s="83" t="s">
        <v>242</v>
      </c>
      <c r="D148" s="145" t="s">
        <v>338</v>
      </c>
      <c r="E148" s="151" t="s">
        <v>25</v>
      </c>
      <c r="F148" s="151" t="s">
        <v>39</v>
      </c>
      <c r="G148" s="74" t="s">
        <v>243</v>
      </c>
      <c r="H148" s="75"/>
      <c r="I148" s="148" t="n">
        <f aca="false">SUM(J148:M148)</f>
        <v>11986700</v>
      </c>
      <c r="J148" s="148" t="n">
        <f aca="false">J149</f>
        <v>11231600</v>
      </c>
      <c r="K148" s="69" t="n">
        <f aca="false">K149</f>
        <v>755100</v>
      </c>
      <c r="L148" s="69" t="n">
        <f aca="false">L149</f>
        <v>0</v>
      </c>
      <c r="M148" s="149" t="n">
        <f aca="false">M149</f>
        <v>0</v>
      </c>
      <c r="N148" s="148" t="n">
        <f aca="false">SUM(O148:R148)</f>
        <v>12270400</v>
      </c>
      <c r="O148" s="148" t="n">
        <f aca="false">O149</f>
        <v>12270400</v>
      </c>
      <c r="P148" s="69" t="n">
        <f aca="false">P149</f>
        <v>0</v>
      </c>
      <c r="Q148" s="69" t="n">
        <f aca="false">Q149</f>
        <v>0</v>
      </c>
      <c r="R148" s="150" t="n">
        <f aca="false">R149</f>
        <v>0</v>
      </c>
    </row>
    <row r="149" customFormat="false" ht="31.35" hidden="false" customHeight="false" outlineLevel="0" collapsed="false">
      <c r="B149" s="116"/>
      <c r="C149" s="29" t="s">
        <v>107</v>
      </c>
      <c r="D149" s="145" t="s">
        <v>338</v>
      </c>
      <c r="E149" s="151" t="s">
        <v>25</v>
      </c>
      <c r="F149" s="151" t="s">
        <v>39</v>
      </c>
      <c r="G149" s="74" t="s">
        <v>243</v>
      </c>
      <c r="H149" s="75" t="s">
        <v>108</v>
      </c>
      <c r="I149" s="148" t="n">
        <f aca="false">SUM(J149:M149)</f>
        <v>11986700</v>
      </c>
      <c r="J149" s="148" t="n">
        <v>11231600</v>
      </c>
      <c r="K149" s="69" t="n">
        <v>755100</v>
      </c>
      <c r="L149" s="69"/>
      <c r="M149" s="149"/>
      <c r="N149" s="148" t="n">
        <f aca="false">SUM(O149:R149)</f>
        <v>12270400</v>
      </c>
      <c r="O149" s="148" t="n">
        <v>12270400</v>
      </c>
      <c r="P149" s="69"/>
      <c r="Q149" s="69"/>
      <c r="R149" s="150"/>
    </row>
    <row r="150" customFormat="false" ht="17.35" hidden="false" customHeight="false" outlineLevel="0" collapsed="false">
      <c r="B150" s="116"/>
      <c r="C150" s="29" t="s">
        <v>50</v>
      </c>
      <c r="D150" s="145" t="s">
        <v>338</v>
      </c>
      <c r="E150" s="151" t="s">
        <v>25</v>
      </c>
      <c r="F150" s="151" t="s">
        <v>51</v>
      </c>
      <c r="G150" s="74"/>
      <c r="H150" s="75"/>
      <c r="I150" s="148" t="n">
        <f aca="false">SUM(J150:M150)</f>
        <v>2070000</v>
      </c>
      <c r="J150" s="148" t="n">
        <f aca="false">J151+J155</f>
        <v>870000</v>
      </c>
      <c r="K150" s="69" t="n">
        <f aca="false">K151+K155+K159</f>
        <v>1200000</v>
      </c>
      <c r="L150" s="69" t="n">
        <f aca="false">L151+L155</f>
        <v>0</v>
      </c>
      <c r="M150" s="149" t="n">
        <f aca="false">M151+M155</f>
        <v>0</v>
      </c>
      <c r="N150" s="148" t="n">
        <f aca="false">SUM(O150:R150)</f>
        <v>2685000</v>
      </c>
      <c r="O150" s="148" t="n">
        <f aca="false">O151+O155+O159</f>
        <v>2685000</v>
      </c>
      <c r="P150" s="69" t="n">
        <f aca="false">P151+P155</f>
        <v>0</v>
      </c>
      <c r="Q150" s="69" t="n">
        <f aca="false">Q151+Q155</f>
        <v>0</v>
      </c>
      <c r="R150" s="150" t="n">
        <f aca="false">R151+R155</f>
        <v>0</v>
      </c>
    </row>
    <row r="151" customFormat="false" ht="31.35" hidden="false" customHeight="false" outlineLevel="0" collapsed="false">
      <c r="B151" s="116"/>
      <c r="C151" s="29" t="s">
        <v>160</v>
      </c>
      <c r="D151" s="145" t="s">
        <v>338</v>
      </c>
      <c r="E151" s="151" t="s">
        <v>25</v>
      </c>
      <c r="F151" s="151" t="s">
        <v>51</v>
      </c>
      <c r="G151" s="74" t="n">
        <v>5600000000</v>
      </c>
      <c r="H151" s="75"/>
      <c r="I151" s="148" t="n">
        <f aca="false">SUM(J151:M151)</f>
        <v>520000</v>
      </c>
      <c r="J151" s="148" t="n">
        <f aca="false">J152</f>
        <v>520000</v>
      </c>
      <c r="K151" s="69" t="n">
        <f aca="false">K152</f>
        <v>0</v>
      </c>
      <c r="L151" s="69" t="n">
        <f aca="false">L152</f>
        <v>0</v>
      </c>
      <c r="M151" s="149" t="n">
        <f aca="false">M152</f>
        <v>0</v>
      </c>
      <c r="N151" s="148" t="n">
        <f aca="false">SUM(O151:R151)</f>
        <v>525000</v>
      </c>
      <c r="O151" s="148" t="n">
        <f aca="false">O152</f>
        <v>525000</v>
      </c>
      <c r="P151" s="69" t="n">
        <f aca="false">P152</f>
        <v>0</v>
      </c>
      <c r="Q151" s="69" t="n">
        <f aca="false">Q152</f>
        <v>0</v>
      </c>
      <c r="R151" s="150" t="n">
        <f aca="false">R152</f>
        <v>0</v>
      </c>
    </row>
    <row r="152" customFormat="false" ht="31.35" hidden="false" customHeight="false" outlineLevel="0" collapsed="false">
      <c r="B152" s="116"/>
      <c r="C152" s="29" t="s">
        <v>161</v>
      </c>
      <c r="D152" s="145" t="s">
        <v>338</v>
      </c>
      <c r="E152" s="151" t="s">
        <v>25</v>
      </c>
      <c r="F152" s="151" t="s">
        <v>51</v>
      </c>
      <c r="G152" s="74" t="n">
        <v>5610000000</v>
      </c>
      <c r="H152" s="75"/>
      <c r="I152" s="148" t="n">
        <f aca="false">SUM(J152:M152)</f>
        <v>520000</v>
      </c>
      <c r="J152" s="148" t="n">
        <f aca="false">J153</f>
        <v>520000</v>
      </c>
      <c r="K152" s="69" t="n">
        <f aca="false">K153</f>
        <v>0</v>
      </c>
      <c r="L152" s="69" t="n">
        <f aca="false">L153</f>
        <v>0</v>
      </c>
      <c r="M152" s="149" t="n">
        <f aca="false">M153</f>
        <v>0</v>
      </c>
      <c r="N152" s="148" t="n">
        <f aca="false">SUM(O152:R152)</f>
        <v>525000</v>
      </c>
      <c r="O152" s="148" t="n">
        <f aca="false">O153</f>
        <v>525000</v>
      </c>
      <c r="P152" s="69" t="n">
        <f aca="false">P153</f>
        <v>0</v>
      </c>
      <c r="Q152" s="69" t="n">
        <f aca="false">Q153</f>
        <v>0</v>
      </c>
      <c r="R152" s="150" t="n">
        <f aca="false">R153</f>
        <v>0</v>
      </c>
    </row>
    <row r="153" customFormat="false" ht="31.35" hidden="false" customHeight="false" outlineLevel="0" collapsed="false">
      <c r="B153" s="116"/>
      <c r="C153" s="29" t="s">
        <v>162</v>
      </c>
      <c r="D153" s="145" t="s">
        <v>338</v>
      </c>
      <c r="E153" s="151" t="s">
        <v>25</v>
      </c>
      <c r="F153" s="151" t="s">
        <v>51</v>
      </c>
      <c r="G153" s="74" t="n">
        <v>5610010550</v>
      </c>
      <c r="H153" s="75"/>
      <c r="I153" s="148" t="n">
        <f aca="false">SUM(J153:M153)</f>
        <v>520000</v>
      </c>
      <c r="J153" s="148" t="n">
        <f aca="false">J154</f>
        <v>520000</v>
      </c>
      <c r="K153" s="69" t="n">
        <f aca="false">K154</f>
        <v>0</v>
      </c>
      <c r="L153" s="69" t="n">
        <f aca="false">L154</f>
        <v>0</v>
      </c>
      <c r="M153" s="149" t="n">
        <f aca="false">M154</f>
        <v>0</v>
      </c>
      <c r="N153" s="148" t="n">
        <f aca="false">SUM(O153:R153)</f>
        <v>525000</v>
      </c>
      <c r="O153" s="148" t="n">
        <f aca="false">O154</f>
        <v>525000</v>
      </c>
      <c r="P153" s="69" t="n">
        <f aca="false">P154</f>
        <v>0</v>
      </c>
      <c r="Q153" s="69" t="n">
        <f aca="false">Q154</f>
        <v>0</v>
      </c>
      <c r="R153" s="150" t="n">
        <f aca="false">R154</f>
        <v>0</v>
      </c>
    </row>
    <row r="154" customFormat="false" ht="31.35" hidden="false" customHeight="false" outlineLevel="0" collapsed="false">
      <c r="B154" s="116"/>
      <c r="C154" s="29" t="s">
        <v>107</v>
      </c>
      <c r="D154" s="145" t="s">
        <v>338</v>
      </c>
      <c r="E154" s="151" t="s">
        <v>25</v>
      </c>
      <c r="F154" s="151" t="s">
        <v>51</v>
      </c>
      <c r="G154" s="74" t="n">
        <v>5610010550</v>
      </c>
      <c r="H154" s="75" t="s">
        <v>108</v>
      </c>
      <c r="I154" s="148" t="n">
        <f aca="false">SUM(J154:M154)</f>
        <v>520000</v>
      </c>
      <c r="J154" s="148" t="n">
        <v>520000</v>
      </c>
      <c r="K154" s="69" t="n">
        <v>0</v>
      </c>
      <c r="L154" s="69"/>
      <c r="M154" s="149"/>
      <c r="N154" s="148" t="n">
        <f aca="false">SUM(O154:R154)</f>
        <v>525000</v>
      </c>
      <c r="O154" s="148" t="n">
        <v>525000</v>
      </c>
      <c r="P154" s="69"/>
      <c r="Q154" s="69"/>
      <c r="R154" s="150"/>
    </row>
    <row r="155" customFormat="false" ht="31.35" hidden="false" customHeight="false" outlineLevel="0" collapsed="false">
      <c r="B155" s="116"/>
      <c r="C155" s="29" t="s">
        <v>163</v>
      </c>
      <c r="D155" s="145" t="s">
        <v>338</v>
      </c>
      <c r="E155" s="151" t="s">
        <v>25</v>
      </c>
      <c r="F155" s="151" t="s">
        <v>51</v>
      </c>
      <c r="G155" s="74" t="n">
        <v>5700000000</v>
      </c>
      <c r="H155" s="75"/>
      <c r="I155" s="148" t="n">
        <f aca="false">SUM(J155:M155)</f>
        <v>350000</v>
      </c>
      <c r="J155" s="148" t="n">
        <f aca="false">J156</f>
        <v>350000</v>
      </c>
      <c r="K155" s="69" t="n">
        <f aca="false">K156</f>
        <v>0</v>
      </c>
      <c r="L155" s="69" t="n">
        <f aca="false">L156</f>
        <v>0</v>
      </c>
      <c r="M155" s="149" t="n">
        <f aca="false">M156</f>
        <v>0</v>
      </c>
      <c r="N155" s="148" t="n">
        <f aca="false">SUM(O155:R155)</f>
        <v>360000</v>
      </c>
      <c r="O155" s="148" t="n">
        <f aca="false">O156</f>
        <v>360000</v>
      </c>
      <c r="P155" s="69" t="n">
        <f aca="false">P156</f>
        <v>0</v>
      </c>
      <c r="Q155" s="69" t="n">
        <f aca="false">Q156</f>
        <v>0</v>
      </c>
      <c r="R155" s="150" t="n">
        <f aca="false">R156</f>
        <v>0</v>
      </c>
    </row>
    <row r="156" customFormat="false" ht="31.35" hidden="false" customHeight="false" outlineLevel="0" collapsed="false">
      <c r="B156" s="116"/>
      <c r="C156" s="29" t="s">
        <v>164</v>
      </c>
      <c r="D156" s="145" t="s">
        <v>338</v>
      </c>
      <c r="E156" s="151" t="s">
        <v>25</v>
      </c>
      <c r="F156" s="151" t="s">
        <v>51</v>
      </c>
      <c r="G156" s="74" t="n">
        <v>5710000000</v>
      </c>
      <c r="H156" s="75"/>
      <c r="I156" s="148" t="n">
        <f aca="false">SUM(J156:M156)</f>
        <v>350000</v>
      </c>
      <c r="J156" s="148" t="n">
        <f aca="false">J157</f>
        <v>350000</v>
      </c>
      <c r="K156" s="69" t="n">
        <f aca="false">K157</f>
        <v>0</v>
      </c>
      <c r="L156" s="69" t="n">
        <f aca="false">L157</f>
        <v>0</v>
      </c>
      <c r="M156" s="149" t="n">
        <f aca="false">M157</f>
        <v>0</v>
      </c>
      <c r="N156" s="148" t="n">
        <f aca="false">SUM(O156:R156)</f>
        <v>360000</v>
      </c>
      <c r="O156" s="148" t="n">
        <f aca="false">O157</f>
        <v>360000</v>
      </c>
      <c r="P156" s="69" t="n">
        <f aca="false">P157</f>
        <v>0</v>
      </c>
      <c r="Q156" s="69" t="n">
        <f aca="false">Q157</f>
        <v>0</v>
      </c>
      <c r="R156" s="150" t="n">
        <f aca="false">R157</f>
        <v>0</v>
      </c>
    </row>
    <row r="157" customFormat="false" ht="31.35" hidden="false" customHeight="false" outlineLevel="0" collapsed="false">
      <c r="B157" s="116"/>
      <c r="C157" s="29" t="s">
        <v>165</v>
      </c>
      <c r="D157" s="145" t="s">
        <v>338</v>
      </c>
      <c r="E157" s="151" t="s">
        <v>25</v>
      </c>
      <c r="F157" s="151" t="s">
        <v>51</v>
      </c>
      <c r="G157" s="74" t="n">
        <v>5710010400</v>
      </c>
      <c r="H157" s="75"/>
      <c r="I157" s="148" t="n">
        <f aca="false">SUM(J157:M157)</f>
        <v>350000</v>
      </c>
      <c r="J157" s="148" t="n">
        <f aca="false">J158</f>
        <v>350000</v>
      </c>
      <c r="K157" s="69" t="n">
        <f aca="false">K158</f>
        <v>0</v>
      </c>
      <c r="L157" s="69" t="n">
        <f aca="false">L158</f>
        <v>0</v>
      </c>
      <c r="M157" s="149" t="n">
        <f aca="false">M158</f>
        <v>0</v>
      </c>
      <c r="N157" s="148" t="n">
        <f aca="false">SUM(O157:R157)</f>
        <v>360000</v>
      </c>
      <c r="O157" s="148" t="n">
        <f aca="false">O158</f>
        <v>360000</v>
      </c>
      <c r="P157" s="69" t="n">
        <f aca="false">P158</f>
        <v>0</v>
      </c>
      <c r="Q157" s="69" t="n">
        <f aca="false">Q158</f>
        <v>0</v>
      </c>
      <c r="R157" s="150" t="n">
        <f aca="false">R158</f>
        <v>0</v>
      </c>
    </row>
    <row r="158" customFormat="false" ht="31.35" hidden="false" customHeight="false" outlineLevel="0" collapsed="false">
      <c r="B158" s="116"/>
      <c r="C158" s="29" t="s">
        <v>107</v>
      </c>
      <c r="D158" s="145" t="s">
        <v>338</v>
      </c>
      <c r="E158" s="151" t="s">
        <v>25</v>
      </c>
      <c r="F158" s="151" t="s">
        <v>51</v>
      </c>
      <c r="G158" s="74" t="n">
        <v>5710010400</v>
      </c>
      <c r="H158" s="75" t="s">
        <v>108</v>
      </c>
      <c r="I158" s="148" t="n">
        <f aca="false">SUM(J158:M158)</f>
        <v>350000</v>
      </c>
      <c r="J158" s="148" t="n">
        <v>350000</v>
      </c>
      <c r="K158" s="69" t="n">
        <v>0</v>
      </c>
      <c r="L158" s="69"/>
      <c r="M158" s="149"/>
      <c r="N158" s="148" t="n">
        <f aca="false">SUM(O158:R158)</f>
        <v>360000</v>
      </c>
      <c r="O158" s="148" t="n">
        <v>360000</v>
      </c>
      <c r="P158" s="69"/>
      <c r="Q158" s="69"/>
      <c r="R158" s="150"/>
    </row>
    <row r="159" customFormat="false" ht="47.05" hidden="false" customHeight="false" outlineLevel="0" collapsed="false">
      <c r="B159" s="116"/>
      <c r="C159" s="29" t="s">
        <v>293</v>
      </c>
      <c r="D159" s="145" t="s">
        <v>338</v>
      </c>
      <c r="E159" s="151" t="s">
        <v>25</v>
      </c>
      <c r="F159" s="151" t="s">
        <v>51</v>
      </c>
      <c r="G159" s="74" t="n">
        <v>7200000000</v>
      </c>
      <c r="H159" s="75"/>
      <c r="I159" s="148" t="n">
        <f aca="false">SUM(J159:M159)</f>
        <v>1200000</v>
      </c>
      <c r="J159" s="148"/>
      <c r="K159" s="69" t="n">
        <f aca="false">K160</f>
        <v>1200000</v>
      </c>
      <c r="L159" s="69" t="n">
        <f aca="false">L160</f>
        <v>0</v>
      </c>
      <c r="M159" s="149" t="n">
        <f aca="false">M160</f>
        <v>0</v>
      </c>
      <c r="N159" s="148" t="n">
        <f aca="false">SUM(O159:R159)</f>
        <v>1800000</v>
      </c>
      <c r="O159" s="148" t="n">
        <f aca="false">O160</f>
        <v>1800000</v>
      </c>
      <c r="P159" s="69"/>
      <c r="Q159" s="69"/>
      <c r="R159" s="150"/>
    </row>
    <row r="160" customFormat="false" ht="31.35" hidden="false" customHeight="false" outlineLevel="0" collapsed="false">
      <c r="B160" s="116"/>
      <c r="C160" s="29" t="s">
        <v>294</v>
      </c>
      <c r="D160" s="145" t="s">
        <v>338</v>
      </c>
      <c r="E160" s="151" t="s">
        <v>25</v>
      </c>
      <c r="F160" s="151" t="s">
        <v>51</v>
      </c>
      <c r="G160" s="74" t="n">
        <v>7210000000</v>
      </c>
      <c r="H160" s="75"/>
      <c r="I160" s="148" t="n">
        <f aca="false">SUM(J160:M160)</f>
        <v>1200000</v>
      </c>
      <c r="J160" s="148"/>
      <c r="K160" s="69" t="n">
        <f aca="false">K161</f>
        <v>1200000</v>
      </c>
      <c r="L160" s="69" t="n">
        <f aca="false">L161</f>
        <v>0</v>
      </c>
      <c r="M160" s="149" t="n">
        <f aca="false">M161</f>
        <v>0</v>
      </c>
      <c r="N160" s="148" t="n">
        <f aca="false">SUM(O160:R160)</f>
        <v>1800000</v>
      </c>
      <c r="O160" s="148" t="n">
        <f aca="false">O161</f>
        <v>1800000</v>
      </c>
      <c r="P160" s="69"/>
      <c r="Q160" s="69"/>
      <c r="R160" s="150"/>
    </row>
    <row r="161" customFormat="false" ht="17.35" hidden="false" customHeight="false" outlineLevel="0" collapsed="false">
      <c r="B161" s="116"/>
      <c r="C161" s="29" t="s">
        <v>295</v>
      </c>
      <c r="D161" s="145" t="s">
        <v>338</v>
      </c>
      <c r="E161" s="151" t="s">
        <v>25</v>
      </c>
      <c r="F161" s="151" t="s">
        <v>51</v>
      </c>
      <c r="G161" s="74" t="n">
        <v>7210010870</v>
      </c>
      <c r="H161" s="75"/>
      <c r="I161" s="148" t="n">
        <f aca="false">SUM(J161:M161)</f>
        <v>1200000</v>
      </c>
      <c r="J161" s="148"/>
      <c r="K161" s="69" t="n">
        <f aca="false">K162</f>
        <v>1200000</v>
      </c>
      <c r="L161" s="69" t="n">
        <f aca="false">L162</f>
        <v>0</v>
      </c>
      <c r="M161" s="149" t="n">
        <f aca="false">M162</f>
        <v>0</v>
      </c>
      <c r="N161" s="148" t="n">
        <f aca="false">SUM(O161:R161)</f>
        <v>1800000</v>
      </c>
      <c r="O161" s="148" t="n">
        <f aca="false">O162</f>
        <v>1800000</v>
      </c>
      <c r="P161" s="69"/>
      <c r="Q161" s="69"/>
      <c r="R161" s="150"/>
    </row>
    <row r="162" customFormat="false" ht="31.35" hidden="false" customHeight="false" outlineLevel="0" collapsed="false">
      <c r="B162" s="116"/>
      <c r="C162" s="29" t="s">
        <v>107</v>
      </c>
      <c r="D162" s="145" t="s">
        <v>338</v>
      </c>
      <c r="E162" s="151" t="s">
        <v>25</v>
      </c>
      <c r="F162" s="151" t="s">
        <v>51</v>
      </c>
      <c r="G162" s="74" t="n">
        <v>7210010870</v>
      </c>
      <c r="H162" s="75" t="s">
        <v>108</v>
      </c>
      <c r="I162" s="148" t="n">
        <f aca="false">SUM(J162:M162)</f>
        <v>1200000</v>
      </c>
      <c r="J162" s="148"/>
      <c r="K162" s="69" t="n">
        <v>1200000</v>
      </c>
      <c r="L162" s="69"/>
      <c r="M162" s="149"/>
      <c r="N162" s="148" t="n">
        <f aca="false">SUM(O162:R162)</f>
        <v>1800000</v>
      </c>
      <c r="O162" s="148" t="n">
        <v>1800000</v>
      </c>
      <c r="P162" s="69"/>
      <c r="Q162" s="69"/>
      <c r="R162" s="150"/>
    </row>
    <row r="163" customFormat="false" ht="17.35" hidden="false" customHeight="false" outlineLevel="0" collapsed="false">
      <c r="B163" s="116"/>
      <c r="C163" s="29" t="s">
        <v>53</v>
      </c>
      <c r="D163" s="145" t="s">
        <v>338</v>
      </c>
      <c r="E163" s="151" t="s">
        <v>27</v>
      </c>
      <c r="F163" s="151" t="s">
        <v>86</v>
      </c>
      <c r="G163" s="74"/>
      <c r="H163" s="75"/>
      <c r="I163" s="148" t="n">
        <f aca="false">SUM(J163:M163)</f>
        <v>24877600</v>
      </c>
      <c r="J163" s="148" t="n">
        <f aca="false">J164</f>
        <v>50516600</v>
      </c>
      <c r="K163" s="69" t="n">
        <f aca="false">K164</f>
        <v>-17866300</v>
      </c>
      <c r="L163" s="69" t="n">
        <f aca="false">L164</f>
        <v>-7772700</v>
      </c>
      <c r="M163" s="149" t="n">
        <f aca="false">M164</f>
        <v>0</v>
      </c>
      <c r="N163" s="148" t="n">
        <f aca="false">SUM(O163:R163)</f>
        <v>1060000</v>
      </c>
      <c r="O163" s="148" t="n">
        <f aca="false">O164</f>
        <v>49535800</v>
      </c>
      <c r="P163" s="69" t="n">
        <f aca="false">P164</f>
        <v>0</v>
      </c>
      <c r="Q163" s="69" t="n">
        <f aca="false">Q164</f>
        <v>-48475800</v>
      </c>
      <c r="R163" s="150" t="n">
        <f aca="false">R164</f>
        <v>0</v>
      </c>
    </row>
    <row r="164" customFormat="false" ht="17.35" hidden="false" customHeight="false" outlineLevel="0" collapsed="false">
      <c r="B164" s="116"/>
      <c r="C164" s="29" t="s">
        <v>54</v>
      </c>
      <c r="D164" s="145" t="s">
        <v>338</v>
      </c>
      <c r="E164" s="151" t="s">
        <v>27</v>
      </c>
      <c r="F164" s="151" t="s">
        <v>20</v>
      </c>
      <c r="G164" s="74"/>
      <c r="H164" s="75"/>
      <c r="I164" s="148" t="n">
        <f aca="false">SUM(J164:M164)</f>
        <v>24877600</v>
      </c>
      <c r="J164" s="148" t="n">
        <f aca="false">J165+J169</f>
        <v>50516600</v>
      </c>
      <c r="K164" s="69" t="n">
        <f aca="false">K165+K169</f>
        <v>-17866300</v>
      </c>
      <c r="L164" s="69" t="n">
        <f aca="false">L165+L169</f>
        <v>-7772700</v>
      </c>
      <c r="M164" s="149" t="n">
        <f aca="false">M165+M169</f>
        <v>0</v>
      </c>
      <c r="N164" s="148" t="n">
        <f aca="false">SUM(O164:R164)</f>
        <v>1060000</v>
      </c>
      <c r="O164" s="148" t="n">
        <f aca="false">O165+O169</f>
        <v>49535800</v>
      </c>
      <c r="P164" s="69" t="n">
        <f aca="false">P165+P169</f>
        <v>0</v>
      </c>
      <c r="Q164" s="69" t="n">
        <f aca="false">Q165+Q169</f>
        <v>-48475800</v>
      </c>
      <c r="R164" s="150" t="n">
        <f aca="false">R165+R169</f>
        <v>0</v>
      </c>
    </row>
    <row r="165" customFormat="false" ht="31.35" hidden="true" customHeight="false" outlineLevel="0" collapsed="false">
      <c r="B165" s="116"/>
      <c r="C165" s="29" t="s">
        <v>245</v>
      </c>
      <c r="D165" s="145" t="s">
        <v>338</v>
      </c>
      <c r="E165" s="151" t="s">
        <v>27</v>
      </c>
      <c r="F165" s="151" t="s">
        <v>20</v>
      </c>
      <c r="G165" s="74" t="n">
        <v>6500000000</v>
      </c>
      <c r="H165" s="75"/>
      <c r="I165" s="148" t="n">
        <f aca="false">SUM(J165:M165)</f>
        <v>0</v>
      </c>
      <c r="J165" s="148" t="n">
        <f aca="false">J166</f>
        <v>0</v>
      </c>
      <c r="K165" s="69" t="n">
        <f aca="false">K166</f>
        <v>7772700</v>
      </c>
      <c r="L165" s="69" t="n">
        <f aca="false">L166</f>
        <v>-7772700</v>
      </c>
      <c r="M165" s="149" t="n">
        <f aca="false">M166</f>
        <v>0</v>
      </c>
      <c r="N165" s="148" t="n">
        <f aca="false">SUM(O165:R165)</f>
        <v>0</v>
      </c>
      <c r="O165" s="148" t="n">
        <f aca="false">O166</f>
        <v>48475800</v>
      </c>
      <c r="P165" s="69" t="n">
        <f aca="false">P166</f>
        <v>0</v>
      </c>
      <c r="Q165" s="69" t="n">
        <f aca="false">Q166</f>
        <v>-48475800</v>
      </c>
      <c r="R165" s="150" t="n">
        <f aca="false">R166</f>
        <v>0</v>
      </c>
    </row>
    <row r="166" customFormat="false" ht="17.35" hidden="true" customHeight="false" outlineLevel="0" collapsed="false">
      <c r="B166" s="116"/>
      <c r="C166" s="29" t="s">
        <v>259</v>
      </c>
      <c r="D166" s="145" t="s">
        <v>338</v>
      </c>
      <c r="E166" s="151" t="s">
        <v>27</v>
      </c>
      <c r="F166" s="151" t="s">
        <v>20</v>
      </c>
      <c r="G166" s="74" t="n">
        <v>6550000000</v>
      </c>
      <c r="H166" s="75"/>
      <c r="I166" s="148" t="n">
        <f aca="false">SUM(J166:M166)</f>
        <v>0</v>
      </c>
      <c r="J166" s="148" t="n">
        <f aca="false">J167</f>
        <v>0</v>
      </c>
      <c r="K166" s="148" t="n">
        <f aca="false">K167</f>
        <v>7772700</v>
      </c>
      <c r="L166" s="69" t="n">
        <f aca="false">L167</f>
        <v>-7772700</v>
      </c>
      <c r="M166" s="149" t="n">
        <f aca="false">M167</f>
        <v>0</v>
      </c>
      <c r="N166" s="148" t="n">
        <f aca="false">SUM(O166:R166)</f>
        <v>0</v>
      </c>
      <c r="O166" s="148" t="n">
        <f aca="false">O167</f>
        <v>48475800</v>
      </c>
      <c r="P166" s="69" t="n">
        <f aca="false">P167</f>
        <v>0</v>
      </c>
      <c r="Q166" s="69" t="n">
        <f aca="false">Q167</f>
        <v>-48475800</v>
      </c>
      <c r="R166" s="150" t="n">
        <f aca="false">R167</f>
        <v>0</v>
      </c>
    </row>
    <row r="167" customFormat="false" ht="31.35" hidden="true" customHeight="false" outlineLevel="0" collapsed="false">
      <c r="B167" s="116"/>
      <c r="C167" s="29" t="s">
        <v>260</v>
      </c>
      <c r="D167" s="145" t="s">
        <v>338</v>
      </c>
      <c r="E167" s="151" t="s">
        <v>27</v>
      </c>
      <c r="F167" s="151" t="s">
        <v>20</v>
      </c>
      <c r="G167" s="74" t="s">
        <v>261</v>
      </c>
      <c r="H167" s="75"/>
      <c r="I167" s="148" t="n">
        <f aca="false">SUM(J167:M167)</f>
        <v>0</v>
      </c>
      <c r="J167" s="148" t="n">
        <f aca="false">J168</f>
        <v>0</v>
      </c>
      <c r="K167" s="69" t="n">
        <f aca="false">K168</f>
        <v>7772700</v>
      </c>
      <c r="L167" s="69" t="n">
        <f aca="false">L168</f>
        <v>-7772700</v>
      </c>
      <c r="M167" s="149" t="n">
        <f aca="false">M168</f>
        <v>0</v>
      </c>
      <c r="N167" s="148" t="n">
        <f aca="false">SUM(O167:R167)</f>
        <v>0</v>
      </c>
      <c r="O167" s="148" t="n">
        <f aca="false">O168</f>
        <v>48475800</v>
      </c>
      <c r="P167" s="69" t="n">
        <f aca="false">P168</f>
        <v>0</v>
      </c>
      <c r="Q167" s="69" t="n">
        <f aca="false">Q168</f>
        <v>-48475800</v>
      </c>
      <c r="R167" s="150" t="n">
        <f aca="false">R168</f>
        <v>0</v>
      </c>
    </row>
    <row r="168" customFormat="false" ht="31.35" hidden="true" customHeight="false" outlineLevel="0" collapsed="false">
      <c r="B168" s="116"/>
      <c r="C168" s="29" t="s">
        <v>256</v>
      </c>
      <c r="D168" s="145" t="s">
        <v>338</v>
      </c>
      <c r="E168" s="151" t="s">
        <v>27</v>
      </c>
      <c r="F168" s="151" t="s">
        <v>20</v>
      </c>
      <c r="G168" s="74" t="s">
        <v>261</v>
      </c>
      <c r="H168" s="75" t="s">
        <v>257</v>
      </c>
      <c r="I168" s="148" t="n">
        <f aca="false">SUM(J168:M168)</f>
        <v>0</v>
      </c>
      <c r="J168" s="148"/>
      <c r="K168" s="69" t="n">
        <v>7772700</v>
      </c>
      <c r="L168" s="69" t="n">
        <v>-7772700</v>
      </c>
      <c r="M168" s="149"/>
      <c r="N168" s="148" t="n">
        <f aca="false">SUM(O168:R168)</f>
        <v>0</v>
      </c>
      <c r="O168" s="148" t="n">
        <v>48475800</v>
      </c>
      <c r="P168" s="69"/>
      <c r="Q168" s="69" t="n">
        <v>-48475800</v>
      </c>
      <c r="R168" s="150"/>
    </row>
    <row r="169" customFormat="false" ht="17.35" hidden="false" customHeight="false" outlineLevel="0" collapsed="false">
      <c r="B169" s="116"/>
      <c r="C169" s="29" t="s">
        <v>297</v>
      </c>
      <c r="D169" s="145" t="s">
        <v>338</v>
      </c>
      <c r="E169" s="151" t="s">
        <v>27</v>
      </c>
      <c r="F169" s="151" t="s">
        <v>20</v>
      </c>
      <c r="G169" s="74" t="n">
        <v>7300000000</v>
      </c>
      <c r="H169" s="75"/>
      <c r="I169" s="148" t="n">
        <f aca="false">SUM(J169:M169)</f>
        <v>24877600</v>
      </c>
      <c r="J169" s="148" t="n">
        <f aca="false">J170+J175+J178</f>
        <v>50516600</v>
      </c>
      <c r="K169" s="69" t="n">
        <f aca="false">K170+K175+K178</f>
        <v>-25639000</v>
      </c>
      <c r="L169" s="69" t="n">
        <f aca="false">L170+L175+L178</f>
        <v>0</v>
      </c>
      <c r="M169" s="149" t="n">
        <f aca="false">M170+M175+M178</f>
        <v>0</v>
      </c>
      <c r="N169" s="148" t="n">
        <f aca="false">SUM(O169:R169)</f>
        <v>1060000</v>
      </c>
      <c r="O169" s="148" t="n">
        <f aca="false">O170+O175+O178</f>
        <v>1060000</v>
      </c>
      <c r="P169" s="69" t="n">
        <f aca="false">P170+P175+P178</f>
        <v>0</v>
      </c>
      <c r="Q169" s="69" t="n">
        <f aca="false">Q170+Q175+Q178</f>
        <v>0</v>
      </c>
      <c r="R169" s="150" t="n">
        <f aca="false">R170+R175+R178</f>
        <v>0</v>
      </c>
    </row>
    <row r="170" customFormat="false" ht="32.8" hidden="false" customHeight="true" outlineLevel="0" collapsed="false">
      <c r="B170" s="116"/>
      <c r="C170" s="29" t="s">
        <v>298</v>
      </c>
      <c r="D170" s="145" t="s">
        <v>338</v>
      </c>
      <c r="E170" s="151" t="s">
        <v>27</v>
      </c>
      <c r="F170" s="151" t="s">
        <v>20</v>
      </c>
      <c r="G170" s="74" t="n">
        <v>7310000000</v>
      </c>
      <c r="H170" s="75"/>
      <c r="I170" s="148" t="n">
        <f aca="false">SUM(J170:M170)</f>
        <v>23802600</v>
      </c>
      <c r="J170" s="148" t="n">
        <f aca="false">J171+J173</f>
        <v>23802600</v>
      </c>
      <c r="K170" s="69" t="n">
        <f aca="false">K171+K173</f>
        <v>0</v>
      </c>
      <c r="L170" s="69" t="n">
        <f aca="false">L171+L173</f>
        <v>0</v>
      </c>
      <c r="M170" s="149" t="n">
        <f aca="false">M171+M173</f>
        <v>0</v>
      </c>
      <c r="N170" s="148" t="n">
        <f aca="false">SUM(O170:R170)</f>
        <v>0</v>
      </c>
      <c r="O170" s="148" t="n">
        <f aca="false">O171+O173</f>
        <v>0</v>
      </c>
      <c r="P170" s="69" t="n">
        <f aca="false">P171+P173</f>
        <v>0</v>
      </c>
      <c r="Q170" s="69" t="n">
        <f aca="false">Q171+Q173</f>
        <v>0</v>
      </c>
      <c r="R170" s="150" t="n">
        <f aca="false">R171+R173</f>
        <v>0</v>
      </c>
    </row>
    <row r="171" customFormat="false" ht="31.35" hidden="false" customHeight="false" outlineLevel="0" collapsed="false">
      <c r="B171" s="116"/>
      <c r="C171" s="29" t="s">
        <v>299</v>
      </c>
      <c r="D171" s="145" t="s">
        <v>338</v>
      </c>
      <c r="E171" s="151" t="s">
        <v>27</v>
      </c>
      <c r="F171" s="151" t="s">
        <v>20</v>
      </c>
      <c r="G171" s="74" t="n">
        <v>7310010140</v>
      </c>
      <c r="H171" s="75"/>
      <c r="I171" s="148" t="n">
        <f aca="false">SUM(J171:M171)</f>
        <v>15462000</v>
      </c>
      <c r="J171" s="148" t="n">
        <f aca="false">J172</f>
        <v>15462000</v>
      </c>
      <c r="K171" s="69" t="n">
        <v>0</v>
      </c>
      <c r="L171" s="69" t="n">
        <f aca="false">L172</f>
        <v>0</v>
      </c>
      <c r="M171" s="149" t="n">
        <f aca="false">M172</f>
        <v>0</v>
      </c>
      <c r="N171" s="148" t="n">
        <f aca="false">SUM(O171:R171)</f>
        <v>0</v>
      </c>
      <c r="O171" s="148" t="n">
        <f aca="false">O172</f>
        <v>0</v>
      </c>
      <c r="P171" s="69"/>
      <c r="Q171" s="69" t="n">
        <f aca="false">Q172</f>
        <v>0</v>
      </c>
      <c r="R171" s="150" t="n">
        <f aca="false">R172</f>
        <v>0</v>
      </c>
    </row>
    <row r="172" customFormat="false" ht="31.35" hidden="false" customHeight="false" outlineLevel="0" collapsed="false">
      <c r="B172" s="116"/>
      <c r="C172" s="29" t="s">
        <v>107</v>
      </c>
      <c r="D172" s="145" t="s">
        <v>338</v>
      </c>
      <c r="E172" s="151" t="s">
        <v>27</v>
      </c>
      <c r="F172" s="151" t="s">
        <v>20</v>
      </c>
      <c r="G172" s="74" t="n">
        <v>7310010140</v>
      </c>
      <c r="H172" s="75" t="s">
        <v>108</v>
      </c>
      <c r="I172" s="148" t="n">
        <f aca="false">SUM(J172:M172)</f>
        <v>15462000</v>
      </c>
      <c r="J172" s="148" t="n">
        <v>15462000</v>
      </c>
      <c r="K172" s="69" t="n">
        <v>0</v>
      </c>
      <c r="L172" s="69"/>
      <c r="M172" s="149"/>
      <c r="N172" s="148" t="n">
        <f aca="false">SUM(O172:R172)</f>
        <v>0</v>
      </c>
      <c r="O172" s="148"/>
      <c r="P172" s="69"/>
      <c r="Q172" s="69"/>
      <c r="R172" s="150"/>
    </row>
    <row r="173" customFormat="false" ht="31.35" hidden="false" customHeight="false" outlineLevel="0" collapsed="false">
      <c r="B173" s="116"/>
      <c r="C173" s="29" t="s">
        <v>300</v>
      </c>
      <c r="D173" s="145" t="s">
        <v>338</v>
      </c>
      <c r="E173" s="151" t="s">
        <v>27</v>
      </c>
      <c r="F173" s="151" t="s">
        <v>20</v>
      </c>
      <c r="G173" s="74" t="n">
        <v>7310010860</v>
      </c>
      <c r="H173" s="75"/>
      <c r="I173" s="148" t="n">
        <f aca="false">SUM(J173:M173)</f>
        <v>8340600</v>
      </c>
      <c r="J173" s="148" t="n">
        <f aca="false">J174</f>
        <v>8340600</v>
      </c>
      <c r="K173" s="69" t="n">
        <f aca="false">K174</f>
        <v>0</v>
      </c>
      <c r="L173" s="69" t="n">
        <f aca="false">L174</f>
        <v>0</v>
      </c>
      <c r="M173" s="149" t="n">
        <f aca="false">M174</f>
        <v>0</v>
      </c>
      <c r="N173" s="148" t="n">
        <f aca="false">SUM(O173:R173)</f>
        <v>0</v>
      </c>
      <c r="O173" s="148" t="n">
        <f aca="false">O174</f>
        <v>0</v>
      </c>
      <c r="P173" s="69" t="n">
        <f aca="false">P174</f>
        <v>0</v>
      </c>
      <c r="Q173" s="69" t="n">
        <f aca="false">Q174</f>
        <v>0</v>
      </c>
      <c r="R173" s="150" t="n">
        <f aca="false">R174</f>
        <v>0</v>
      </c>
    </row>
    <row r="174" customFormat="false" ht="31.35" hidden="false" customHeight="false" outlineLevel="0" collapsed="false">
      <c r="B174" s="116"/>
      <c r="C174" s="29" t="s">
        <v>107</v>
      </c>
      <c r="D174" s="145" t="s">
        <v>338</v>
      </c>
      <c r="E174" s="151" t="s">
        <v>27</v>
      </c>
      <c r="F174" s="151" t="s">
        <v>20</v>
      </c>
      <c r="G174" s="74" t="n">
        <v>7310010860</v>
      </c>
      <c r="H174" s="75" t="s">
        <v>108</v>
      </c>
      <c r="I174" s="148" t="n">
        <f aca="false">SUM(J174:M174)</f>
        <v>8340600</v>
      </c>
      <c r="J174" s="148" t="n">
        <v>8340600</v>
      </c>
      <c r="K174" s="69" t="n">
        <v>0</v>
      </c>
      <c r="L174" s="69"/>
      <c r="M174" s="149"/>
      <c r="N174" s="148" t="n">
        <f aca="false">SUM(O174:R174)</f>
        <v>0</v>
      </c>
      <c r="O174" s="148"/>
      <c r="P174" s="69"/>
      <c r="Q174" s="69"/>
      <c r="R174" s="150"/>
    </row>
    <row r="175" customFormat="false" ht="31.35" hidden="false" customHeight="false" outlineLevel="0" collapsed="false">
      <c r="B175" s="116"/>
      <c r="C175" s="29" t="s">
        <v>301</v>
      </c>
      <c r="D175" s="145" t="s">
        <v>338</v>
      </c>
      <c r="E175" s="151" t="s">
        <v>27</v>
      </c>
      <c r="F175" s="151" t="s">
        <v>20</v>
      </c>
      <c r="G175" s="74" t="n">
        <v>7320000000</v>
      </c>
      <c r="H175" s="75"/>
      <c r="I175" s="148" t="n">
        <f aca="false">SUM(J175:M175)</f>
        <v>50000</v>
      </c>
      <c r="J175" s="148" t="n">
        <f aca="false">J176</f>
        <v>50000</v>
      </c>
      <c r="K175" s="69" t="n">
        <f aca="false">K176</f>
        <v>0</v>
      </c>
      <c r="L175" s="69" t="n">
        <f aca="false">L176</f>
        <v>0</v>
      </c>
      <c r="M175" s="149" t="n">
        <f aca="false">M176</f>
        <v>0</v>
      </c>
      <c r="N175" s="148" t="n">
        <f aca="false">SUM(O175:R175)</f>
        <v>50000</v>
      </c>
      <c r="O175" s="148" t="n">
        <f aca="false">O176</f>
        <v>50000</v>
      </c>
      <c r="P175" s="69" t="n">
        <f aca="false">P176</f>
        <v>0</v>
      </c>
      <c r="Q175" s="69" t="n">
        <f aca="false">Q176</f>
        <v>0</v>
      </c>
      <c r="R175" s="150" t="n">
        <f aca="false">R176</f>
        <v>0</v>
      </c>
    </row>
    <row r="176" customFormat="false" ht="61.8" hidden="false" customHeight="false" outlineLevel="0" collapsed="false">
      <c r="B176" s="116"/>
      <c r="C176" s="29" t="s">
        <v>302</v>
      </c>
      <c r="D176" s="145" t="s">
        <v>338</v>
      </c>
      <c r="E176" s="151" t="s">
        <v>27</v>
      </c>
      <c r="F176" s="151" t="s">
        <v>20</v>
      </c>
      <c r="G176" s="74" t="n">
        <v>7320010080</v>
      </c>
      <c r="H176" s="75"/>
      <c r="I176" s="148" t="n">
        <f aca="false">SUM(J176:M176)</f>
        <v>50000</v>
      </c>
      <c r="J176" s="148" t="n">
        <f aca="false">J177</f>
        <v>50000</v>
      </c>
      <c r="K176" s="69" t="n">
        <f aca="false">K177</f>
        <v>0</v>
      </c>
      <c r="L176" s="69" t="n">
        <f aca="false">L177</f>
        <v>0</v>
      </c>
      <c r="M176" s="149" t="n">
        <f aca="false">M177</f>
        <v>0</v>
      </c>
      <c r="N176" s="148" t="n">
        <f aca="false">SUM(O176:R176)</f>
        <v>50000</v>
      </c>
      <c r="O176" s="148" t="n">
        <f aca="false">O177</f>
        <v>50000</v>
      </c>
      <c r="P176" s="69" t="n">
        <f aca="false">P177</f>
        <v>0</v>
      </c>
      <c r="Q176" s="69" t="n">
        <f aca="false">Q177</f>
        <v>0</v>
      </c>
      <c r="R176" s="150" t="n">
        <f aca="false">R177</f>
        <v>0</v>
      </c>
    </row>
    <row r="177" customFormat="false" ht="31.35" hidden="false" customHeight="false" outlineLevel="0" collapsed="false">
      <c r="B177" s="116"/>
      <c r="C177" s="29" t="s">
        <v>107</v>
      </c>
      <c r="D177" s="145" t="s">
        <v>338</v>
      </c>
      <c r="E177" s="151" t="s">
        <v>27</v>
      </c>
      <c r="F177" s="151" t="s">
        <v>20</v>
      </c>
      <c r="G177" s="74" t="n">
        <v>7320010080</v>
      </c>
      <c r="H177" s="75" t="s">
        <v>108</v>
      </c>
      <c r="I177" s="148" t="n">
        <f aca="false">SUM(J177:M177)</f>
        <v>50000</v>
      </c>
      <c r="J177" s="148" t="n">
        <v>50000</v>
      </c>
      <c r="K177" s="69" t="n">
        <v>0</v>
      </c>
      <c r="L177" s="69"/>
      <c r="M177" s="149"/>
      <c r="N177" s="148" t="n">
        <f aca="false">SUM(O177:R177)</f>
        <v>50000</v>
      </c>
      <c r="O177" s="148" t="n">
        <v>50000</v>
      </c>
      <c r="P177" s="69"/>
      <c r="Q177" s="69"/>
      <c r="R177" s="150"/>
    </row>
    <row r="178" customFormat="false" ht="31.35" hidden="false" customHeight="false" outlineLevel="0" collapsed="false">
      <c r="B178" s="116"/>
      <c r="C178" s="29" t="s">
        <v>303</v>
      </c>
      <c r="D178" s="145" t="s">
        <v>338</v>
      </c>
      <c r="E178" s="151" t="s">
        <v>27</v>
      </c>
      <c r="F178" s="151" t="s">
        <v>20</v>
      </c>
      <c r="G178" s="74" t="n">
        <v>7330000000</v>
      </c>
      <c r="H178" s="75"/>
      <c r="I178" s="148" t="n">
        <f aca="false">SUM(J178:M178)</f>
        <v>1025000</v>
      </c>
      <c r="J178" s="148" t="n">
        <f aca="false">J179</f>
        <v>26664000</v>
      </c>
      <c r="K178" s="148" t="n">
        <f aca="false">K179</f>
        <v>-25639000</v>
      </c>
      <c r="L178" s="69" t="n">
        <f aca="false">L179</f>
        <v>0</v>
      </c>
      <c r="M178" s="149" t="n">
        <f aca="false">M179</f>
        <v>0</v>
      </c>
      <c r="N178" s="148" t="n">
        <f aca="false">SUM(O178:R178)</f>
        <v>1010000</v>
      </c>
      <c r="O178" s="148" t="n">
        <f aca="false">O179</f>
        <v>1010000</v>
      </c>
      <c r="P178" s="69" t="n">
        <f aca="false">P179</f>
        <v>0</v>
      </c>
      <c r="Q178" s="69" t="n">
        <f aca="false">Q179</f>
        <v>0</v>
      </c>
      <c r="R178" s="150" t="n">
        <f aca="false">R179</f>
        <v>0</v>
      </c>
    </row>
    <row r="179" customFormat="false" ht="31.35" hidden="false" customHeight="false" outlineLevel="0" collapsed="false">
      <c r="B179" s="116"/>
      <c r="C179" s="29" t="s">
        <v>304</v>
      </c>
      <c r="D179" s="145" t="s">
        <v>338</v>
      </c>
      <c r="E179" s="151" t="s">
        <v>27</v>
      </c>
      <c r="F179" s="151" t="s">
        <v>20</v>
      </c>
      <c r="G179" s="74" t="n">
        <v>7330010720</v>
      </c>
      <c r="H179" s="75"/>
      <c r="I179" s="148" t="n">
        <f aca="false">SUM(J179:M179)</f>
        <v>1025000</v>
      </c>
      <c r="J179" s="148" t="n">
        <f aca="false">J181+J180</f>
        <v>26664000</v>
      </c>
      <c r="K179" s="69" t="n">
        <f aca="false">K181+K180</f>
        <v>-25639000</v>
      </c>
      <c r="L179" s="69" t="n">
        <f aca="false">L181+L180</f>
        <v>0</v>
      </c>
      <c r="M179" s="149" t="n">
        <f aca="false">M181+M180</f>
        <v>0</v>
      </c>
      <c r="N179" s="148" t="n">
        <f aca="false">SUM(O179:R179)</f>
        <v>1010000</v>
      </c>
      <c r="O179" s="69" t="n">
        <f aca="false">O181+O180</f>
        <v>1010000</v>
      </c>
      <c r="P179" s="69" t="n">
        <f aca="false">P181+P180</f>
        <v>0</v>
      </c>
      <c r="Q179" s="69" t="n">
        <f aca="false">Q181+Q180</f>
        <v>0</v>
      </c>
      <c r="R179" s="150" t="n">
        <f aca="false">R181+R180</f>
        <v>0</v>
      </c>
    </row>
    <row r="180" customFormat="false" ht="31.35" hidden="false" customHeight="false" outlineLevel="0" collapsed="false">
      <c r="B180" s="116"/>
      <c r="C180" s="29" t="s">
        <v>107</v>
      </c>
      <c r="D180" s="145" t="s">
        <v>338</v>
      </c>
      <c r="E180" s="151" t="s">
        <v>27</v>
      </c>
      <c r="F180" s="151" t="s">
        <v>20</v>
      </c>
      <c r="G180" s="74" t="n">
        <v>7330010720</v>
      </c>
      <c r="H180" s="75" t="s">
        <v>108</v>
      </c>
      <c r="I180" s="148" t="n">
        <f aca="false">SUM(J180:M180)</f>
        <v>1025000</v>
      </c>
      <c r="J180" s="148" t="n">
        <v>26664000</v>
      </c>
      <c r="K180" s="69" t="n">
        <v>-25639000</v>
      </c>
      <c r="L180" s="69"/>
      <c r="M180" s="149"/>
      <c r="N180" s="148" t="n">
        <f aca="false">SUM(O180:R180)</f>
        <v>1010000</v>
      </c>
      <c r="O180" s="148" t="n">
        <v>1010000</v>
      </c>
      <c r="P180" s="69"/>
      <c r="Q180" s="69"/>
      <c r="R180" s="150"/>
    </row>
    <row r="181" customFormat="false" ht="31.35" hidden="true" customHeight="false" outlineLevel="0" collapsed="false">
      <c r="B181" s="116"/>
      <c r="C181" s="29" t="s">
        <v>256</v>
      </c>
      <c r="D181" s="145" t="s">
        <v>338</v>
      </c>
      <c r="E181" s="151" t="s">
        <v>27</v>
      </c>
      <c r="F181" s="151" t="s">
        <v>20</v>
      </c>
      <c r="G181" s="74" t="n">
        <v>7330010720</v>
      </c>
      <c r="H181" s="75" t="s">
        <v>257</v>
      </c>
      <c r="I181" s="148" t="n">
        <f aca="false">SUM(J181:M181)</f>
        <v>0</v>
      </c>
      <c r="J181" s="148"/>
      <c r="K181" s="69" t="n">
        <v>0</v>
      </c>
      <c r="L181" s="69"/>
      <c r="M181" s="149"/>
      <c r="N181" s="148" t="n">
        <f aca="false">SUM(O181:R181)</f>
        <v>0</v>
      </c>
      <c r="O181" s="148" t="n">
        <v>0</v>
      </c>
      <c r="P181" s="69"/>
      <c r="Q181" s="69"/>
      <c r="R181" s="150"/>
    </row>
    <row r="182" customFormat="false" ht="17.35" hidden="false" customHeight="false" outlineLevel="0" collapsed="false">
      <c r="B182" s="116"/>
      <c r="C182" s="29" t="s">
        <v>56</v>
      </c>
      <c r="D182" s="145" t="s">
        <v>338</v>
      </c>
      <c r="E182" s="151" t="s">
        <v>57</v>
      </c>
      <c r="F182" s="151" t="s">
        <v>86</v>
      </c>
      <c r="G182" s="74"/>
      <c r="H182" s="75"/>
      <c r="I182" s="148" t="n">
        <f aca="false">SUM(J182:M182)</f>
        <v>33240100</v>
      </c>
      <c r="J182" s="148" t="n">
        <f aca="false">J188</f>
        <v>30782500</v>
      </c>
      <c r="K182" s="148" t="n">
        <f aca="false">K188+K183</f>
        <v>2609100</v>
      </c>
      <c r="L182" s="69" t="n">
        <f aca="false">L188</f>
        <v>-151500</v>
      </c>
      <c r="M182" s="149" t="n">
        <f aca="false">M188</f>
        <v>0</v>
      </c>
      <c r="N182" s="148" t="n">
        <f aca="false">SUM(O182:R182)</f>
        <v>35239400</v>
      </c>
      <c r="O182" s="148" t="n">
        <f aca="false">O188+O183</f>
        <v>35340300</v>
      </c>
      <c r="P182" s="69" t="n">
        <f aca="false">P188</f>
        <v>0</v>
      </c>
      <c r="Q182" s="69" t="n">
        <f aca="false">Q188</f>
        <v>-100900</v>
      </c>
      <c r="R182" s="150" t="n">
        <f aca="false">R188</f>
        <v>0</v>
      </c>
    </row>
    <row r="183" customFormat="false" ht="17.35" hidden="false" customHeight="false" outlineLevel="0" collapsed="false">
      <c r="B183" s="116"/>
      <c r="D183" s="145" t="s">
        <v>338</v>
      </c>
      <c r="E183" s="151" t="s">
        <v>57</v>
      </c>
      <c r="F183" s="151" t="s">
        <v>57</v>
      </c>
      <c r="G183" s="74"/>
      <c r="H183" s="75"/>
      <c r="I183" s="148" t="n">
        <f aca="false">SUM(J183:M183)</f>
        <v>100000</v>
      </c>
      <c r="J183" s="148"/>
      <c r="K183" s="148" t="n">
        <f aca="false">K184</f>
        <v>100000</v>
      </c>
      <c r="L183" s="69" t="n">
        <f aca="false">L184</f>
        <v>0</v>
      </c>
      <c r="M183" s="149" t="n">
        <f aca="false">M184</f>
        <v>0</v>
      </c>
      <c r="N183" s="148" t="n">
        <f aca="false">SUM(O183:R183)</f>
        <v>100000</v>
      </c>
      <c r="O183" s="148" t="n">
        <f aca="false">O184</f>
        <v>100000</v>
      </c>
      <c r="P183" s="69"/>
      <c r="Q183" s="69"/>
      <c r="R183" s="150"/>
    </row>
    <row r="184" customFormat="false" ht="17.35" hidden="false" customHeight="false" outlineLevel="0" collapsed="false">
      <c r="B184" s="116"/>
      <c r="C184" s="29" t="s">
        <v>281</v>
      </c>
      <c r="D184" s="145" t="s">
        <v>338</v>
      </c>
      <c r="E184" s="151" t="s">
        <v>57</v>
      </c>
      <c r="F184" s="151" t="s">
        <v>57</v>
      </c>
      <c r="G184" s="74" t="n">
        <v>7000000000</v>
      </c>
      <c r="H184" s="75"/>
      <c r="I184" s="148" t="n">
        <f aca="false">SUM(J184:M184)</f>
        <v>100000</v>
      </c>
      <c r="J184" s="148"/>
      <c r="K184" s="148" t="n">
        <f aca="false">K185</f>
        <v>100000</v>
      </c>
      <c r="L184" s="69" t="n">
        <f aca="false">L185</f>
        <v>0</v>
      </c>
      <c r="M184" s="149" t="n">
        <f aca="false">M185</f>
        <v>0</v>
      </c>
      <c r="N184" s="148" t="n">
        <f aca="false">SUM(O184:R184)</f>
        <v>100000</v>
      </c>
      <c r="O184" s="148" t="n">
        <f aca="false">O185</f>
        <v>100000</v>
      </c>
      <c r="P184" s="69"/>
      <c r="Q184" s="69"/>
      <c r="R184" s="150"/>
    </row>
    <row r="185" customFormat="false" ht="17.35" hidden="false" customHeight="false" outlineLevel="0" collapsed="false">
      <c r="B185" s="116"/>
      <c r="C185" s="29" t="s">
        <v>282</v>
      </c>
      <c r="D185" s="145" t="s">
        <v>338</v>
      </c>
      <c r="E185" s="151" t="s">
        <v>57</v>
      </c>
      <c r="F185" s="151" t="s">
        <v>57</v>
      </c>
      <c r="G185" s="74" t="n">
        <v>7010000000</v>
      </c>
      <c r="H185" s="75"/>
      <c r="I185" s="148" t="n">
        <f aca="false">SUM(J185:M185)</f>
        <v>100000</v>
      </c>
      <c r="J185" s="148"/>
      <c r="K185" s="148" t="n">
        <f aca="false">K186</f>
        <v>100000</v>
      </c>
      <c r="L185" s="69" t="n">
        <f aca="false">L186</f>
        <v>0</v>
      </c>
      <c r="M185" s="149" t="n">
        <f aca="false">M186</f>
        <v>0</v>
      </c>
      <c r="N185" s="148" t="n">
        <f aca="false">SUM(O185:R185)</f>
        <v>100000</v>
      </c>
      <c r="O185" s="148" t="n">
        <f aca="false">O186</f>
        <v>100000</v>
      </c>
      <c r="P185" s="69"/>
      <c r="Q185" s="69"/>
      <c r="R185" s="150"/>
    </row>
    <row r="186" customFormat="false" ht="31.35" hidden="false" customHeight="false" outlineLevel="0" collapsed="false">
      <c r="B186" s="116"/>
      <c r="C186" s="29" t="s">
        <v>134</v>
      </c>
      <c r="D186" s="145" t="s">
        <v>338</v>
      </c>
      <c r="E186" s="151" t="s">
        <v>57</v>
      </c>
      <c r="F186" s="151" t="s">
        <v>57</v>
      </c>
      <c r="G186" s="74" t="n">
        <v>7010000590</v>
      </c>
      <c r="H186" s="75"/>
      <c r="I186" s="148" t="n">
        <f aca="false">SUM(J186:M186)</f>
        <v>100000</v>
      </c>
      <c r="J186" s="148"/>
      <c r="K186" s="148" t="n">
        <f aca="false">K187</f>
        <v>100000</v>
      </c>
      <c r="L186" s="69" t="n">
        <f aca="false">L187</f>
        <v>0</v>
      </c>
      <c r="M186" s="149" t="n">
        <f aca="false">M187</f>
        <v>0</v>
      </c>
      <c r="N186" s="148" t="n">
        <f aca="false">SUM(O186:R186)</f>
        <v>100000</v>
      </c>
      <c r="O186" s="148" t="n">
        <f aca="false">O187</f>
        <v>100000</v>
      </c>
      <c r="P186" s="69"/>
      <c r="Q186" s="69"/>
      <c r="R186" s="150"/>
    </row>
    <row r="187" customFormat="false" ht="31.35" hidden="false" customHeight="false" outlineLevel="0" collapsed="false">
      <c r="B187" s="116"/>
      <c r="C187" s="29" t="s">
        <v>107</v>
      </c>
      <c r="D187" s="145" t="s">
        <v>338</v>
      </c>
      <c r="E187" s="151" t="s">
        <v>57</v>
      </c>
      <c r="F187" s="151" t="s">
        <v>57</v>
      </c>
      <c r="G187" s="74" t="n">
        <v>7010000590</v>
      </c>
      <c r="H187" s="75" t="s">
        <v>108</v>
      </c>
      <c r="I187" s="148" t="n">
        <f aca="false">SUM(J187:M187)</f>
        <v>100000</v>
      </c>
      <c r="J187" s="148"/>
      <c r="K187" s="148" t="n">
        <v>100000</v>
      </c>
      <c r="L187" s="69"/>
      <c r="M187" s="149"/>
      <c r="N187" s="148" t="n">
        <f aca="false">SUM(O187:R187)</f>
        <v>100000</v>
      </c>
      <c r="O187" s="148" t="n">
        <v>100000</v>
      </c>
      <c r="P187" s="69"/>
      <c r="Q187" s="69"/>
      <c r="R187" s="150"/>
    </row>
    <row r="188" customFormat="false" ht="17.35" hidden="false" customHeight="false" outlineLevel="0" collapsed="false">
      <c r="B188" s="116"/>
      <c r="C188" s="29" t="s">
        <v>62</v>
      </c>
      <c r="D188" s="145" t="s">
        <v>338</v>
      </c>
      <c r="E188" s="151" t="s">
        <v>57</v>
      </c>
      <c r="F188" s="151" t="s">
        <v>39</v>
      </c>
      <c r="G188" s="74"/>
      <c r="H188" s="75"/>
      <c r="I188" s="148" t="n">
        <f aca="false">SUM(J188:M188)</f>
        <v>33140100</v>
      </c>
      <c r="J188" s="148" t="n">
        <f aca="false">J189</f>
        <v>30782500</v>
      </c>
      <c r="K188" s="69" t="n">
        <f aca="false">K189</f>
        <v>2509100</v>
      </c>
      <c r="L188" s="69" t="n">
        <f aca="false">L189</f>
        <v>-151500</v>
      </c>
      <c r="M188" s="149" t="n">
        <f aca="false">M189</f>
        <v>0</v>
      </c>
      <c r="N188" s="148" t="n">
        <f aca="false">SUM(O188:R188)</f>
        <v>35139400</v>
      </c>
      <c r="O188" s="148" t="n">
        <f aca="false">O189</f>
        <v>35240300</v>
      </c>
      <c r="P188" s="69" t="n">
        <f aca="false">P189</f>
        <v>0</v>
      </c>
      <c r="Q188" s="69" t="n">
        <f aca="false">Q189</f>
        <v>-100900</v>
      </c>
      <c r="R188" s="150" t="n">
        <f aca="false">R189</f>
        <v>0</v>
      </c>
    </row>
    <row r="189" customFormat="false" ht="31.35" hidden="false" customHeight="false" outlineLevel="0" collapsed="false">
      <c r="B189" s="116"/>
      <c r="C189" s="29" t="s">
        <v>132</v>
      </c>
      <c r="D189" s="145" t="s">
        <v>338</v>
      </c>
      <c r="E189" s="151" t="s">
        <v>57</v>
      </c>
      <c r="F189" s="151" t="s">
        <v>39</v>
      </c>
      <c r="G189" s="74" t="n">
        <v>5200000000</v>
      </c>
      <c r="H189" s="79"/>
      <c r="I189" s="148" t="n">
        <f aca="false">SUM(J189:M189)</f>
        <v>33140100</v>
      </c>
      <c r="J189" s="148" t="n">
        <f aca="false">J190</f>
        <v>30782500</v>
      </c>
      <c r="K189" s="69" t="n">
        <f aca="false">K190</f>
        <v>2509100</v>
      </c>
      <c r="L189" s="69" t="n">
        <f aca="false">L190</f>
        <v>-151500</v>
      </c>
      <c r="M189" s="149" t="n">
        <f aca="false">M190</f>
        <v>0</v>
      </c>
      <c r="N189" s="148" t="n">
        <f aca="false">SUM(O189:R189)</f>
        <v>35139400</v>
      </c>
      <c r="O189" s="148" t="n">
        <f aca="false">O190</f>
        <v>35240300</v>
      </c>
      <c r="P189" s="69" t="n">
        <f aca="false">P190</f>
        <v>0</v>
      </c>
      <c r="Q189" s="69" t="n">
        <f aca="false">Q190</f>
        <v>-100900</v>
      </c>
      <c r="R189" s="150" t="n">
        <f aca="false">R190</f>
        <v>0</v>
      </c>
    </row>
    <row r="190" customFormat="false" ht="17.35" hidden="false" customHeight="false" outlineLevel="0" collapsed="false">
      <c r="B190" s="116"/>
      <c r="C190" s="29" t="s">
        <v>133</v>
      </c>
      <c r="D190" s="145" t="s">
        <v>338</v>
      </c>
      <c r="E190" s="151" t="s">
        <v>57</v>
      </c>
      <c r="F190" s="151" t="s">
        <v>39</v>
      </c>
      <c r="G190" s="74" t="n">
        <v>5210000000</v>
      </c>
      <c r="H190" s="79"/>
      <c r="I190" s="148" t="n">
        <f aca="false">SUM(J190:M190)</f>
        <v>33140100</v>
      </c>
      <c r="J190" s="148" t="n">
        <f aca="false">J191</f>
        <v>30782500</v>
      </c>
      <c r="K190" s="69" t="n">
        <f aca="false">K191</f>
        <v>2509100</v>
      </c>
      <c r="L190" s="69" t="n">
        <f aca="false">L191</f>
        <v>-151500</v>
      </c>
      <c r="M190" s="149" t="n">
        <f aca="false">M191</f>
        <v>0</v>
      </c>
      <c r="N190" s="148" t="n">
        <f aca="false">SUM(O190:R190)</f>
        <v>35139400</v>
      </c>
      <c r="O190" s="148" t="n">
        <f aca="false">O191</f>
        <v>35240300</v>
      </c>
      <c r="P190" s="69" t="n">
        <f aca="false">P191</f>
        <v>0</v>
      </c>
      <c r="Q190" s="69" t="n">
        <f aca="false">Q191</f>
        <v>-100900</v>
      </c>
      <c r="R190" s="150" t="n">
        <f aca="false">R191</f>
        <v>0</v>
      </c>
    </row>
    <row r="191" customFormat="false" ht="31.35" hidden="false" customHeight="false" outlineLevel="0" collapsed="false">
      <c r="B191" s="116"/>
      <c r="C191" s="29" t="s">
        <v>134</v>
      </c>
      <c r="D191" s="145" t="s">
        <v>338</v>
      </c>
      <c r="E191" s="151" t="s">
        <v>57</v>
      </c>
      <c r="F191" s="151" t="s">
        <v>39</v>
      </c>
      <c r="G191" s="74" t="n">
        <v>5210000590</v>
      </c>
      <c r="H191" s="79"/>
      <c r="I191" s="148" t="n">
        <f aca="false">SUM(J191:M191)</f>
        <v>33140100</v>
      </c>
      <c r="J191" s="148" t="n">
        <f aca="false">J192+J193+J194</f>
        <v>30782500</v>
      </c>
      <c r="K191" s="69" t="n">
        <f aca="false">K192+K193+K194</f>
        <v>2509100</v>
      </c>
      <c r="L191" s="69" t="n">
        <f aca="false">L192+L193+L194</f>
        <v>-151500</v>
      </c>
      <c r="M191" s="149" t="n">
        <f aca="false">M192+M193+M194</f>
        <v>0</v>
      </c>
      <c r="N191" s="148" t="n">
        <f aca="false">SUM(O191:R191)</f>
        <v>35139400</v>
      </c>
      <c r="O191" s="148" t="n">
        <f aca="false">O192+O193+O194</f>
        <v>35240300</v>
      </c>
      <c r="P191" s="69" t="n">
        <f aca="false">P192+P193+P194</f>
        <v>0</v>
      </c>
      <c r="Q191" s="69" t="n">
        <f aca="false">Q192+Q193+Q194</f>
        <v>-100900</v>
      </c>
      <c r="R191" s="150" t="n">
        <f aca="false">R192+R193+R194</f>
        <v>0</v>
      </c>
    </row>
    <row r="192" customFormat="false" ht="61.8" hidden="false" customHeight="false" outlineLevel="0" collapsed="false">
      <c r="B192" s="116"/>
      <c r="C192" s="29" t="s">
        <v>104</v>
      </c>
      <c r="D192" s="145" t="s">
        <v>338</v>
      </c>
      <c r="E192" s="151" t="s">
        <v>57</v>
      </c>
      <c r="F192" s="151" t="s">
        <v>39</v>
      </c>
      <c r="G192" s="74" t="n">
        <v>5210000590</v>
      </c>
      <c r="H192" s="79" t="n">
        <v>100</v>
      </c>
      <c r="I192" s="148" t="n">
        <f aca="false">SUM(J192:M192)</f>
        <v>22931500</v>
      </c>
      <c r="J192" s="148" t="n">
        <v>23096600</v>
      </c>
      <c r="K192" s="69" t="n">
        <v>-13600</v>
      </c>
      <c r="L192" s="69" t="n">
        <v>-151500</v>
      </c>
      <c r="M192" s="149"/>
      <c r="N192" s="148" t="n">
        <f aca="false">SUM(O192:R192)</f>
        <v>22982100</v>
      </c>
      <c r="O192" s="148" t="n">
        <v>23083000</v>
      </c>
      <c r="P192" s="69"/>
      <c r="Q192" s="69" t="n">
        <v>-100900</v>
      </c>
      <c r="R192" s="150"/>
    </row>
    <row r="193" customFormat="false" ht="31.35" hidden="false" customHeight="false" outlineLevel="0" collapsed="false">
      <c r="B193" s="116"/>
      <c r="C193" s="29" t="s">
        <v>107</v>
      </c>
      <c r="D193" s="145" t="s">
        <v>338</v>
      </c>
      <c r="E193" s="151" t="s">
        <v>57</v>
      </c>
      <c r="F193" s="151" t="s">
        <v>39</v>
      </c>
      <c r="G193" s="74" t="n">
        <v>5210000590</v>
      </c>
      <c r="H193" s="79" t="n">
        <v>200</v>
      </c>
      <c r="I193" s="148" t="n">
        <f aca="false">SUM(J193:M193)</f>
        <v>10208600</v>
      </c>
      <c r="J193" s="148" t="n">
        <v>7685900</v>
      </c>
      <c r="K193" s="69" t="n">
        <v>2522700</v>
      </c>
      <c r="L193" s="69"/>
      <c r="M193" s="149"/>
      <c r="N193" s="148" t="n">
        <f aca="false">SUM(O193:R193)</f>
        <v>12157300</v>
      </c>
      <c r="O193" s="148" t="n">
        <v>12157300</v>
      </c>
      <c r="P193" s="69"/>
      <c r="Q193" s="69"/>
      <c r="R193" s="150"/>
    </row>
    <row r="194" customFormat="false" ht="17.35" hidden="true" customHeight="false" outlineLevel="0" collapsed="false">
      <c r="B194" s="116"/>
      <c r="C194" s="29" t="s">
        <v>110</v>
      </c>
      <c r="D194" s="145" t="s">
        <v>338</v>
      </c>
      <c r="E194" s="151" t="s">
        <v>57</v>
      </c>
      <c r="F194" s="151" t="s">
        <v>39</v>
      </c>
      <c r="G194" s="74" t="n">
        <v>5210000590</v>
      </c>
      <c r="H194" s="79" t="n">
        <v>800</v>
      </c>
      <c r="I194" s="148" t="n">
        <f aca="false">SUM(J194:M194)</f>
        <v>0</v>
      </c>
      <c r="J194" s="148"/>
      <c r="K194" s="69"/>
      <c r="L194" s="69"/>
      <c r="M194" s="149"/>
      <c r="N194" s="148" t="n">
        <f aca="false">SUM(O194:R194)</f>
        <v>0</v>
      </c>
      <c r="O194" s="148"/>
      <c r="P194" s="69"/>
      <c r="Q194" s="69"/>
      <c r="R194" s="150"/>
    </row>
    <row r="195" customFormat="false" ht="17.35" hidden="false" customHeight="false" outlineLevel="0" collapsed="false">
      <c r="B195" s="116"/>
      <c r="C195" s="29" t="s">
        <v>70</v>
      </c>
      <c r="D195" s="145" t="s">
        <v>338</v>
      </c>
      <c r="E195" s="151" t="s">
        <v>39</v>
      </c>
      <c r="F195" s="151"/>
      <c r="G195" s="74"/>
      <c r="H195" s="79"/>
      <c r="I195" s="148" t="n">
        <f aca="false">SUM(J195:M195)</f>
        <v>20000000</v>
      </c>
      <c r="J195" s="148"/>
      <c r="K195" s="69"/>
      <c r="L195" s="69" t="n">
        <f aca="false">L196</f>
        <v>20000000</v>
      </c>
      <c r="M195" s="149"/>
      <c r="N195" s="148" t="n">
        <f aca="false">SUM(O195:R195)</f>
        <v>850000</v>
      </c>
      <c r="O195" s="148"/>
      <c r="P195" s="69"/>
      <c r="Q195" s="69" t="n">
        <f aca="false">Q196</f>
        <v>850000</v>
      </c>
      <c r="R195" s="150"/>
    </row>
    <row r="196" customFormat="false" ht="17.35" hidden="false" customHeight="false" outlineLevel="0" collapsed="false">
      <c r="B196" s="116"/>
      <c r="C196" s="29" t="s">
        <v>71</v>
      </c>
      <c r="D196" s="145" t="s">
        <v>338</v>
      </c>
      <c r="E196" s="151" t="s">
        <v>39</v>
      </c>
      <c r="F196" s="151" t="s">
        <v>20</v>
      </c>
      <c r="G196" s="74"/>
      <c r="H196" s="79"/>
      <c r="I196" s="148" t="n">
        <f aca="false">SUM(J196:M196)</f>
        <v>20000000</v>
      </c>
      <c r="J196" s="148"/>
      <c r="K196" s="69"/>
      <c r="L196" s="69" t="n">
        <f aca="false">L197</f>
        <v>20000000</v>
      </c>
      <c r="M196" s="149"/>
      <c r="N196" s="148" t="n">
        <f aca="false">SUM(O196:R196)</f>
        <v>850000</v>
      </c>
      <c r="O196" s="148"/>
      <c r="P196" s="69"/>
      <c r="Q196" s="69" t="n">
        <f aca="false">Q197</f>
        <v>850000</v>
      </c>
      <c r="R196" s="150"/>
    </row>
    <row r="197" customFormat="false" ht="31.35" hidden="false" customHeight="false" outlineLevel="0" collapsed="false">
      <c r="B197" s="116"/>
      <c r="C197" s="29" t="s">
        <v>245</v>
      </c>
      <c r="D197" s="145" t="s">
        <v>338</v>
      </c>
      <c r="E197" s="151" t="s">
        <v>39</v>
      </c>
      <c r="F197" s="151" t="s">
        <v>20</v>
      </c>
      <c r="G197" s="74" t="n">
        <v>6500000000</v>
      </c>
      <c r="H197" s="79"/>
      <c r="I197" s="148" t="n">
        <f aca="false">SUM(J197:M197)</f>
        <v>20000000</v>
      </c>
      <c r="J197" s="148"/>
      <c r="K197" s="69"/>
      <c r="L197" s="69" t="n">
        <f aca="false">L198</f>
        <v>20000000</v>
      </c>
      <c r="M197" s="149"/>
      <c r="N197" s="148" t="n">
        <f aca="false">SUM(O197:R197)</f>
        <v>850000</v>
      </c>
      <c r="O197" s="148"/>
      <c r="P197" s="69"/>
      <c r="Q197" s="69" t="n">
        <f aca="false">Q198</f>
        <v>850000</v>
      </c>
      <c r="R197" s="150"/>
    </row>
    <row r="198" customFormat="false" ht="17.35" hidden="false" customHeight="false" outlineLevel="0" collapsed="false">
      <c r="B198" s="116"/>
      <c r="C198" s="29" t="s">
        <v>246</v>
      </c>
      <c r="D198" s="145" t="s">
        <v>338</v>
      </c>
      <c r="E198" s="151" t="s">
        <v>39</v>
      </c>
      <c r="F198" s="151" t="s">
        <v>20</v>
      </c>
      <c r="G198" s="74" t="n">
        <v>6510000000</v>
      </c>
      <c r="H198" s="79"/>
      <c r="I198" s="148" t="n">
        <f aca="false">SUM(J198:M198)</f>
        <v>20000000</v>
      </c>
      <c r="J198" s="148"/>
      <c r="K198" s="69"/>
      <c r="L198" s="69" t="n">
        <f aca="false">L199</f>
        <v>20000000</v>
      </c>
      <c r="M198" s="149"/>
      <c r="N198" s="148" t="n">
        <f aca="false">SUM(O198:R198)</f>
        <v>850000</v>
      </c>
      <c r="O198" s="148"/>
      <c r="P198" s="69"/>
      <c r="Q198" s="69" t="n">
        <f aca="false">Q199</f>
        <v>850000</v>
      </c>
      <c r="R198" s="150"/>
    </row>
    <row r="199" customFormat="false" ht="31.35" hidden="false" customHeight="false" outlineLevel="0" collapsed="false">
      <c r="B199" s="116"/>
      <c r="C199" s="29" t="s">
        <v>247</v>
      </c>
      <c r="D199" s="145" t="s">
        <v>338</v>
      </c>
      <c r="E199" s="151" t="s">
        <v>39</v>
      </c>
      <c r="F199" s="151" t="s">
        <v>20</v>
      </c>
      <c r="G199" s="74" t="s">
        <v>248</v>
      </c>
      <c r="H199" s="79"/>
      <c r="I199" s="148" t="n">
        <f aca="false">SUM(J199:M199)</f>
        <v>20000000</v>
      </c>
      <c r="J199" s="148"/>
      <c r="K199" s="69"/>
      <c r="L199" s="69" t="n">
        <f aca="false">L200</f>
        <v>20000000</v>
      </c>
      <c r="M199" s="149"/>
      <c r="N199" s="148" t="n">
        <f aca="false">SUM(O199:R199)</f>
        <v>850000</v>
      </c>
      <c r="O199" s="148"/>
      <c r="P199" s="69"/>
      <c r="Q199" s="69" t="n">
        <f aca="false">Q200+Q202</f>
        <v>850000</v>
      </c>
      <c r="R199" s="150"/>
    </row>
    <row r="200" customFormat="false" ht="167.05" hidden="false" customHeight="false" outlineLevel="0" collapsed="false">
      <c r="B200" s="116"/>
      <c r="C200" s="29" t="s">
        <v>249</v>
      </c>
      <c r="D200" s="145" t="s">
        <v>338</v>
      </c>
      <c r="E200" s="151" t="s">
        <v>39</v>
      </c>
      <c r="F200" s="151" t="s">
        <v>20</v>
      </c>
      <c r="G200" s="74" t="s">
        <v>250</v>
      </c>
      <c r="H200" s="79"/>
      <c r="I200" s="148" t="n">
        <f aca="false">SUM(J200:M200)</f>
        <v>20000000</v>
      </c>
      <c r="J200" s="148"/>
      <c r="K200" s="69"/>
      <c r="L200" s="69" t="n">
        <f aca="false">L201</f>
        <v>20000000</v>
      </c>
      <c r="M200" s="149"/>
      <c r="N200" s="148" t="n">
        <f aca="false">SUM(O200:R200)</f>
        <v>0</v>
      </c>
      <c r="O200" s="148"/>
      <c r="P200" s="69"/>
      <c r="Q200" s="69"/>
      <c r="R200" s="150"/>
    </row>
    <row r="201" customFormat="false" ht="31.35" hidden="false" customHeight="false" outlineLevel="0" collapsed="false">
      <c r="B201" s="116"/>
      <c r="C201" s="29" t="s">
        <v>107</v>
      </c>
      <c r="D201" s="145" t="s">
        <v>338</v>
      </c>
      <c r="E201" s="151" t="s">
        <v>39</v>
      </c>
      <c r="F201" s="151" t="s">
        <v>20</v>
      </c>
      <c r="G201" s="74" t="s">
        <v>250</v>
      </c>
      <c r="H201" s="79" t="n">
        <v>200</v>
      </c>
      <c r="I201" s="148" t="n">
        <f aca="false">SUM(J201:M201)</f>
        <v>20000000</v>
      </c>
      <c r="J201" s="148"/>
      <c r="K201" s="69"/>
      <c r="L201" s="69" t="n">
        <v>20000000</v>
      </c>
      <c r="M201" s="149"/>
      <c r="N201" s="148" t="n">
        <f aca="false">SUM(O201:R201)</f>
        <v>0</v>
      </c>
      <c r="O201" s="148"/>
      <c r="P201" s="69"/>
      <c r="Q201" s="69"/>
      <c r="R201" s="150"/>
    </row>
    <row r="202" customFormat="false" ht="167.05" hidden="false" customHeight="false" outlineLevel="0" collapsed="false">
      <c r="B202" s="116"/>
      <c r="C202" s="29" t="s">
        <v>251</v>
      </c>
      <c r="D202" s="145" t="s">
        <v>338</v>
      </c>
      <c r="E202" s="151" t="s">
        <v>39</v>
      </c>
      <c r="F202" s="151" t="s">
        <v>20</v>
      </c>
      <c r="G202" s="74" t="s">
        <v>252</v>
      </c>
      <c r="H202" s="79"/>
      <c r="I202" s="148" t="n">
        <f aca="false">SUM(J202:M202)</f>
        <v>0</v>
      </c>
      <c r="J202" s="148"/>
      <c r="K202" s="69"/>
      <c r="L202" s="69" t="n">
        <f aca="false">L203</f>
        <v>0</v>
      </c>
      <c r="M202" s="149"/>
      <c r="N202" s="148" t="n">
        <f aca="false">SUM(O202:R202)</f>
        <v>850000</v>
      </c>
      <c r="O202" s="148"/>
      <c r="P202" s="69"/>
      <c r="Q202" s="69" t="n">
        <f aca="false">Q203</f>
        <v>850000</v>
      </c>
      <c r="R202" s="150"/>
    </row>
    <row r="203" customFormat="false" ht="31.35" hidden="false" customHeight="false" outlineLevel="0" collapsed="false">
      <c r="B203" s="116"/>
      <c r="C203" s="29" t="s">
        <v>107</v>
      </c>
      <c r="D203" s="145" t="s">
        <v>338</v>
      </c>
      <c r="E203" s="151" t="s">
        <v>39</v>
      </c>
      <c r="F203" s="151" t="s">
        <v>20</v>
      </c>
      <c r="G203" s="74" t="s">
        <v>252</v>
      </c>
      <c r="H203" s="79" t="n">
        <v>200</v>
      </c>
      <c r="I203" s="148" t="n">
        <f aca="false">SUM(J203:M203)</f>
        <v>0</v>
      </c>
      <c r="J203" s="148"/>
      <c r="K203" s="69"/>
      <c r="L203" s="69" t="n">
        <v>0</v>
      </c>
      <c r="M203" s="149"/>
      <c r="N203" s="148" t="n">
        <f aca="false">SUM(O203:R203)</f>
        <v>850000</v>
      </c>
      <c r="O203" s="148"/>
      <c r="P203" s="69"/>
      <c r="Q203" s="69" t="n">
        <v>850000</v>
      </c>
      <c r="R203" s="150"/>
    </row>
    <row r="204" customFormat="false" ht="17.35" hidden="false" customHeight="false" outlineLevel="0" collapsed="false">
      <c r="B204" s="116"/>
      <c r="C204" s="29" t="s">
        <v>73</v>
      </c>
      <c r="D204" s="145" t="s">
        <v>338</v>
      </c>
      <c r="E204" s="151" t="s">
        <v>41</v>
      </c>
      <c r="F204" s="151"/>
      <c r="G204" s="74"/>
      <c r="H204" s="75"/>
      <c r="I204" s="148" t="n">
        <f aca="false">SUM(J204:M204)</f>
        <v>87171200</v>
      </c>
      <c r="J204" s="148" t="n">
        <f aca="false">J205+J209</f>
        <v>90850400</v>
      </c>
      <c r="K204" s="69" t="n">
        <f aca="false">K205+K209</f>
        <v>3674600</v>
      </c>
      <c r="L204" s="69" t="n">
        <f aca="false">L205+L209</f>
        <v>-7353800</v>
      </c>
      <c r="M204" s="149" t="n">
        <f aca="false">M205+M209</f>
        <v>0</v>
      </c>
      <c r="N204" s="148" t="n">
        <f aca="false">SUM(O204:R204)</f>
        <v>88728200</v>
      </c>
      <c r="O204" s="148" t="n">
        <f aca="false">O205+O209</f>
        <v>94432600</v>
      </c>
      <c r="P204" s="69" t="n">
        <f aca="false">P205+P209</f>
        <v>0</v>
      </c>
      <c r="Q204" s="69" t="n">
        <f aca="false">Q205+Q209</f>
        <v>-5704400</v>
      </c>
      <c r="R204" s="150" t="n">
        <f aca="false">R205+R209</f>
        <v>0</v>
      </c>
    </row>
    <row r="205" customFormat="false" ht="17.35" hidden="false" customHeight="false" outlineLevel="0" collapsed="false">
      <c r="B205" s="116"/>
      <c r="C205" s="29" t="s">
        <v>74</v>
      </c>
      <c r="D205" s="145" t="s">
        <v>338</v>
      </c>
      <c r="E205" s="151" t="s">
        <v>41</v>
      </c>
      <c r="F205" s="151" t="s">
        <v>22</v>
      </c>
      <c r="G205" s="74"/>
      <c r="H205" s="75"/>
      <c r="I205" s="148" t="n">
        <f aca="false">SUM(J205:M205)</f>
        <v>6162300</v>
      </c>
      <c r="J205" s="148" t="n">
        <f aca="false">J206</f>
        <v>5743400</v>
      </c>
      <c r="K205" s="69" t="n">
        <f aca="false">K206</f>
        <v>418900</v>
      </c>
      <c r="L205" s="69" t="n">
        <f aca="false">L206</f>
        <v>0</v>
      </c>
      <c r="M205" s="149" t="n">
        <f aca="false">M206</f>
        <v>0</v>
      </c>
      <c r="N205" s="148" t="n">
        <f aca="false">SUM(O205:R205)</f>
        <v>6069900</v>
      </c>
      <c r="O205" s="148" t="n">
        <f aca="false">O206</f>
        <v>6069900</v>
      </c>
      <c r="P205" s="69" t="n">
        <f aca="false">P206</f>
        <v>0</v>
      </c>
      <c r="Q205" s="69" t="n">
        <f aca="false">Q206</f>
        <v>0</v>
      </c>
      <c r="R205" s="150" t="n">
        <f aca="false">R206</f>
        <v>0</v>
      </c>
    </row>
    <row r="206" customFormat="false" ht="31.35" hidden="false" customHeight="false" outlineLevel="0" collapsed="false">
      <c r="B206" s="116"/>
      <c r="C206" s="29" t="s">
        <v>306</v>
      </c>
      <c r="D206" s="145" t="s">
        <v>338</v>
      </c>
      <c r="E206" s="151" t="s">
        <v>41</v>
      </c>
      <c r="F206" s="151" t="s">
        <v>22</v>
      </c>
      <c r="G206" s="74" t="n">
        <v>9900000000</v>
      </c>
      <c r="H206" s="75"/>
      <c r="I206" s="148" t="n">
        <f aca="false">SUM(J206:M206)</f>
        <v>6162300</v>
      </c>
      <c r="J206" s="148" t="n">
        <f aca="false">J207</f>
        <v>5743400</v>
      </c>
      <c r="K206" s="69" t="n">
        <f aca="false">K207</f>
        <v>418900</v>
      </c>
      <c r="L206" s="69" t="n">
        <f aca="false">L207</f>
        <v>0</v>
      </c>
      <c r="M206" s="149" t="n">
        <f aca="false">M207</f>
        <v>0</v>
      </c>
      <c r="N206" s="148" t="n">
        <f aca="false">SUM(O206:R206)</f>
        <v>6069900</v>
      </c>
      <c r="O206" s="148" t="n">
        <f aca="false">O207</f>
        <v>6069900</v>
      </c>
      <c r="P206" s="69" t="n">
        <f aca="false">P207</f>
        <v>0</v>
      </c>
      <c r="Q206" s="69" t="n">
        <f aca="false">Q207</f>
        <v>0</v>
      </c>
      <c r="R206" s="150" t="n">
        <f aca="false">R207</f>
        <v>0</v>
      </c>
    </row>
    <row r="207" customFormat="false" ht="47.05" hidden="false" customHeight="false" outlineLevel="0" collapsed="false">
      <c r="B207" s="116"/>
      <c r="C207" s="29" t="s">
        <v>309</v>
      </c>
      <c r="D207" s="145" t="s">
        <v>338</v>
      </c>
      <c r="E207" s="151" t="s">
        <v>41</v>
      </c>
      <c r="F207" s="151" t="s">
        <v>22</v>
      </c>
      <c r="G207" s="74" t="n">
        <v>9900010620</v>
      </c>
      <c r="H207" s="75"/>
      <c r="I207" s="148" t="n">
        <f aca="false">SUM(J207:M207)</f>
        <v>6162300</v>
      </c>
      <c r="J207" s="148" t="n">
        <f aca="false">J208</f>
        <v>5743400</v>
      </c>
      <c r="K207" s="69" t="n">
        <f aca="false">K208</f>
        <v>418900</v>
      </c>
      <c r="L207" s="69" t="n">
        <f aca="false">L208</f>
        <v>0</v>
      </c>
      <c r="M207" s="149" t="n">
        <f aca="false">M208</f>
        <v>0</v>
      </c>
      <c r="N207" s="148" t="n">
        <f aca="false">SUM(O207:R207)</f>
        <v>6069900</v>
      </c>
      <c r="O207" s="148" t="n">
        <f aca="false">O208</f>
        <v>6069900</v>
      </c>
      <c r="P207" s="69" t="n">
        <f aca="false">P208</f>
        <v>0</v>
      </c>
      <c r="Q207" s="69" t="n">
        <f aca="false">Q208</f>
        <v>0</v>
      </c>
      <c r="R207" s="150" t="n">
        <f aca="false">R208</f>
        <v>0</v>
      </c>
    </row>
    <row r="208" customFormat="false" ht="17.35" hidden="false" customHeight="false" outlineLevel="0" collapsed="false">
      <c r="B208" s="116"/>
      <c r="C208" s="29" t="s">
        <v>146</v>
      </c>
      <c r="D208" s="145" t="s">
        <v>338</v>
      </c>
      <c r="E208" s="151" t="s">
        <v>41</v>
      </c>
      <c r="F208" s="151" t="s">
        <v>22</v>
      </c>
      <c r="G208" s="74" t="n">
        <v>9900010620</v>
      </c>
      <c r="H208" s="75" t="s">
        <v>147</v>
      </c>
      <c r="I208" s="148" t="n">
        <f aca="false">SUM(J208:M208)</f>
        <v>6162300</v>
      </c>
      <c r="J208" s="148" t="n">
        <v>5743400</v>
      </c>
      <c r="K208" s="69" t="n">
        <v>418900</v>
      </c>
      <c r="L208" s="69"/>
      <c r="M208" s="149"/>
      <c r="N208" s="148" t="n">
        <f aca="false">SUM(O208:R208)</f>
        <v>6069900</v>
      </c>
      <c r="O208" s="148" t="n">
        <v>6069900</v>
      </c>
      <c r="P208" s="69"/>
      <c r="Q208" s="69"/>
      <c r="R208" s="150"/>
    </row>
    <row r="209" customFormat="false" ht="17.35" hidden="false" customHeight="false" outlineLevel="0" collapsed="false">
      <c r="B209" s="116"/>
      <c r="C209" s="29" t="s">
        <v>75</v>
      </c>
      <c r="D209" s="145" t="s">
        <v>338</v>
      </c>
      <c r="E209" s="151" t="s">
        <v>41</v>
      </c>
      <c r="F209" s="151" t="s">
        <v>25</v>
      </c>
      <c r="G209" s="74"/>
      <c r="H209" s="75"/>
      <c r="I209" s="148" t="n">
        <f aca="false">SUM(J209:M209)</f>
        <v>81008900</v>
      </c>
      <c r="J209" s="148" t="n">
        <f aca="false">J210+J216</f>
        <v>85107000</v>
      </c>
      <c r="K209" s="69" t="n">
        <f aca="false">K210+K216</f>
        <v>3255700</v>
      </c>
      <c r="L209" s="69" t="n">
        <f aca="false">L210+L216</f>
        <v>-7353800</v>
      </c>
      <c r="M209" s="149" t="n">
        <f aca="false">M210+M216</f>
        <v>0</v>
      </c>
      <c r="N209" s="148" t="n">
        <f aca="false">SUM(O209:R209)</f>
        <v>82658300</v>
      </c>
      <c r="O209" s="148" t="n">
        <f aca="false">O210+O216</f>
        <v>88362700</v>
      </c>
      <c r="P209" s="69" t="n">
        <f aca="false">P210+P216</f>
        <v>0</v>
      </c>
      <c r="Q209" s="69" t="n">
        <f aca="false">Q210+Q216</f>
        <v>-5704400</v>
      </c>
      <c r="R209" s="150" t="n">
        <f aca="false">R210+R216</f>
        <v>0</v>
      </c>
    </row>
    <row r="210" customFormat="false" ht="31.35" hidden="false" customHeight="false" outlineLevel="0" collapsed="false">
      <c r="B210" s="147"/>
      <c r="C210" s="29" t="s">
        <v>216</v>
      </c>
      <c r="D210" s="145" t="s">
        <v>338</v>
      </c>
      <c r="E210" s="151" t="s">
        <v>41</v>
      </c>
      <c r="F210" s="151" t="s">
        <v>25</v>
      </c>
      <c r="G210" s="74" t="n">
        <v>600000000</v>
      </c>
      <c r="H210" s="75"/>
      <c r="I210" s="148" t="n">
        <f aca="false">SUM(J210:M210)</f>
        <v>7484400</v>
      </c>
      <c r="J210" s="148" t="n">
        <f aca="false">J211</f>
        <v>10541800</v>
      </c>
      <c r="K210" s="69" t="n">
        <f aca="false">K211</f>
        <v>-3411000</v>
      </c>
      <c r="L210" s="69" t="n">
        <f aca="false">L211</f>
        <v>353600</v>
      </c>
      <c r="M210" s="149" t="n">
        <f aca="false">M211</f>
        <v>0</v>
      </c>
      <c r="N210" s="148" t="n">
        <f aca="false">SUM(O210:R210)</f>
        <v>9133800</v>
      </c>
      <c r="O210" s="148" t="n">
        <f aca="false">O211</f>
        <v>7130800</v>
      </c>
      <c r="P210" s="69" t="n">
        <f aca="false">P211</f>
        <v>0</v>
      </c>
      <c r="Q210" s="69" t="n">
        <f aca="false">Q211</f>
        <v>2003000</v>
      </c>
      <c r="R210" s="150" t="n">
        <f aca="false">R211</f>
        <v>0</v>
      </c>
    </row>
    <row r="211" customFormat="false" ht="17.35" hidden="false" customHeight="false" outlineLevel="0" collapsed="false">
      <c r="B211" s="116"/>
      <c r="C211" s="29" t="s">
        <v>217</v>
      </c>
      <c r="D211" s="145" t="s">
        <v>338</v>
      </c>
      <c r="E211" s="151" t="s">
        <v>41</v>
      </c>
      <c r="F211" s="151" t="s">
        <v>25</v>
      </c>
      <c r="G211" s="74" t="n">
        <v>601000000</v>
      </c>
      <c r="H211" s="75"/>
      <c r="I211" s="148" t="n">
        <f aca="false">SUM(J211:M211)</f>
        <v>7484400</v>
      </c>
      <c r="J211" s="148" t="n">
        <f aca="false">J214+J212</f>
        <v>10541800</v>
      </c>
      <c r="K211" s="69" t="n">
        <f aca="false">K214+K212</f>
        <v>-3411000</v>
      </c>
      <c r="L211" s="69" t="n">
        <f aca="false">L214+L212</f>
        <v>353600</v>
      </c>
      <c r="M211" s="149" t="n">
        <f aca="false">M214+M212</f>
        <v>0</v>
      </c>
      <c r="N211" s="148" t="n">
        <f aca="false">SUM(O211:R211)</f>
        <v>9133800</v>
      </c>
      <c r="O211" s="148" t="n">
        <f aca="false">O214+O212</f>
        <v>7130800</v>
      </c>
      <c r="P211" s="69" t="n">
        <f aca="false">P214+P212</f>
        <v>0</v>
      </c>
      <c r="Q211" s="69" t="n">
        <f aca="false">Q214+Q212</f>
        <v>2003000</v>
      </c>
      <c r="R211" s="150" t="n">
        <f aca="false">R214+R212</f>
        <v>0</v>
      </c>
    </row>
    <row r="212" customFormat="false" ht="17.35" hidden="true" customHeight="false" outlineLevel="0" collapsed="false">
      <c r="B212" s="116"/>
      <c r="C212" s="29" t="s">
        <v>218</v>
      </c>
      <c r="D212" s="145" t="s">
        <v>338</v>
      </c>
      <c r="E212" s="151" t="s">
        <v>41</v>
      </c>
      <c r="F212" s="151" t="s">
        <v>25</v>
      </c>
      <c r="G212" s="74" t="n">
        <v>6010010680</v>
      </c>
      <c r="H212" s="75"/>
      <c r="I212" s="148" t="n">
        <f aca="false">SUM(J212:M212)</f>
        <v>0</v>
      </c>
      <c r="J212" s="148" t="n">
        <f aca="false">J213</f>
        <v>3862700</v>
      </c>
      <c r="K212" s="69" t="n">
        <f aca="false">K213</f>
        <v>-3862700</v>
      </c>
      <c r="L212" s="69" t="n">
        <f aca="false">L213</f>
        <v>0</v>
      </c>
      <c r="M212" s="149" t="n">
        <f aca="false">M213</f>
        <v>0</v>
      </c>
      <c r="N212" s="148" t="n">
        <f aca="false">SUM(O212:R212)</f>
        <v>0</v>
      </c>
      <c r="O212" s="148" t="n">
        <f aca="false">O213</f>
        <v>0</v>
      </c>
      <c r="P212" s="69" t="n">
        <f aca="false">P213</f>
        <v>0</v>
      </c>
      <c r="Q212" s="69" t="n">
        <f aca="false">Q213</f>
        <v>0</v>
      </c>
      <c r="R212" s="150" t="n">
        <f aca="false">R213</f>
        <v>0</v>
      </c>
    </row>
    <row r="213" customFormat="false" ht="17.35" hidden="true" customHeight="false" outlineLevel="0" collapsed="false">
      <c r="B213" s="116"/>
      <c r="C213" s="29" t="s">
        <v>146</v>
      </c>
      <c r="D213" s="145" t="s">
        <v>338</v>
      </c>
      <c r="E213" s="151" t="s">
        <v>41</v>
      </c>
      <c r="F213" s="151" t="s">
        <v>25</v>
      </c>
      <c r="G213" s="74" t="n">
        <v>6010010680</v>
      </c>
      <c r="H213" s="75" t="s">
        <v>147</v>
      </c>
      <c r="I213" s="148" t="n">
        <f aca="false">SUM(J213:M213)</f>
        <v>0</v>
      </c>
      <c r="J213" s="148" t="n">
        <v>3862700</v>
      </c>
      <c r="K213" s="69" t="n">
        <v>-3862700</v>
      </c>
      <c r="L213" s="69" t="n">
        <v>0</v>
      </c>
      <c r="M213" s="149" t="n">
        <v>0</v>
      </c>
      <c r="N213" s="148" t="n">
        <f aca="false">SUM(O213:R213)</f>
        <v>0</v>
      </c>
      <c r="O213" s="148"/>
      <c r="P213" s="69"/>
      <c r="Q213" s="69"/>
      <c r="R213" s="150"/>
    </row>
    <row r="214" customFormat="false" ht="17.35" hidden="false" customHeight="false" outlineLevel="0" collapsed="false">
      <c r="B214" s="116"/>
      <c r="C214" s="29" t="s">
        <v>219</v>
      </c>
      <c r="D214" s="145" t="s">
        <v>338</v>
      </c>
      <c r="E214" s="151" t="s">
        <v>41</v>
      </c>
      <c r="F214" s="151" t="s">
        <v>25</v>
      </c>
      <c r="G214" s="74" t="s">
        <v>220</v>
      </c>
      <c r="H214" s="75"/>
      <c r="I214" s="148" t="n">
        <f aca="false">SUM(J214:M214)</f>
        <v>7484400</v>
      </c>
      <c r="J214" s="148" t="n">
        <f aca="false">J215</f>
        <v>6679100</v>
      </c>
      <c r="K214" s="69" t="n">
        <f aca="false">K215</f>
        <v>451700</v>
      </c>
      <c r="L214" s="69" t="n">
        <f aca="false">L215</f>
        <v>353600</v>
      </c>
      <c r="M214" s="149" t="n">
        <f aca="false">M215</f>
        <v>0</v>
      </c>
      <c r="N214" s="148" t="n">
        <f aca="false">SUM(O214:R214)</f>
        <v>9133800</v>
      </c>
      <c r="O214" s="148" t="n">
        <f aca="false">O215</f>
        <v>7130800</v>
      </c>
      <c r="P214" s="69" t="n">
        <f aca="false">P215</f>
        <v>0</v>
      </c>
      <c r="Q214" s="69" t="n">
        <f aca="false">Q215</f>
        <v>2003000</v>
      </c>
      <c r="R214" s="150" t="n">
        <f aca="false">R215</f>
        <v>0</v>
      </c>
    </row>
    <row r="215" customFormat="false" ht="17.35" hidden="false" customHeight="false" outlineLevel="0" collapsed="false">
      <c r="B215" s="116"/>
      <c r="C215" s="29" t="s">
        <v>146</v>
      </c>
      <c r="D215" s="145" t="s">
        <v>338</v>
      </c>
      <c r="E215" s="151" t="s">
        <v>41</v>
      </c>
      <c r="F215" s="151" t="s">
        <v>25</v>
      </c>
      <c r="G215" s="74" t="s">
        <v>220</v>
      </c>
      <c r="H215" s="75" t="s">
        <v>147</v>
      </c>
      <c r="I215" s="148" t="n">
        <f aca="false">SUM(J215:M215)</f>
        <v>7484400</v>
      </c>
      <c r="J215" s="148" t="n">
        <v>6679100</v>
      </c>
      <c r="K215" s="69" t="n">
        <v>451700</v>
      </c>
      <c r="L215" s="69" t="n">
        <v>353600</v>
      </c>
      <c r="M215" s="149" t="n">
        <v>0</v>
      </c>
      <c r="N215" s="148" t="n">
        <f aca="false">SUM(O215:R215)</f>
        <v>9133800</v>
      </c>
      <c r="O215" s="148" t="n">
        <v>7130800</v>
      </c>
      <c r="P215" s="69"/>
      <c r="Q215" s="69" t="n">
        <v>2003000</v>
      </c>
      <c r="R215" s="150"/>
    </row>
    <row r="216" customFormat="false" ht="31.35" hidden="false" customHeight="false" outlineLevel="0" collapsed="false">
      <c r="B216" s="116"/>
      <c r="C216" s="29" t="s">
        <v>245</v>
      </c>
      <c r="D216" s="145" t="s">
        <v>338</v>
      </c>
      <c r="E216" s="151" t="s">
        <v>41</v>
      </c>
      <c r="F216" s="151" t="s">
        <v>25</v>
      </c>
      <c r="G216" s="74" t="n">
        <v>6500000000</v>
      </c>
      <c r="H216" s="75"/>
      <c r="I216" s="148" t="n">
        <f aca="false">SUM(J216:M216)</f>
        <v>73524500</v>
      </c>
      <c r="J216" s="148" t="n">
        <f aca="false">J217</f>
        <v>74565200</v>
      </c>
      <c r="K216" s="69" t="n">
        <f aca="false">K217</f>
        <v>6666700</v>
      </c>
      <c r="L216" s="69" t="n">
        <f aca="false">L217</f>
        <v>-7707400</v>
      </c>
      <c r="M216" s="149" t="n">
        <f aca="false">M217</f>
        <v>0</v>
      </c>
      <c r="N216" s="148" t="n">
        <f aca="false">SUM(O216:R216)</f>
        <v>73524500</v>
      </c>
      <c r="O216" s="148" t="n">
        <f aca="false">O217</f>
        <v>81231900</v>
      </c>
      <c r="P216" s="69" t="n">
        <f aca="false">P217</f>
        <v>0</v>
      </c>
      <c r="Q216" s="69" t="n">
        <f aca="false">Q217</f>
        <v>-7707400</v>
      </c>
      <c r="R216" s="150" t="n">
        <f aca="false">R217</f>
        <v>0</v>
      </c>
    </row>
    <row r="217" customFormat="false" ht="17.35" hidden="false" customHeight="false" outlineLevel="0" collapsed="false">
      <c r="B217" s="116"/>
      <c r="C217" s="29" t="s">
        <v>343</v>
      </c>
      <c r="D217" s="145" t="s">
        <v>338</v>
      </c>
      <c r="E217" s="151" t="s">
        <v>41</v>
      </c>
      <c r="F217" s="151" t="s">
        <v>25</v>
      </c>
      <c r="G217" s="74" t="n">
        <v>6520000000</v>
      </c>
      <c r="H217" s="75"/>
      <c r="I217" s="148" t="n">
        <f aca="false">SUM(J217:M217)</f>
        <v>73524500</v>
      </c>
      <c r="J217" s="148" t="n">
        <f aca="false">J220+J218</f>
        <v>74565200</v>
      </c>
      <c r="K217" s="148" t="n">
        <f aca="false">K220+K218</f>
        <v>6666700</v>
      </c>
      <c r="L217" s="69" t="n">
        <f aca="false">L220+L218</f>
        <v>-7707400</v>
      </c>
      <c r="M217" s="149" t="n">
        <f aca="false">M220+M218</f>
        <v>0</v>
      </c>
      <c r="N217" s="148" t="n">
        <f aca="false">SUM(O217:R217)</f>
        <v>73524500</v>
      </c>
      <c r="O217" s="148" t="n">
        <f aca="false">O220+O218</f>
        <v>81231900</v>
      </c>
      <c r="P217" s="69" t="n">
        <f aca="false">P220</f>
        <v>0</v>
      </c>
      <c r="Q217" s="69" t="n">
        <f aca="false">Q220+Q218</f>
        <v>-7707400</v>
      </c>
      <c r="R217" s="150" t="n">
        <f aca="false">R220</f>
        <v>0</v>
      </c>
    </row>
    <row r="218" customFormat="false" ht="61.8" hidden="false" customHeight="false" outlineLevel="0" collapsed="false">
      <c r="B218" s="116"/>
      <c r="C218" s="29" t="s">
        <v>254</v>
      </c>
      <c r="D218" s="145" t="s">
        <v>338</v>
      </c>
      <c r="E218" s="151" t="s">
        <v>41</v>
      </c>
      <c r="F218" s="151" t="s">
        <v>25</v>
      </c>
      <c r="G218" s="74" t="s">
        <v>255</v>
      </c>
      <c r="H218" s="75"/>
      <c r="I218" s="148" t="n">
        <f aca="false">SUM(J218:M218)</f>
        <v>11018100</v>
      </c>
      <c r="J218" s="148" t="n">
        <f aca="false">J219</f>
        <v>13544300</v>
      </c>
      <c r="K218" s="69" t="n">
        <f aca="false">K219</f>
        <v>569400</v>
      </c>
      <c r="L218" s="69" t="n">
        <f aca="false">L219</f>
        <v>-3095600</v>
      </c>
      <c r="M218" s="149" t="n">
        <f aca="false">M219</f>
        <v>0</v>
      </c>
      <c r="N218" s="148" t="n">
        <f aca="false">SUM(O218:R218)</f>
        <v>11018100</v>
      </c>
      <c r="O218" s="148" t="n">
        <f aca="false">O219</f>
        <v>14113700</v>
      </c>
      <c r="P218" s="69"/>
      <c r="Q218" s="69" t="n">
        <f aca="false">Q219</f>
        <v>-3095600</v>
      </c>
      <c r="R218" s="150"/>
    </row>
    <row r="219" customFormat="false" ht="31.35" hidden="false" customHeight="false" outlineLevel="0" collapsed="false">
      <c r="B219" s="116"/>
      <c r="C219" s="29" t="s">
        <v>256</v>
      </c>
      <c r="D219" s="145" t="s">
        <v>338</v>
      </c>
      <c r="E219" s="151" t="s">
        <v>41</v>
      </c>
      <c r="F219" s="151" t="s">
        <v>25</v>
      </c>
      <c r="G219" s="74" t="s">
        <v>255</v>
      </c>
      <c r="H219" s="75" t="s">
        <v>257</v>
      </c>
      <c r="I219" s="148" t="n">
        <f aca="false">SUM(J219:M219)</f>
        <v>11018100</v>
      </c>
      <c r="J219" s="148" t="n">
        <v>13544300</v>
      </c>
      <c r="K219" s="69" t="n">
        <v>569400</v>
      </c>
      <c r="L219" s="69" t="n">
        <v>-3095600</v>
      </c>
      <c r="M219" s="149" t="n">
        <v>0</v>
      </c>
      <c r="N219" s="148" t="n">
        <f aca="false">SUM(O219:R219)</f>
        <v>11018100</v>
      </c>
      <c r="O219" s="148" t="n">
        <v>14113700</v>
      </c>
      <c r="P219" s="69"/>
      <c r="Q219" s="69" t="n">
        <v>-3095600</v>
      </c>
      <c r="R219" s="150"/>
    </row>
    <row r="220" customFormat="false" ht="61.8" hidden="false" customHeight="false" outlineLevel="0" collapsed="false">
      <c r="B220" s="116"/>
      <c r="C220" s="29" t="s">
        <v>254</v>
      </c>
      <c r="D220" s="145" t="s">
        <v>338</v>
      </c>
      <c r="E220" s="151" t="s">
        <v>41</v>
      </c>
      <c r="F220" s="151" t="s">
        <v>25</v>
      </c>
      <c r="G220" s="74" t="s">
        <v>258</v>
      </c>
      <c r="H220" s="75"/>
      <c r="I220" s="148" t="n">
        <f aca="false">SUM(J220:M220)</f>
        <v>62506400</v>
      </c>
      <c r="J220" s="148" t="n">
        <f aca="false">J221+J222</f>
        <v>61020900</v>
      </c>
      <c r="K220" s="69" t="n">
        <f aca="false">K221+K222</f>
        <v>6097300</v>
      </c>
      <c r="L220" s="69" t="n">
        <f aca="false">L221+L222</f>
        <v>-4611800</v>
      </c>
      <c r="M220" s="149" t="n">
        <f aca="false">M221+M222</f>
        <v>0</v>
      </c>
      <c r="N220" s="148" t="n">
        <f aca="false">SUM(O220:R220)</f>
        <v>62506400</v>
      </c>
      <c r="O220" s="148" t="n">
        <f aca="false">O221+O222</f>
        <v>67118200</v>
      </c>
      <c r="P220" s="69" t="n">
        <f aca="false">P221+P222</f>
        <v>0</v>
      </c>
      <c r="Q220" s="69" t="n">
        <f aca="false">Q221+Q222</f>
        <v>-4611800</v>
      </c>
      <c r="R220" s="150" t="n">
        <f aca="false">R221+R222</f>
        <v>0</v>
      </c>
    </row>
    <row r="221" customFormat="false" ht="31.35" hidden="false" customHeight="false" outlineLevel="0" collapsed="false">
      <c r="B221" s="116"/>
      <c r="C221" s="29" t="s">
        <v>107</v>
      </c>
      <c r="D221" s="145" t="s">
        <v>338</v>
      </c>
      <c r="E221" s="151" t="s">
        <v>41</v>
      </c>
      <c r="F221" s="151" t="s">
        <v>25</v>
      </c>
      <c r="G221" s="74" t="s">
        <v>258</v>
      </c>
      <c r="H221" s="75" t="s">
        <v>108</v>
      </c>
      <c r="I221" s="148" t="n">
        <f aca="false">SUM(J221:M221)</f>
        <v>72034.8</v>
      </c>
      <c r="J221" s="148" t="n">
        <v>72034.8</v>
      </c>
      <c r="K221" s="69" t="n">
        <v>0</v>
      </c>
      <c r="L221" s="69" t="n">
        <v>0</v>
      </c>
      <c r="M221" s="149" t="n">
        <v>0</v>
      </c>
      <c r="N221" s="148" t="n">
        <f aca="false">SUM(O221:R221)</f>
        <v>72034.8</v>
      </c>
      <c r="O221" s="148" t="n">
        <v>72034.8</v>
      </c>
      <c r="P221" s="69"/>
      <c r="Q221" s="69"/>
      <c r="R221" s="150"/>
    </row>
    <row r="222" customFormat="false" ht="31.35" hidden="false" customHeight="false" outlineLevel="0" collapsed="false">
      <c r="B222" s="116"/>
      <c r="C222" s="29" t="s">
        <v>256</v>
      </c>
      <c r="D222" s="145" t="s">
        <v>338</v>
      </c>
      <c r="E222" s="151" t="s">
        <v>41</v>
      </c>
      <c r="F222" s="151" t="s">
        <v>25</v>
      </c>
      <c r="G222" s="74" t="s">
        <v>258</v>
      </c>
      <c r="H222" s="75" t="s">
        <v>257</v>
      </c>
      <c r="I222" s="148" t="n">
        <f aca="false">SUM(J222:M222)</f>
        <v>62434365.2</v>
      </c>
      <c r="J222" s="148" t="n">
        <v>60948865.2</v>
      </c>
      <c r="K222" s="69" t="n">
        <v>6097300</v>
      </c>
      <c r="L222" s="69" t="n">
        <v>-4611800</v>
      </c>
      <c r="M222" s="149" t="n">
        <v>0</v>
      </c>
      <c r="N222" s="148" t="n">
        <f aca="false">SUM(O222:R222)</f>
        <v>62434365.2</v>
      </c>
      <c r="O222" s="148" t="n">
        <v>67046165.2</v>
      </c>
      <c r="P222" s="69"/>
      <c r="Q222" s="69" t="n">
        <v>-4611800</v>
      </c>
      <c r="R222" s="150"/>
    </row>
    <row r="223" s="115" customFormat="true" ht="47.05" hidden="false" customHeight="false" outlineLevel="0" collapsed="false">
      <c r="A223" s="110"/>
      <c r="B223" s="116" t="s">
        <v>44</v>
      </c>
      <c r="C223" s="20" t="s">
        <v>344</v>
      </c>
      <c r="D223" s="20" t="n">
        <v>905</v>
      </c>
      <c r="E223" s="155"/>
      <c r="F223" s="155"/>
      <c r="G223" s="80"/>
      <c r="H223" s="81"/>
      <c r="I223" s="141" t="n">
        <f aca="false">SUM(J223:M223)</f>
        <v>96817500</v>
      </c>
      <c r="J223" s="141" t="n">
        <f aca="false">J224+J236+J242</f>
        <v>130949100</v>
      </c>
      <c r="K223" s="67" t="n">
        <f aca="false">K224+K236+K242</f>
        <v>-34131600</v>
      </c>
      <c r="L223" s="67" t="n">
        <f aca="false">L224+L236+L242</f>
        <v>0</v>
      </c>
      <c r="M223" s="142" t="n">
        <f aca="false">M224+M236+M242</f>
        <v>0</v>
      </c>
      <c r="N223" s="141" t="n">
        <f aca="false">SUM(O223:R223)</f>
        <v>141552600</v>
      </c>
      <c r="O223" s="141" t="n">
        <f aca="false">O224+O236+O242</f>
        <v>141552600</v>
      </c>
      <c r="P223" s="67" t="n">
        <f aca="false">P224+P236+P242</f>
        <v>0</v>
      </c>
      <c r="Q223" s="67" t="n">
        <f aca="false">Q224+Q236+Q242</f>
        <v>0</v>
      </c>
      <c r="R223" s="143" t="n">
        <f aca="false">R224+R236+R242</f>
        <v>0</v>
      </c>
      <c r="ALR223" s="32"/>
      <c r="ALS223" s="144"/>
      <c r="ALT223" s="144"/>
      <c r="ALU223" s="144"/>
      <c r="ALV223" s="144"/>
      <c r="ALW223" s="144"/>
      <c r="ALX223" s="144"/>
      <c r="ALY223" s="144"/>
      <c r="ALZ223" s="144"/>
      <c r="AMA223" s="0"/>
      <c r="AMB223" s="0"/>
      <c r="AMC223" s="0"/>
      <c r="AMD223" s="0"/>
      <c r="AME223" s="0"/>
      <c r="AMF223" s="0"/>
      <c r="AMG223" s="0"/>
      <c r="AMH223" s="0"/>
      <c r="AMI223" s="0"/>
      <c r="AMJ223" s="0"/>
    </row>
    <row r="224" customFormat="false" ht="17.35" hidden="false" customHeight="false" outlineLevel="0" collapsed="false">
      <c r="B224" s="116"/>
      <c r="C224" s="29" t="s">
        <v>17</v>
      </c>
      <c r="D224" s="29" t="n">
        <v>905</v>
      </c>
      <c r="E224" s="151" t="s">
        <v>18</v>
      </c>
      <c r="F224" s="151" t="s">
        <v>86</v>
      </c>
      <c r="G224" s="74"/>
      <c r="H224" s="75"/>
      <c r="I224" s="148" t="n">
        <f aca="false">SUM(J224:M224)</f>
        <v>27817500</v>
      </c>
      <c r="J224" s="148" t="n">
        <f aca="false">J225+J231</f>
        <v>26949100</v>
      </c>
      <c r="K224" s="69" t="n">
        <f aca="false">K225+K231</f>
        <v>868400</v>
      </c>
      <c r="L224" s="69" t="n">
        <f aca="false">L225+L231</f>
        <v>0</v>
      </c>
      <c r="M224" s="149" t="n">
        <f aca="false">M225+M231</f>
        <v>0</v>
      </c>
      <c r="N224" s="148" t="n">
        <f aca="false">SUM(O224:R224)</f>
        <v>27552600</v>
      </c>
      <c r="O224" s="148" t="n">
        <f aca="false">O225+O231</f>
        <v>27552600</v>
      </c>
      <c r="P224" s="69" t="n">
        <f aca="false">P225+P231</f>
        <v>0</v>
      </c>
      <c r="Q224" s="69" t="n">
        <f aca="false">Q225+Q231</f>
        <v>0</v>
      </c>
      <c r="R224" s="150" t="n">
        <f aca="false">R225+R231</f>
        <v>0</v>
      </c>
    </row>
    <row r="225" customFormat="false" ht="31.35" hidden="false" customHeight="false" outlineLevel="0" collapsed="false">
      <c r="B225" s="116"/>
      <c r="C225" s="29" t="s">
        <v>345</v>
      </c>
      <c r="D225" s="29" t="n">
        <v>905</v>
      </c>
      <c r="E225" s="151" t="s">
        <v>18</v>
      </c>
      <c r="F225" s="151" t="s">
        <v>29</v>
      </c>
      <c r="G225" s="74"/>
      <c r="H225" s="75"/>
      <c r="I225" s="148" t="n">
        <f aca="false">SUM(J225:M225)</f>
        <v>22543000</v>
      </c>
      <c r="J225" s="148" t="n">
        <f aca="false">J226</f>
        <v>21985300</v>
      </c>
      <c r="K225" s="69" t="n">
        <f aca="false">K226</f>
        <v>557700</v>
      </c>
      <c r="L225" s="69" t="n">
        <f aca="false">L226</f>
        <v>0</v>
      </c>
      <c r="M225" s="149" t="n">
        <f aca="false">M226</f>
        <v>0</v>
      </c>
      <c r="N225" s="148" t="n">
        <f aca="false">SUM(O225:R225)</f>
        <v>22205100</v>
      </c>
      <c r="O225" s="148" t="n">
        <f aca="false">O226</f>
        <v>22205100</v>
      </c>
      <c r="P225" s="69" t="n">
        <f aca="false">P226</f>
        <v>0</v>
      </c>
      <c r="Q225" s="69" t="n">
        <f aca="false">Q226</f>
        <v>0</v>
      </c>
      <c r="R225" s="150" t="n">
        <f aca="false">R226</f>
        <v>0</v>
      </c>
    </row>
    <row r="226" customFormat="false" ht="31.35" hidden="false" customHeight="false" outlineLevel="0" collapsed="false">
      <c r="B226" s="116"/>
      <c r="C226" s="29" t="s">
        <v>101</v>
      </c>
      <c r="D226" s="29" t="n">
        <v>905</v>
      </c>
      <c r="E226" s="151" t="s">
        <v>18</v>
      </c>
      <c r="F226" s="151" t="s">
        <v>29</v>
      </c>
      <c r="G226" s="74" t="n">
        <v>5000000000</v>
      </c>
      <c r="H226" s="75"/>
      <c r="I226" s="148" t="n">
        <f aca="false">SUM(J226:M226)</f>
        <v>22543000</v>
      </c>
      <c r="J226" s="148" t="n">
        <f aca="false">J227</f>
        <v>21985300</v>
      </c>
      <c r="K226" s="69" t="n">
        <f aca="false">K227</f>
        <v>557700</v>
      </c>
      <c r="L226" s="69" t="n">
        <f aca="false">L227</f>
        <v>0</v>
      </c>
      <c r="M226" s="149" t="n">
        <f aca="false">M227</f>
        <v>0</v>
      </c>
      <c r="N226" s="148" t="n">
        <f aca="false">SUM(O226:R226)</f>
        <v>22205100</v>
      </c>
      <c r="O226" s="148" t="n">
        <f aca="false">O227</f>
        <v>22205100</v>
      </c>
      <c r="P226" s="69" t="n">
        <f aca="false">P227</f>
        <v>0</v>
      </c>
      <c r="Q226" s="69" t="n">
        <f aca="false">Q227</f>
        <v>0</v>
      </c>
      <c r="R226" s="150" t="n">
        <f aca="false">R227</f>
        <v>0</v>
      </c>
    </row>
    <row r="227" customFormat="false" ht="31.35" hidden="false" customHeight="false" outlineLevel="0" collapsed="false">
      <c r="B227" s="116"/>
      <c r="C227" s="29" t="s">
        <v>109</v>
      </c>
      <c r="D227" s="29" t="n">
        <v>905</v>
      </c>
      <c r="E227" s="151" t="s">
        <v>18</v>
      </c>
      <c r="F227" s="151" t="s">
        <v>29</v>
      </c>
      <c r="G227" s="74" t="n">
        <v>5020000000</v>
      </c>
      <c r="H227" s="75"/>
      <c r="I227" s="148" t="n">
        <f aca="false">SUM(J227:M227)</f>
        <v>22543000</v>
      </c>
      <c r="J227" s="148" t="n">
        <f aca="false">J228</f>
        <v>21985300</v>
      </c>
      <c r="K227" s="69" t="n">
        <f aca="false">K228</f>
        <v>557700</v>
      </c>
      <c r="L227" s="69" t="n">
        <f aca="false">L228</f>
        <v>0</v>
      </c>
      <c r="M227" s="149" t="n">
        <f aca="false">M228</f>
        <v>0</v>
      </c>
      <c r="N227" s="148" t="n">
        <f aca="false">SUM(O227:R227)</f>
        <v>22205100</v>
      </c>
      <c r="O227" s="148" t="n">
        <f aca="false">O228</f>
        <v>22205100</v>
      </c>
      <c r="P227" s="69" t="n">
        <f aca="false">P228</f>
        <v>0</v>
      </c>
      <c r="Q227" s="69" t="n">
        <f aca="false">Q228</f>
        <v>0</v>
      </c>
      <c r="R227" s="150" t="n">
        <f aca="false">R228</f>
        <v>0</v>
      </c>
    </row>
    <row r="228" customFormat="false" ht="35.8" hidden="false" customHeight="true" outlineLevel="0" collapsed="false">
      <c r="B228" s="116"/>
      <c r="C228" s="29" t="s">
        <v>103</v>
      </c>
      <c r="D228" s="29" t="n">
        <v>905</v>
      </c>
      <c r="E228" s="151" t="s">
        <v>18</v>
      </c>
      <c r="F228" s="151" t="s">
        <v>29</v>
      </c>
      <c r="G228" s="74" t="n">
        <v>5020000190</v>
      </c>
      <c r="H228" s="75"/>
      <c r="I228" s="148" t="n">
        <f aca="false">SUM(J228:M228)</f>
        <v>22543000</v>
      </c>
      <c r="J228" s="148" t="n">
        <f aca="false">J230+J229</f>
        <v>21985300</v>
      </c>
      <c r="K228" s="69" t="n">
        <f aca="false">K230+K229</f>
        <v>557700</v>
      </c>
      <c r="L228" s="69" t="n">
        <f aca="false">L230+L229</f>
        <v>0</v>
      </c>
      <c r="M228" s="149" t="n">
        <f aca="false">M230+M229</f>
        <v>0</v>
      </c>
      <c r="N228" s="148" t="n">
        <f aca="false">SUM(O228:R228)</f>
        <v>22205100</v>
      </c>
      <c r="O228" s="148" t="n">
        <f aca="false">O230+O229</f>
        <v>22205100</v>
      </c>
      <c r="P228" s="69" t="n">
        <f aca="false">P230+P229</f>
        <v>0</v>
      </c>
      <c r="Q228" s="69" t="n">
        <f aca="false">Q230+Q229</f>
        <v>0</v>
      </c>
      <c r="R228" s="150" t="n">
        <f aca="false">R230+R229</f>
        <v>0</v>
      </c>
    </row>
    <row r="229" customFormat="false" ht="61.8" hidden="false" customHeight="false" outlineLevel="0" collapsed="false">
      <c r="B229" s="116"/>
      <c r="C229" s="29" t="s">
        <v>104</v>
      </c>
      <c r="D229" s="29" t="n">
        <v>905</v>
      </c>
      <c r="E229" s="151" t="s">
        <v>18</v>
      </c>
      <c r="F229" s="151" t="s">
        <v>29</v>
      </c>
      <c r="G229" s="74" t="n">
        <v>5020000190</v>
      </c>
      <c r="H229" s="75" t="s">
        <v>105</v>
      </c>
      <c r="I229" s="148" t="n">
        <f aca="false">SUM(J229:M229)</f>
        <v>22540700</v>
      </c>
      <c r="J229" s="148" t="n">
        <v>21981600</v>
      </c>
      <c r="K229" s="69" t="n">
        <v>559100</v>
      </c>
      <c r="L229" s="69"/>
      <c r="M229" s="149"/>
      <c r="N229" s="148" t="n">
        <f aca="false">SUM(O229:R229)</f>
        <v>22202800</v>
      </c>
      <c r="O229" s="148" t="n">
        <v>22202800</v>
      </c>
      <c r="P229" s="69"/>
      <c r="Q229" s="69"/>
      <c r="R229" s="150"/>
    </row>
    <row r="230" customFormat="false" ht="17.35" hidden="false" customHeight="false" outlineLevel="0" collapsed="false">
      <c r="B230" s="116"/>
      <c r="C230" s="29" t="s">
        <v>110</v>
      </c>
      <c r="D230" s="29" t="n">
        <v>905</v>
      </c>
      <c r="E230" s="151" t="s">
        <v>18</v>
      </c>
      <c r="F230" s="151" t="s">
        <v>29</v>
      </c>
      <c r="G230" s="74" t="n">
        <v>5020000190</v>
      </c>
      <c r="H230" s="75" t="s">
        <v>111</v>
      </c>
      <c r="I230" s="148" t="n">
        <f aca="false">SUM(J230:M230)</f>
        <v>2300</v>
      </c>
      <c r="J230" s="148" t="n">
        <v>3700</v>
      </c>
      <c r="K230" s="69" t="n">
        <v>-1400</v>
      </c>
      <c r="L230" s="69"/>
      <c r="M230" s="149"/>
      <c r="N230" s="148" t="n">
        <f aca="false">SUM(O230:R230)</f>
        <v>2300</v>
      </c>
      <c r="O230" s="148" t="n">
        <v>2300</v>
      </c>
      <c r="P230" s="69"/>
      <c r="Q230" s="69"/>
      <c r="R230" s="150"/>
    </row>
    <row r="231" customFormat="false" ht="17.35" hidden="false" customHeight="false" outlineLevel="0" collapsed="false">
      <c r="B231" s="116"/>
      <c r="C231" s="29" t="s">
        <v>33</v>
      </c>
      <c r="D231" s="29" t="n">
        <v>905</v>
      </c>
      <c r="E231" s="151" t="s">
        <v>18</v>
      </c>
      <c r="F231" s="151" t="s">
        <v>34</v>
      </c>
      <c r="G231" s="74"/>
      <c r="H231" s="75"/>
      <c r="I231" s="148" t="n">
        <f aca="false">SUM(J231:M231)</f>
        <v>5274500</v>
      </c>
      <c r="J231" s="148" t="n">
        <f aca="false">J232</f>
        <v>4963800</v>
      </c>
      <c r="K231" s="69" t="n">
        <f aca="false">K232</f>
        <v>310700</v>
      </c>
      <c r="L231" s="69" t="n">
        <f aca="false">L232</f>
        <v>0</v>
      </c>
      <c r="M231" s="149" t="n">
        <f aca="false">M232</f>
        <v>0</v>
      </c>
      <c r="N231" s="148" t="n">
        <f aca="false">SUM(O231:R231)</f>
        <v>5347500</v>
      </c>
      <c r="O231" s="148" t="n">
        <f aca="false">O232</f>
        <v>5347500</v>
      </c>
      <c r="P231" s="69" t="n">
        <f aca="false">P232</f>
        <v>0</v>
      </c>
      <c r="Q231" s="69" t="n">
        <f aca="false">Q232</f>
        <v>0</v>
      </c>
      <c r="R231" s="150" t="n">
        <f aca="false">R232</f>
        <v>0</v>
      </c>
    </row>
    <row r="232" customFormat="false" ht="31.35" hidden="false" customHeight="false" outlineLevel="0" collapsed="false">
      <c r="B232" s="116"/>
      <c r="C232" s="29" t="s">
        <v>101</v>
      </c>
      <c r="D232" s="29" t="n">
        <v>905</v>
      </c>
      <c r="E232" s="151" t="s">
        <v>18</v>
      </c>
      <c r="F232" s="151" t="s">
        <v>34</v>
      </c>
      <c r="G232" s="74" t="n">
        <v>500000000</v>
      </c>
      <c r="H232" s="75"/>
      <c r="I232" s="148" t="n">
        <f aca="false">SUM(J232:M232)</f>
        <v>5274500</v>
      </c>
      <c r="J232" s="148" t="n">
        <f aca="false">J233</f>
        <v>4963800</v>
      </c>
      <c r="K232" s="69" t="n">
        <f aca="false">K233</f>
        <v>310700</v>
      </c>
      <c r="L232" s="69" t="n">
        <f aca="false">L233</f>
        <v>0</v>
      </c>
      <c r="M232" s="149" t="n">
        <f aca="false">M233</f>
        <v>0</v>
      </c>
      <c r="N232" s="148" t="n">
        <f aca="false">SUM(O232:R232)</f>
        <v>5347500</v>
      </c>
      <c r="O232" s="148" t="n">
        <f aca="false">O233</f>
        <v>5347500</v>
      </c>
      <c r="P232" s="69" t="n">
        <f aca="false">P233</f>
        <v>0</v>
      </c>
      <c r="Q232" s="69" t="n">
        <f aca="false">Q233</f>
        <v>0</v>
      </c>
      <c r="R232" s="150" t="n">
        <f aca="false">R233</f>
        <v>0</v>
      </c>
    </row>
    <row r="233" customFormat="false" ht="31.35" hidden="false" customHeight="false" outlineLevel="0" collapsed="false">
      <c r="B233" s="116"/>
      <c r="C233" s="29" t="s">
        <v>120</v>
      </c>
      <c r="D233" s="29" t="n">
        <v>905</v>
      </c>
      <c r="E233" s="151" t="s">
        <v>18</v>
      </c>
      <c r="F233" s="151" t="s">
        <v>34</v>
      </c>
      <c r="G233" s="74" t="n">
        <v>5030000000</v>
      </c>
      <c r="H233" s="75"/>
      <c r="I233" s="148" t="n">
        <f aca="false">SUM(J233:M233)</f>
        <v>5274500</v>
      </c>
      <c r="J233" s="148" t="n">
        <f aca="false">J234</f>
        <v>4963800</v>
      </c>
      <c r="K233" s="69" t="n">
        <f aca="false">K234</f>
        <v>310700</v>
      </c>
      <c r="L233" s="69" t="n">
        <f aca="false">L234</f>
        <v>0</v>
      </c>
      <c r="M233" s="149" t="n">
        <f aca="false">M234</f>
        <v>0</v>
      </c>
      <c r="N233" s="148" t="n">
        <f aca="false">SUM(O233:R233)</f>
        <v>5347500</v>
      </c>
      <c r="O233" s="148" t="n">
        <f aca="false">O234</f>
        <v>5347500</v>
      </c>
      <c r="P233" s="69" t="n">
        <f aca="false">P234</f>
        <v>0</v>
      </c>
      <c r="Q233" s="69" t="n">
        <f aca="false">Q234</f>
        <v>0</v>
      </c>
      <c r="R233" s="150" t="n">
        <f aca="false">R234</f>
        <v>0</v>
      </c>
    </row>
    <row r="234" customFormat="false" ht="31.35" hidden="false" customHeight="false" outlineLevel="0" collapsed="false">
      <c r="B234" s="116"/>
      <c r="C234" s="29" t="s">
        <v>121</v>
      </c>
      <c r="D234" s="29" t="n">
        <v>905</v>
      </c>
      <c r="E234" s="151" t="s">
        <v>18</v>
      </c>
      <c r="F234" s="151" t="s">
        <v>34</v>
      </c>
      <c r="G234" s="74" t="n">
        <v>5030010030</v>
      </c>
      <c r="H234" s="75"/>
      <c r="I234" s="148" t="n">
        <f aca="false">SUM(J234:M234)</f>
        <v>5274500</v>
      </c>
      <c r="J234" s="148" t="n">
        <f aca="false">J235</f>
        <v>4963800</v>
      </c>
      <c r="K234" s="69" t="n">
        <f aca="false">K235</f>
        <v>310700</v>
      </c>
      <c r="L234" s="69" t="n">
        <f aca="false">L235</f>
        <v>0</v>
      </c>
      <c r="M234" s="149" t="n">
        <f aca="false">M235</f>
        <v>0</v>
      </c>
      <c r="N234" s="148" t="n">
        <f aca="false">SUM(O234:R234)</f>
        <v>5347500</v>
      </c>
      <c r="O234" s="148" t="n">
        <f aca="false">O235</f>
        <v>5347500</v>
      </c>
      <c r="P234" s="69" t="n">
        <f aca="false">P235</f>
        <v>0</v>
      </c>
      <c r="Q234" s="69" t="n">
        <f aca="false">Q235</f>
        <v>0</v>
      </c>
      <c r="R234" s="150" t="n">
        <f aca="false">R235</f>
        <v>0</v>
      </c>
    </row>
    <row r="235" customFormat="false" ht="31.35" hidden="false" customHeight="false" outlineLevel="0" collapsed="false">
      <c r="B235" s="116"/>
      <c r="C235" s="29" t="s">
        <v>107</v>
      </c>
      <c r="D235" s="29" t="n">
        <v>905</v>
      </c>
      <c r="E235" s="151" t="s">
        <v>18</v>
      </c>
      <c r="F235" s="151" t="s">
        <v>34</v>
      </c>
      <c r="G235" s="74" t="n">
        <v>5030010030</v>
      </c>
      <c r="H235" s="75" t="s">
        <v>108</v>
      </c>
      <c r="I235" s="148" t="n">
        <f aca="false">SUM(J235:M235)</f>
        <v>5274500</v>
      </c>
      <c r="J235" s="148" t="n">
        <v>4963800</v>
      </c>
      <c r="K235" s="69" t="n">
        <v>310700</v>
      </c>
      <c r="L235" s="69"/>
      <c r="M235" s="149"/>
      <c r="N235" s="148" t="n">
        <f aca="false">SUM(O235:R235)</f>
        <v>5347500</v>
      </c>
      <c r="O235" s="148" t="n">
        <v>5347500</v>
      </c>
      <c r="P235" s="69"/>
      <c r="Q235" s="69"/>
      <c r="R235" s="150"/>
    </row>
    <row r="236" customFormat="false" ht="31.35" hidden="false" customHeight="false" outlineLevel="0" collapsed="false">
      <c r="B236" s="116"/>
      <c r="C236" s="29" t="s">
        <v>85</v>
      </c>
      <c r="D236" s="29" t="n">
        <v>905</v>
      </c>
      <c r="E236" s="151" t="s">
        <v>43</v>
      </c>
      <c r="F236" s="151" t="s">
        <v>86</v>
      </c>
      <c r="G236" s="74"/>
      <c r="H236" s="75"/>
      <c r="I236" s="148" t="n">
        <f aca="false">SUM(J236:M236)</f>
        <v>25000000</v>
      </c>
      <c r="J236" s="148" t="n">
        <f aca="false">J237</f>
        <v>20000000</v>
      </c>
      <c r="K236" s="69" t="n">
        <f aca="false">K237</f>
        <v>5000000</v>
      </c>
      <c r="L236" s="69" t="n">
        <f aca="false">L237</f>
        <v>0</v>
      </c>
      <c r="M236" s="149" t="n">
        <f aca="false">M237</f>
        <v>0</v>
      </c>
      <c r="N236" s="148" t="n">
        <f aca="false">SUM(O236:R236)</f>
        <v>25000000</v>
      </c>
      <c r="O236" s="148" t="n">
        <f aca="false">O237</f>
        <v>25000000</v>
      </c>
      <c r="P236" s="69" t="n">
        <f aca="false">P237</f>
        <v>0</v>
      </c>
      <c r="Q236" s="69" t="n">
        <f aca="false">Q237</f>
        <v>0</v>
      </c>
      <c r="R236" s="150" t="n">
        <f aca="false">R237</f>
        <v>0</v>
      </c>
    </row>
    <row r="237" customFormat="false" ht="31.35" hidden="false" customHeight="false" outlineLevel="0" collapsed="false">
      <c r="B237" s="116"/>
      <c r="C237" s="29" t="s">
        <v>87</v>
      </c>
      <c r="D237" s="29" t="n">
        <v>905</v>
      </c>
      <c r="E237" s="151" t="s">
        <v>43</v>
      </c>
      <c r="F237" s="151" t="s">
        <v>18</v>
      </c>
      <c r="G237" s="74"/>
      <c r="H237" s="75"/>
      <c r="I237" s="148" t="n">
        <f aca="false">SUM(J237:M237)</f>
        <v>25000000</v>
      </c>
      <c r="J237" s="148" t="n">
        <f aca="false">J238</f>
        <v>20000000</v>
      </c>
      <c r="K237" s="69" t="n">
        <f aca="false">K238</f>
        <v>5000000</v>
      </c>
      <c r="L237" s="69" t="n">
        <f aca="false">L238</f>
        <v>0</v>
      </c>
      <c r="M237" s="149" t="n">
        <f aca="false">M238</f>
        <v>0</v>
      </c>
      <c r="N237" s="148" t="n">
        <f aca="false">SUM(O237:R237)</f>
        <v>25000000</v>
      </c>
      <c r="O237" s="148" t="n">
        <f aca="false">O238</f>
        <v>25000000</v>
      </c>
      <c r="P237" s="69" t="n">
        <f aca="false">P238</f>
        <v>0</v>
      </c>
      <c r="Q237" s="69" t="n">
        <f aca="false">Q238</f>
        <v>0</v>
      </c>
      <c r="R237" s="150" t="n">
        <f aca="false">R238</f>
        <v>0</v>
      </c>
    </row>
    <row r="238" customFormat="false" ht="31.35" hidden="false" customHeight="false" outlineLevel="0" collapsed="false">
      <c r="B238" s="116"/>
      <c r="C238" s="29" t="s">
        <v>126</v>
      </c>
      <c r="D238" s="29" t="n">
        <v>905</v>
      </c>
      <c r="E238" s="151" t="s">
        <v>43</v>
      </c>
      <c r="F238" s="151" t="s">
        <v>18</v>
      </c>
      <c r="G238" s="74" t="n">
        <v>5100000000</v>
      </c>
      <c r="H238" s="75"/>
      <c r="I238" s="148" t="n">
        <f aca="false">SUM(J238:M238)</f>
        <v>25000000</v>
      </c>
      <c r="J238" s="148" t="n">
        <f aca="false">J239</f>
        <v>20000000</v>
      </c>
      <c r="K238" s="69" t="n">
        <f aca="false">K239</f>
        <v>5000000</v>
      </c>
      <c r="L238" s="69" t="n">
        <f aca="false">L239</f>
        <v>0</v>
      </c>
      <c r="M238" s="149" t="n">
        <f aca="false">M239</f>
        <v>0</v>
      </c>
      <c r="N238" s="148" t="n">
        <f aca="false">SUM(O238:R238)</f>
        <v>25000000</v>
      </c>
      <c r="O238" s="148" t="n">
        <f aca="false">O239</f>
        <v>25000000</v>
      </c>
      <c r="P238" s="69" t="n">
        <f aca="false">P239</f>
        <v>0</v>
      </c>
      <c r="Q238" s="69" t="n">
        <f aca="false">Q239</f>
        <v>0</v>
      </c>
      <c r="R238" s="150" t="n">
        <f aca="false">R239</f>
        <v>0</v>
      </c>
    </row>
    <row r="239" customFormat="false" ht="31.35" hidden="false" customHeight="false" outlineLevel="0" collapsed="false">
      <c r="B239" s="116"/>
      <c r="C239" s="29" t="s">
        <v>127</v>
      </c>
      <c r="D239" s="29" t="n">
        <v>905</v>
      </c>
      <c r="E239" s="151" t="s">
        <v>43</v>
      </c>
      <c r="F239" s="151" t="s">
        <v>18</v>
      </c>
      <c r="G239" s="74" t="n">
        <v>5110000000</v>
      </c>
      <c r="H239" s="75"/>
      <c r="I239" s="148" t="n">
        <f aca="false">SUM(J239:M239)</f>
        <v>25000000</v>
      </c>
      <c r="J239" s="148" t="n">
        <f aca="false">J240</f>
        <v>20000000</v>
      </c>
      <c r="K239" s="69" t="n">
        <f aca="false">K240</f>
        <v>5000000</v>
      </c>
      <c r="L239" s="69" t="n">
        <f aca="false">L240</f>
        <v>0</v>
      </c>
      <c r="M239" s="149" t="n">
        <f aca="false">M240</f>
        <v>0</v>
      </c>
      <c r="N239" s="148" t="n">
        <f aca="false">SUM(O239:R239)</f>
        <v>25000000</v>
      </c>
      <c r="O239" s="148" t="n">
        <f aca="false">O240</f>
        <v>25000000</v>
      </c>
      <c r="P239" s="69" t="n">
        <f aca="false">P240</f>
        <v>0</v>
      </c>
      <c r="Q239" s="69" t="n">
        <f aca="false">Q240</f>
        <v>0</v>
      </c>
      <c r="R239" s="150" t="n">
        <f aca="false">R240</f>
        <v>0</v>
      </c>
    </row>
    <row r="240" customFormat="false" ht="17.35" hidden="false" customHeight="false" outlineLevel="0" collapsed="false">
      <c r="B240" s="116"/>
      <c r="C240" s="29" t="s">
        <v>128</v>
      </c>
      <c r="D240" s="29" t="n">
        <v>905</v>
      </c>
      <c r="E240" s="151" t="s">
        <v>43</v>
      </c>
      <c r="F240" s="151" t="s">
        <v>18</v>
      </c>
      <c r="G240" s="74" t="s">
        <v>129</v>
      </c>
      <c r="H240" s="75"/>
      <c r="I240" s="148" t="n">
        <f aca="false">SUM(J240:M240)</f>
        <v>25000000</v>
      </c>
      <c r="J240" s="148" t="n">
        <f aca="false">J241</f>
        <v>20000000</v>
      </c>
      <c r="K240" s="69" t="n">
        <f aca="false">K241</f>
        <v>5000000</v>
      </c>
      <c r="L240" s="69" t="n">
        <f aca="false">L241</f>
        <v>0</v>
      </c>
      <c r="M240" s="149" t="n">
        <f aca="false">M241</f>
        <v>0</v>
      </c>
      <c r="N240" s="148" t="n">
        <f aca="false">SUM(O240:R240)</f>
        <v>25000000</v>
      </c>
      <c r="O240" s="148" t="n">
        <f aca="false">O241</f>
        <v>25000000</v>
      </c>
      <c r="P240" s="69" t="n">
        <f aca="false">P241</f>
        <v>0</v>
      </c>
      <c r="Q240" s="69" t="n">
        <f aca="false">Q241</f>
        <v>0</v>
      </c>
      <c r="R240" s="150" t="n">
        <f aca="false">R241</f>
        <v>0</v>
      </c>
    </row>
    <row r="241" customFormat="false" ht="17.35" hidden="false" customHeight="false" outlineLevel="0" collapsed="false">
      <c r="B241" s="116"/>
      <c r="C241" s="29" t="s">
        <v>130</v>
      </c>
      <c r="D241" s="29" t="n">
        <v>905</v>
      </c>
      <c r="E241" s="151" t="s">
        <v>43</v>
      </c>
      <c r="F241" s="151" t="s">
        <v>18</v>
      </c>
      <c r="G241" s="74" t="s">
        <v>129</v>
      </c>
      <c r="H241" s="75" t="s">
        <v>131</v>
      </c>
      <c r="I241" s="148" t="n">
        <f aca="false">SUM(J241:M241)</f>
        <v>25000000</v>
      </c>
      <c r="J241" s="148" t="n">
        <v>20000000</v>
      </c>
      <c r="K241" s="69" t="n">
        <v>5000000</v>
      </c>
      <c r="L241" s="69"/>
      <c r="M241" s="149"/>
      <c r="N241" s="148" t="n">
        <f aca="false">SUM(O241:R241)</f>
        <v>25000000</v>
      </c>
      <c r="O241" s="148" t="n">
        <v>25000000</v>
      </c>
      <c r="P241" s="69"/>
      <c r="Q241" s="69"/>
      <c r="R241" s="150"/>
    </row>
    <row r="242" customFormat="false" ht="17.35" hidden="false" customHeight="false" outlineLevel="0" collapsed="false">
      <c r="B242" s="116"/>
      <c r="C242" s="29" t="s">
        <v>320</v>
      </c>
      <c r="D242" s="29"/>
      <c r="E242" s="151"/>
      <c r="F242" s="151"/>
      <c r="G242" s="74"/>
      <c r="H242" s="75"/>
      <c r="I242" s="148" t="n">
        <f aca="false">SUM(J242:M242)</f>
        <v>44000000</v>
      </c>
      <c r="J242" s="148" t="n">
        <v>84000000</v>
      </c>
      <c r="K242" s="69" t="n">
        <v>-40000000</v>
      </c>
      <c r="L242" s="69"/>
      <c r="M242" s="149"/>
      <c r="N242" s="148" t="n">
        <f aca="false">SUM(O242:R242)</f>
        <v>89000000</v>
      </c>
      <c r="O242" s="148" t="n">
        <v>89000000</v>
      </c>
      <c r="P242" s="69"/>
      <c r="Q242" s="69"/>
      <c r="R242" s="150"/>
    </row>
    <row r="243" s="115" customFormat="true" ht="31.35" hidden="false" customHeight="false" outlineLevel="0" collapsed="false">
      <c r="A243" s="110"/>
      <c r="B243" s="116" t="s">
        <v>52</v>
      </c>
      <c r="C243" s="20" t="s">
        <v>346</v>
      </c>
      <c r="D243" s="20" t="n">
        <v>910</v>
      </c>
      <c r="E243" s="155"/>
      <c r="F243" s="155"/>
      <c r="G243" s="80"/>
      <c r="H243" s="81"/>
      <c r="I243" s="141" t="n">
        <f aca="false">SUM(J243:M243)</f>
        <v>5153900</v>
      </c>
      <c r="J243" s="141" t="n">
        <f aca="false">J244</f>
        <v>5480000</v>
      </c>
      <c r="K243" s="67" t="n">
        <f aca="false">K244</f>
        <v>-326100</v>
      </c>
      <c r="L243" s="67" t="n">
        <f aca="false">L244</f>
        <v>0</v>
      </c>
      <c r="M243" s="142" t="n">
        <f aca="false">M244</f>
        <v>0</v>
      </c>
      <c r="N243" s="141" t="n">
        <f aca="false">SUM(O243:R243)</f>
        <v>4781300</v>
      </c>
      <c r="O243" s="141" t="n">
        <f aca="false">O244</f>
        <v>4781300</v>
      </c>
      <c r="P243" s="67" t="n">
        <f aca="false">P244</f>
        <v>0</v>
      </c>
      <c r="Q243" s="67" t="n">
        <f aca="false">Q244</f>
        <v>0</v>
      </c>
      <c r="R243" s="143" t="n">
        <f aca="false">R244</f>
        <v>0</v>
      </c>
      <c r="ALR243" s="32"/>
      <c r="ALS243" s="144"/>
      <c r="ALT243" s="144"/>
      <c r="ALU243" s="144"/>
      <c r="ALV243" s="144"/>
      <c r="ALW243" s="144"/>
      <c r="ALX243" s="144"/>
      <c r="ALY243" s="144"/>
      <c r="ALZ243" s="144"/>
      <c r="AMA243" s="0"/>
      <c r="AMB243" s="0"/>
      <c r="AMC243" s="0"/>
      <c r="AMD243" s="0"/>
      <c r="AME243" s="0"/>
      <c r="AMF243" s="0"/>
      <c r="AMG243" s="0"/>
      <c r="AMH243" s="0"/>
      <c r="AMI243" s="0"/>
      <c r="AMJ243" s="0"/>
    </row>
    <row r="244" customFormat="false" ht="17.35" hidden="false" customHeight="false" outlineLevel="0" collapsed="false">
      <c r="B244" s="116"/>
      <c r="C244" s="29" t="s">
        <v>17</v>
      </c>
      <c r="D244" s="29" t="n">
        <v>910</v>
      </c>
      <c r="E244" s="151" t="s">
        <v>18</v>
      </c>
      <c r="F244" s="151" t="s">
        <v>86</v>
      </c>
      <c r="G244" s="74"/>
      <c r="H244" s="75"/>
      <c r="I244" s="148" t="n">
        <f aca="false">SUM(J244:M244)</f>
        <v>5153900</v>
      </c>
      <c r="J244" s="148" t="n">
        <f aca="false">J245+J254</f>
        <v>5480000</v>
      </c>
      <c r="K244" s="69" t="n">
        <f aca="false">K245+K254</f>
        <v>-326100</v>
      </c>
      <c r="L244" s="69" t="n">
        <f aca="false">L245+L254</f>
        <v>0</v>
      </c>
      <c r="M244" s="149" t="n">
        <f aca="false">M245+M254</f>
        <v>0</v>
      </c>
      <c r="N244" s="148" t="n">
        <f aca="false">SUM(O244:R244)</f>
        <v>4781300</v>
      </c>
      <c r="O244" s="148" t="n">
        <f aca="false">O245+O254</f>
        <v>4781300</v>
      </c>
      <c r="P244" s="69" t="n">
        <f aca="false">P245+P254</f>
        <v>0</v>
      </c>
      <c r="Q244" s="69" t="n">
        <f aca="false">Q245+Q254</f>
        <v>0</v>
      </c>
      <c r="R244" s="150" t="n">
        <f aca="false">R245+R254</f>
        <v>0</v>
      </c>
    </row>
    <row r="245" customFormat="false" ht="31.35" hidden="false" customHeight="false" outlineLevel="0" collapsed="false">
      <c r="B245" s="116"/>
      <c r="C245" s="29" t="s">
        <v>345</v>
      </c>
      <c r="D245" s="29" t="n">
        <v>910</v>
      </c>
      <c r="E245" s="151" t="s">
        <v>18</v>
      </c>
      <c r="F245" s="151" t="s">
        <v>29</v>
      </c>
      <c r="G245" s="74"/>
      <c r="H245" s="75"/>
      <c r="I245" s="148" t="n">
        <f aca="false">SUM(J245:M245)</f>
        <v>4853900</v>
      </c>
      <c r="J245" s="148" t="n">
        <f aca="false">J246</f>
        <v>5480000</v>
      </c>
      <c r="K245" s="69" t="n">
        <f aca="false">K246</f>
        <v>-626100</v>
      </c>
      <c r="L245" s="69" t="n">
        <f aca="false">L246</f>
        <v>0</v>
      </c>
      <c r="M245" s="149" t="n">
        <f aca="false">M246</f>
        <v>0</v>
      </c>
      <c r="N245" s="148" t="n">
        <f aca="false">SUM(O245:R245)</f>
        <v>4781300</v>
      </c>
      <c r="O245" s="148" t="n">
        <f aca="false">O246</f>
        <v>4781300</v>
      </c>
      <c r="P245" s="69" t="n">
        <f aca="false">P246</f>
        <v>0</v>
      </c>
      <c r="Q245" s="69" t="n">
        <f aca="false">Q246</f>
        <v>0</v>
      </c>
      <c r="R245" s="150" t="n">
        <f aca="false">R246</f>
        <v>0</v>
      </c>
    </row>
    <row r="246" customFormat="false" ht="31.35" hidden="false" customHeight="false" outlineLevel="0" collapsed="false">
      <c r="B246" s="116"/>
      <c r="C246" s="29" t="s">
        <v>306</v>
      </c>
      <c r="D246" s="29" t="n">
        <v>910</v>
      </c>
      <c r="E246" s="151" t="s">
        <v>18</v>
      </c>
      <c r="F246" s="151" t="s">
        <v>29</v>
      </c>
      <c r="G246" s="74" t="n">
        <v>9900000000</v>
      </c>
      <c r="H246" s="75"/>
      <c r="I246" s="148" t="n">
        <f aca="false">SUM(J246:M246)</f>
        <v>4853900</v>
      </c>
      <c r="J246" s="148" t="n">
        <f aca="false">J247+J250</f>
        <v>5480000</v>
      </c>
      <c r="K246" s="69" t="n">
        <f aca="false">K247+K250</f>
        <v>-626100</v>
      </c>
      <c r="L246" s="69" t="n">
        <f aca="false">L247+L250</f>
        <v>0</v>
      </c>
      <c r="M246" s="149" t="n">
        <f aca="false">M247+M250</f>
        <v>0</v>
      </c>
      <c r="N246" s="148" t="n">
        <f aca="false">SUM(O246:R246)</f>
        <v>4781300</v>
      </c>
      <c r="O246" s="148" t="n">
        <f aca="false">O247+O250</f>
        <v>4781300</v>
      </c>
      <c r="P246" s="69" t="n">
        <f aca="false">P247+P250</f>
        <v>0</v>
      </c>
      <c r="Q246" s="69" t="n">
        <f aca="false">Q247+Q250</f>
        <v>0</v>
      </c>
      <c r="R246" s="150" t="n">
        <f aca="false">R247+R250</f>
        <v>0</v>
      </c>
    </row>
    <row r="247" customFormat="false" ht="47.05" hidden="false" customHeight="false" outlineLevel="0" collapsed="false">
      <c r="B247" s="116"/>
      <c r="C247" s="29" t="s">
        <v>314</v>
      </c>
      <c r="D247" s="29" t="n">
        <v>910</v>
      </c>
      <c r="E247" s="151" t="s">
        <v>18</v>
      </c>
      <c r="F247" s="151" t="s">
        <v>29</v>
      </c>
      <c r="G247" s="74" t="n">
        <v>9910000000</v>
      </c>
      <c r="H247" s="75"/>
      <c r="I247" s="148" t="n">
        <f aca="false">SUM(J247:M247)</f>
        <v>2805900</v>
      </c>
      <c r="J247" s="148" t="n">
        <f aca="false">J248</f>
        <v>2604300</v>
      </c>
      <c r="K247" s="69" t="n">
        <f aca="false">K248</f>
        <v>201600</v>
      </c>
      <c r="L247" s="69" t="n">
        <f aca="false">L248</f>
        <v>0</v>
      </c>
      <c r="M247" s="149" t="n">
        <f aca="false">M248</f>
        <v>0</v>
      </c>
      <c r="N247" s="148" t="n">
        <f aca="false">SUM(O247:R247)</f>
        <v>2763900</v>
      </c>
      <c r="O247" s="148" t="n">
        <f aca="false">O248</f>
        <v>2763900</v>
      </c>
      <c r="P247" s="69" t="n">
        <f aca="false">P248</f>
        <v>0</v>
      </c>
      <c r="Q247" s="69" t="n">
        <f aca="false">Q248</f>
        <v>0</v>
      </c>
      <c r="R247" s="150" t="n">
        <f aca="false">R248</f>
        <v>0</v>
      </c>
    </row>
    <row r="248" customFormat="false" ht="31.8" hidden="false" customHeight="true" outlineLevel="0" collapsed="false">
      <c r="B248" s="116"/>
      <c r="C248" s="29" t="s">
        <v>103</v>
      </c>
      <c r="D248" s="29" t="n">
        <v>910</v>
      </c>
      <c r="E248" s="151" t="s">
        <v>18</v>
      </c>
      <c r="F248" s="151" t="s">
        <v>29</v>
      </c>
      <c r="G248" s="74" t="n">
        <v>9910000190</v>
      </c>
      <c r="H248" s="75"/>
      <c r="I248" s="148" t="n">
        <f aca="false">SUM(J248:M248)</f>
        <v>2805900</v>
      </c>
      <c r="J248" s="148" t="n">
        <f aca="false">J249</f>
        <v>2604300</v>
      </c>
      <c r="K248" s="69" t="n">
        <f aca="false">K249</f>
        <v>201600</v>
      </c>
      <c r="L248" s="69" t="n">
        <f aca="false">L249</f>
        <v>0</v>
      </c>
      <c r="M248" s="149" t="n">
        <f aca="false">M249</f>
        <v>0</v>
      </c>
      <c r="N248" s="148" t="n">
        <f aca="false">SUM(O248:R248)</f>
        <v>2763900</v>
      </c>
      <c r="O248" s="148" t="n">
        <f aca="false">O249</f>
        <v>2763900</v>
      </c>
      <c r="P248" s="69" t="n">
        <f aca="false">P249</f>
        <v>0</v>
      </c>
      <c r="Q248" s="69" t="n">
        <f aca="false">Q249</f>
        <v>0</v>
      </c>
      <c r="R248" s="150" t="n">
        <f aca="false">R249</f>
        <v>0</v>
      </c>
    </row>
    <row r="249" customFormat="false" ht="61.8" hidden="false" customHeight="false" outlineLevel="0" collapsed="false">
      <c r="B249" s="116"/>
      <c r="C249" s="29" t="s">
        <v>104</v>
      </c>
      <c r="D249" s="29" t="n">
        <v>910</v>
      </c>
      <c r="E249" s="151" t="s">
        <v>18</v>
      </c>
      <c r="F249" s="151" t="s">
        <v>29</v>
      </c>
      <c r="G249" s="74" t="n">
        <v>9910000190</v>
      </c>
      <c r="H249" s="75" t="s">
        <v>105</v>
      </c>
      <c r="I249" s="148" t="n">
        <f aca="false">SUM(J249:M249)</f>
        <v>2805900</v>
      </c>
      <c r="J249" s="148" t="n">
        <v>2604300</v>
      </c>
      <c r="K249" s="69" t="n">
        <v>201600</v>
      </c>
      <c r="L249" s="69"/>
      <c r="M249" s="149"/>
      <c r="N249" s="148" t="n">
        <f aca="false">SUM(O249:R249)</f>
        <v>2763900</v>
      </c>
      <c r="O249" s="148" t="n">
        <v>2763900</v>
      </c>
      <c r="P249" s="69"/>
      <c r="Q249" s="69"/>
      <c r="R249" s="150"/>
    </row>
    <row r="250" customFormat="false" ht="47.05" hidden="false" customHeight="false" outlineLevel="0" collapsed="false">
      <c r="B250" s="116"/>
      <c r="C250" s="29" t="s">
        <v>315</v>
      </c>
      <c r="D250" s="29" t="n">
        <v>910</v>
      </c>
      <c r="E250" s="151" t="s">
        <v>18</v>
      </c>
      <c r="F250" s="151" t="s">
        <v>29</v>
      </c>
      <c r="G250" s="74" t="n">
        <v>9920000000</v>
      </c>
      <c r="H250" s="75"/>
      <c r="I250" s="148" t="n">
        <f aca="false">SUM(J250:M250)</f>
        <v>2048000</v>
      </c>
      <c r="J250" s="148" t="n">
        <f aca="false">J251</f>
        <v>2875700</v>
      </c>
      <c r="K250" s="69" t="n">
        <f aca="false">K251</f>
        <v>-827700</v>
      </c>
      <c r="L250" s="69" t="n">
        <f aca="false">L251</f>
        <v>0</v>
      </c>
      <c r="M250" s="149" t="n">
        <f aca="false">M251</f>
        <v>0</v>
      </c>
      <c r="N250" s="148" t="n">
        <f aca="false">SUM(O250:R250)</f>
        <v>2017400</v>
      </c>
      <c r="O250" s="148" t="n">
        <f aca="false">O251</f>
        <v>2017400</v>
      </c>
      <c r="P250" s="69" t="n">
        <f aca="false">P251</f>
        <v>0</v>
      </c>
      <c r="Q250" s="69" t="n">
        <f aca="false">Q251</f>
        <v>0</v>
      </c>
      <c r="R250" s="150" t="n">
        <f aca="false">R251</f>
        <v>0</v>
      </c>
    </row>
    <row r="251" customFormat="false" ht="34.8" hidden="false" customHeight="true" outlineLevel="0" collapsed="false">
      <c r="B251" s="116"/>
      <c r="C251" s="29" t="s">
        <v>103</v>
      </c>
      <c r="D251" s="29" t="n">
        <v>910</v>
      </c>
      <c r="E251" s="151" t="s">
        <v>336</v>
      </c>
      <c r="F251" s="151" t="s">
        <v>29</v>
      </c>
      <c r="G251" s="74" t="n">
        <v>9920000190</v>
      </c>
      <c r="H251" s="75"/>
      <c r="I251" s="148" t="n">
        <f aca="false">SUM(J251:M251)</f>
        <v>2048000</v>
      </c>
      <c r="J251" s="148" t="n">
        <f aca="false">J252+J253</f>
        <v>2875700</v>
      </c>
      <c r="K251" s="69" t="n">
        <f aca="false">K252+K253</f>
        <v>-827700</v>
      </c>
      <c r="L251" s="69" t="n">
        <f aca="false">L252+L253</f>
        <v>0</v>
      </c>
      <c r="M251" s="149" t="n">
        <f aca="false">M252+M253</f>
        <v>0</v>
      </c>
      <c r="N251" s="148" t="n">
        <f aca="false">SUM(O251:R251)</f>
        <v>2017400</v>
      </c>
      <c r="O251" s="148" t="n">
        <f aca="false">O252+O253</f>
        <v>2017400</v>
      </c>
      <c r="P251" s="69" t="n">
        <f aca="false">P252+P253</f>
        <v>0</v>
      </c>
      <c r="Q251" s="69" t="n">
        <f aca="false">Q252+Q253</f>
        <v>0</v>
      </c>
      <c r="R251" s="150" t="n">
        <f aca="false">R252+R253</f>
        <v>0</v>
      </c>
    </row>
    <row r="252" customFormat="false" ht="61.8" hidden="false" customHeight="false" outlineLevel="0" collapsed="false">
      <c r="B252" s="116"/>
      <c r="C252" s="29" t="s">
        <v>104</v>
      </c>
      <c r="D252" s="29" t="n">
        <v>910</v>
      </c>
      <c r="E252" s="151" t="s">
        <v>18</v>
      </c>
      <c r="F252" s="151" t="s">
        <v>29</v>
      </c>
      <c r="G252" s="74" t="n">
        <v>9920000190</v>
      </c>
      <c r="H252" s="75" t="s">
        <v>105</v>
      </c>
      <c r="I252" s="148" t="n">
        <f aca="false">SUM(J252:M252)</f>
        <v>2047300</v>
      </c>
      <c r="J252" s="148" t="n">
        <v>2875000</v>
      </c>
      <c r="K252" s="69" t="n">
        <v>-827700</v>
      </c>
      <c r="L252" s="69"/>
      <c r="M252" s="149"/>
      <c r="N252" s="148" t="n">
        <f aca="false">SUM(O252:R252)</f>
        <v>2016700</v>
      </c>
      <c r="O252" s="148" t="n">
        <v>2016700</v>
      </c>
      <c r="P252" s="69"/>
      <c r="Q252" s="69"/>
      <c r="R252" s="150"/>
    </row>
    <row r="253" customFormat="false" ht="17.35" hidden="false" customHeight="false" outlineLevel="0" collapsed="false">
      <c r="B253" s="116"/>
      <c r="C253" s="29" t="s">
        <v>110</v>
      </c>
      <c r="D253" s="29" t="n">
        <v>910</v>
      </c>
      <c r="E253" s="151" t="s">
        <v>18</v>
      </c>
      <c r="F253" s="151" t="s">
        <v>29</v>
      </c>
      <c r="G253" s="74" t="n">
        <v>9920000190</v>
      </c>
      <c r="H253" s="75" t="s">
        <v>111</v>
      </c>
      <c r="I253" s="148" t="n">
        <f aca="false">SUM(J253:M253)</f>
        <v>700</v>
      </c>
      <c r="J253" s="148" t="n">
        <v>700</v>
      </c>
      <c r="K253" s="69" t="n">
        <v>0</v>
      </c>
      <c r="L253" s="69"/>
      <c r="M253" s="149"/>
      <c r="N253" s="148" t="n">
        <f aca="false">SUM(O253:R253)</f>
        <v>700</v>
      </c>
      <c r="O253" s="148" t="n">
        <v>700</v>
      </c>
      <c r="P253" s="69"/>
      <c r="Q253" s="69"/>
      <c r="R253" s="150"/>
    </row>
    <row r="254" customFormat="false" ht="17.35" hidden="false" customHeight="false" outlineLevel="0" collapsed="false">
      <c r="B254" s="116"/>
      <c r="C254" s="29" t="s">
        <v>33</v>
      </c>
      <c r="D254" s="29" t="n">
        <v>910</v>
      </c>
      <c r="E254" s="151" t="s">
        <v>18</v>
      </c>
      <c r="F254" s="151" t="s">
        <v>34</v>
      </c>
      <c r="G254" s="74"/>
      <c r="H254" s="75"/>
      <c r="I254" s="148" t="n">
        <f aca="false">SUM(J254:M254)</f>
        <v>300000</v>
      </c>
      <c r="J254" s="148" t="n">
        <f aca="false">J255</f>
        <v>0</v>
      </c>
      <c r="K254" s="69" t="n">
        <f aca="false">K255</f>
        <v>300000</v>
      </c>
      <c r="L254" s="69" t="n">
        <f aca="false">L255</f>
        <v>0</v>
      </c>
      <c r="M254" s="149" t="n">
        <f aca="false">M255</f>
        <v>0</v>
      </c>
      <c r="N254" s="148" t="n">
        <f aca="false">SUM(O254:R254)</f>
        <v>0</v>
      </c>
      <c r="O254" s="148" t="n">
        <f aca="false">O255</f>
        <v>0</v>
      </c>
      <c r="P254" s="69" t="n">
        <f aca="false">P255</f>
        <v>0</v>
      </c>
      <c r="Q254" s="69" t="n">
        <f aca="false">Q255</f>
        <v>0</v>
      </c>
      <c r="R254" s="150" t="n">
        <f aca="false">R255</f>
        <v>0</v>
      </c>
    </row>
    <row r="255" customFormat="false" ht="31.35" hidden="false" customHeight="false" outlineLevel="0" collapsed="false">
      <c r="B255" s="116"/>
      <c r="C255" s="29" t="s">
        <v>101</v>
      </c>
      <c r="D255" s="29" t="n">
        <v>910</v>
      </c>
      <c r="E255" s="151" t="s">
        <v>18</v>
      </c>
      <c r="F255" s="151" t="s">
        <v>34</v>
      </c>
      <c r="G255" s="74" t="n">
        <v>500000000</v>
      </c>
      <c r="H255" s="75"/>
      <c r="I255" s="148" t="n">
        <f aca="false">SUM(J255:M255)</f>
        <v>300000</v>
      </c>
      <c r="J255" s="148" t="n">
        <f aca="false">J256</f>
        <v>0</v>
      </c>
      <c r="K255" s="69" t="n">
        <f aca="false">K256</f>
        <v>300000</v>
      </c>
      <c r="L255" s="69" t="n">
        <f aca="false">L256</f>
        <v>0</v>
      </c>
      <c r="M255" s="149" t="n">
        <f aca="false">M256</f>
        <v>0</v>
      </c>
      <c r="N255" s="148" t="n">
        <f aca="false">SUM(O255:R255)</f>
        <v>0</v>
      </c>
      <c r="O255" s="148" t="n">
        <f aca="false">O256</f>
        <v>0</v>
      </c>
      <c r="P255" s="69" t="n">
        <f aca="false">P256</f>
        <v>0</v>
      </c>
      <c r="Q255" s="69" t="n">
        <f aca="false">Q256</f>
        <v>0</v>
      </c>
      <c r="R255" s="150" t="n">
        <f aca="false">R256</f>
        <v>0</v>
      </c>
    </row>
    <row r="256" customFormat="false" ht="31.35" hidden="false" customHeight="false" outlineLevel="0" collapsed="false">
      <c r="B256" s="116"/>
      <c r="C256" s="29" t="s">
        <v>120</v>
      </c>
      <c r="D256" s="29" t="n">
        <v>910</v>
      </c>
      <c r="E256" s="151" t="s">
        <v>18</v>
      </c>
      <c r="F256" s="151" t="s">
        <v>34</v>
      </c>
      <c r="G256" s="74" t="n">
        <v>5030000000</v>
      </c>
      <c r="H256" s="75"/>
      <c r="I256" s="148" t="n">
        <f aca="false">SUM(J256:M256)</f>
        <v>300000</v>
      </c>
      <c r="J256" s="148" t="n">
        <f aca="false">J257</f>
        <v>0</v>
      </c>
      <c r="K256" s="69" t="n">
        <f aca="false">K257</f>
        <v>300000</v>
      </c>
      <c r="L256" s="69" t="n">
        <f aca="false">L257</f>
        <v>0</v>
      </c>
      <c r="M256" s="149" t="n">
        <f aca="false">M257</f>
        <v>0</v>
      </c>
      <c r="N256" s="148" t="n">
        <f aca="false">SUM(O256:R256)</f>
        <v>0</v>
      </c>
      <c r="O256" s="148" t="n">
        <f aca="false">O257</f>
        <v>0</v>
      </c>
      <c r="P256" s="69" t="n">
        <f aca="false">P257</f>
        <v>0</v>
      </c>
      <c r="Q256" s="69" t="n">
        <f aca="false">Q257</f>
        <v>0</v>
      </c>
      <c r="R256" s="150" t="n">
        <f aca="false">R257</f>
        <v>0</v>
      </c>
    </row>
    <row r="257" customFormat="false" ht="31.35" hidden="false" customHeight="false" outlineLevel="0" collapsed="false">
      <c r="B257" s="116"/>
      <c r="C257" s="29" t="s">
        <v>121</v>
      </c>
      <c r="D257" s="29" t="n">
        <v>910</v>
      </c>
      <c r="E257" s="151" t="s">
        <v>18</v>
      </c>
      <c r="F257" s="151" t="s">
        <v>34</v>
      </c>
      <c r="G257" s="74" t="n">
        <v>5030010030</v>
      </c>
      <c r="H257" s="75"/>
      <c r="I257" s="148" t="n">
        <f aca="false">SUM(J257:M257)</f>
        <v>300000</v>
      </c>
      <c r="J257" s="148" t="n">
        <f aca="false">J258</f>
        <v>0</v>
      </c>
      <c r="K257" s="69" t="n">
        <f aca="false">K258</f>
        <v>300000</v>
      </c>
      <c r="L257" s="69" t="n">
        <f aca="false">L258</f>
        <v>0</v>
      </c>
      <c r="M257" s="149" t="n">
        <f aca="false">M258</f>
        <v>0</v>
      </c>
      <c r="N257" s="148" t="n">
        <f aca="false">SUM(O257:R257)</f>
        <v>0</v>
      </c>
      <c r="O257" s="148" t="n">
        <f aca="false">O258</f>
        <v>0</v>
      </c>
      <c r="P257" s="69" t="n">
        <f aca="false">P258</f>
        <v>0</v>
      </c>
      <c r="Q257" s="69" t="n">
        <f aca="false">Q258</f>
        <v>0</v>
      </c>
      <c r="R257" s="150" t="n">
        <f aca="false">R258</f>
        <v>0</v>
      </c>
    </row>
    <row r="258" customFormat="false" ht="31.35" hidden="false" customHeight="false" outlineLevel="0" collapsed="false">
      <c r="B258" s="116"/>
      <c r="C258" s="29" t="s">
        <v>107</v>
      </c>
      <c r="D258" s="29" t="n">
        <v>910</v>
      </c>
      <c r="E258" s="151" t="s">
        <v>18</v>
      </c>
      <c r="F258" s="151" t="s">
        <v>34</v>
      </c>
      <c r="G258" s="74" t="n">
        <v>5030010030</v>
      </c>
      <c r="H258" s="75" t="s">
        <v>108</v>
      </c>
      <c r="I258" s="148" t="n">
        <f aca="false">SUM(J258:M258)</f>
        <v>300000</v>
      </c>
      <c r="J258" s="148"/>
      <c r="K258" s="69" t="n">
        <v>300000</v>
      </c>
      <c r="L258" s="69"/>
      <c r="M258" s="149"/>
      <c r="N258" s="148" t="n">
        <f aca="false">SUM(O258:R258)</f>
        <v>0</v>
      </c>
      <c r="O258" s="148"/>
      <c r="P258" s="69"/>
      <c r="Q258" s="69"/>
      <c r="R258" s="150"/>
    </row>
    <row r="259" s="115" customFormat="true" ht="47.05" hidden="false" customHeight="false" outlineLevel="0" collapsed="false">
      <c r="A259" s="110"/>
      <c r="B259" s="116" t="s">
        <v>55</v>
      </c>
      <c r="C259" s="20" t="s">
        <v>347</v>
      </c>
      <c r="D259" s="20" t="n">
        <v>919</v>
      </c>
      <c r="E259" s="155"/>
      <c r="F259" s="155"/>
      <c r="G259" s="80"/>
      <c r="H259" s="81"/>
      <c r="I259" s="141" t="n">
        <f aca="false">SUM(J259:M259)</f>
        <v>30450300</v>
      </c>
      <c r="J259" s="141" t="n">
        <f aca="false">J266+J260</f>
        <v>30221000</v>
      </c>
      <c r="K259" s="67" t="n">
        <f aca="false">K266+K260</f>
        <v>229300</v>
      </c>
      <c r="L259" s="67" t="n">
        <f aca="false">L266+L260</f>
        <v>0</v>
      </c>
      <c r="M259" s="142" t="n">
        <f aca="false">M266+M260</f>
        <v>0</v>
      </c>
      <c r="N259" s="141" t="n">
        <f aca="false">SUM(O259:R259)</f>
        <v>30326200</v>
      </c>
      <c r="O259" s="141" t="n">
        <f aca="false">O266+O260</f>
        <v>30326200</v>
      </c>
      <c r="P259" s="67" t="n">
        <f aca="false">P266+P260</f>
        <v>0</v>
      </c>
      <c r="Q259" s="67" t="n">
        <f aca="false">Q266+Q260</f>
        <v>0</v>
      </c>
      <c r="R259" s="143" t="n">
        <f aca="false">R266+R260</f>
        <v>0</v>
      </c>
      <c r="ALR259" s="32"/>
      <c r="ALS259" s="144"/>
      <c r="ALT259" s="144"/>
      <c r="ALU259" s="144"/>
      <c r="ALV259" s="144"/>
      <c r="ALW259" s="144"/>
      <c r="ALX259" s="144"/>
      <c r="ALY259" s="144"/>
      <c r="ALZ259" s="144"/>
      <c r="AMA259" s="0"/>
      <c r="AMB259" s="0"/>
      <c r="AMC259" s="0"/>
      <c r="AMD259" s="0"/>
      <c r="AME259" s="0"/>
      <c r="AMF259" s="0"/>
      <c r="AMG259" s="0"/>
      <c r="AMH259" s="0"/>
      <c r="AMI259" s="0"/>
      <c r="AMJ259" s="0"/>
    </row>
    <row r="260" s="115" customFormat="true" ht="17.35" hidden="false" customHeight="false" outlineLevel="0" collapsed="false">
      <c r="A260" s="110"/>
      <c r="B260" s="116"/>
      <c r="C260" s="29" t="s">
        <v>17</v>
      </c>
      <c r="D260" s="29" t="n">
        <v>919</v>
      </c>
      <c r="E260" s="151" t="s">
        <v>18</v>
      </c>
      <c r="F260" s="151" t="s">
        <v>86</v>
      </c>
      <c r="G260" s="74"/>
      <c r="H260" s="75"/>
      <c r="I260" s="148" t="n">
        <f aca="false">SUM(J260:M260)</f>
        <v>1500000</v>
      </c>
      <c r="J260" s="148" t="n">
        <f aca="false">J261</f>
        <v>1500000</v>
      </c>
      <c r="K260" s="69" t="n">
        <f aca="false">K261</f>
        <v>0</v>
      </c>
      <c r="L260" s="69" t="n">
        <f aca="false">L261</f>
        <v>0</v>
      </c>
      <c r="M260" s="149" t="n">
        <f aca="false">M261</f>
        <v>0</v>
      </c>
      <c r="N260" s="148" t="n">
        <f aca="false">SUM(O260:R260)</f>
        <v>1500000</v>
      </c>
      <c r="O260" s="148" t="n">
        <f aca="false">O261</f>
        <v>1500000</v>
      </c>
      <c r="P260" s="69" t="n">
        <f aca="false">P261</f>
        <v>0</v>
      </c>
      <c r="Q260" s="69" t="n">
        <f aca="false">Q261</f>
        <v>0</v>
      </c>
      <c r="R260" s="150" t="n">
        <f aca="false">R261</f>
        <v>0</v>
      </c>
      <c r="ALR260" s="1"/>
      <c r="ALS260" s="0"/>
      <c r="ALT260" s="0"/>
      <c r="ALU260" s="0"/>
      <c r="ALV260" s="0"/>
      <c r="ALW260" s="0"/>
      <c r="ALX260" s="0"/>
      <c r="ALY260" s="0"/>
      <c r="ALZ260" s="0"/>
      <c r="AMA260" s="0"/>
      <c r="AMB260" s="0"/>
      <c r="AMC260" s="0"/>
      <c r="AMD260" s="0"/>
      <c r="AME260" s="0"/>
      <c r="AMF260" s="0"/>
      <c r="AMG260" s="0"/>
      <c r="AMH260" s="0"/>
      <c r="AMI260" s="0"/>
      <c r="AMJ260" s="0"/>
    </row>
    <row r="261" s="115" customFormat="true" ht="17.35" hidden="false" customHeight="false" outlineLevel="0" collapsed="false">
      <c r="A261" s="110"/>
      <c r="B261" s="116"/>
      <c r="C261" s="29" t="s">
        <v>33</v>
      </c>
      <c r="D261" s="29" t="n">
        <v>919</v>
      </c>
      <c r="E261" s="151" t="s">
        <v>18</v>
      </c>
      <c r="F261" s="151" t="s">
        <v>34</v>
      </c>
      <c r="G261" s="74"/>
      <c r="H261" s="75"/>
      <c r="I261" s="148" t="n">
        <f aca="false">SUM(J261:M261)</f>
        <v>1500000</v>
      </c>
      <c r="J261" s="148" t="n">
        <f aca="false">J262</f>
        <v>1500000</v>
      </c>
      <c r="K261" s="69" t="n">
        <f aca="false">K262</f>
        <v>0</v>
      </c>
      <c r="L261" s="69" t="n">
        <f aca="false">L262</f>
        <v>0</v>
      </c>
      <c r="M261" s="149" t="n">
        <f aca="false">M262</f>
        <v>0</v>
      </c>
      <c r="N261" s="148" t="n">
        <f aca="false">SUM(O261:R261)</f>
        <v>1500000</v>
      </c>
      <c r="O261" s="148" t="n">
        <f aca="false">O262</f>
        <v>1500000</v>
      </c>
      <c r="P261" s="69" t="n">
        <f aca="false">P262</f>
        <v>0</v>
      </c>
      <c r="Q261" s="69" t="n">
        <f aca="false">Q262</f>
        <v>0</v>
      </c>
      <c r="R261" s="150" t="n">
        <f aca="false">R262</f>
        <v>0</v>
      </c>
      <c r="ALR261" s="1"/>
      <c r="ALS261" s="0"/>
      <c r="ALT261" s="0"/>
      <c r="ALU261" s="0"/>
      <c r="ALV261" s="0"/>
      <c r="ALW261" s="0"/>
      <c r="ALX261" s="0"/>
      <c r="ALY261" s="0"/>
      <c r="ALZ261" s="0"/>
      <c r="AMA261" s="0"/>
      <c r="AMB261" s="0"/>
      <c r="AMC261" s="0"/>
      <c r="AMD261" s="0"/>
      <c r="AME261" s="0"/>
      <c r="AMF261" s="0"/>
      <c r="AMG261" s="0"/>
      <c r="AMH261" s="0"/>
      <c r="AMI261" s="0"/>
      <c r="AMJ261" s="0"/>
    </row>
    <row r="262" s="115" customFormat="true" ht="31.35" hidden="false" customHeight="false" outlineLevel="0" collapsed="false">
      <c r="A262" s="110"/>
      <c r="B262" s="116"/>
      <c r="C262" s="29" t="s">
        <v>101</v>
      </c>
      <c r="D262" s="29" t="n">
        <v>919</v>
      </c>
      <c r="E262" s="151" t="s">
        <v>18</v>
      </c>
      <c r="F262" s="151" t="s">
        <v>34</v>
      </c>
      <c r="G262" s="74" t="n">
        <v>500000000</v>
      </c>
      <c r="H262" s="75"/>
      <c r="I262" s="148" t="n">
        <f aca="false">SUM(J262:M262)</f>
        <v>1500000</v>
      </c>
      <c r="J262" s="148" t="n">
        <f aca="false">J263</f>
        <v>1500000</v>
      </c>
      <c r="K262" s="69" t="n">
        <f aca="false">K263</f>
        <v>0</v>
      </c>
      <c r="L262" s="69" t="n">
        <f aca="false">L263</f>
        <v>0</v>
      </c>
      <c r="M262" s="149" t="n">
        <f aca="false">M263</f>
        <v>0</v>
      </c>
      <c r="N262" s="148" t="n">
        <f aca="false">SUM(O262:R262)</f>
        <v>1500000</v>
      </c>
      <c r="O262" s="148" t="n">
        <f aca="false">O263</f>
        <v>1500000</v>
      </c>
      <c r="P262" s="69" t="n">
        <f aca="false">P263</f>
        <v>0</v>
      </c>
      <c r="Q262" s="69" t="n">
        <f aca="false">Q263</f>
        <v>0</v>
      </c>
      <c r="R262" s="150" t="n">
        <f aca="false">R263</f>
        <v>0</v>
      </c>
      <c r="ALR262" s="1"/>
      <c r="ALS262" s="0"/>
      <c r="ALT262" s="0"/>
      <c r="ALU262" s="0"/>
      <c r="ALV262" s="0"/>
      <c r="ALW262" s="0"/>
      <c r="ALX262" s="0"/>
      <c r="ALY262" s="0"/>
      <c r="ALZ262" s="0"/>
      <c r="AMA262" s="0"/>
      <c r="AMB262" s="0"/>
      <c r="AMC262" s="0"/>
      <c r="AMD262" s="0"/>
      <c r="AME262" s="0"/>
      <c r="AMF262" s="0"/>
      <c r="AMG262" s="0"/>
      <c r="AMH262" s="0"/>
      <c r="AMI262" s="0"/>
      <c r="AMJ262" s="0"/>
    </row>
    <row r="263" s="115" customFormat="true" ht="31.35" hidden="false" customHeight="false" outlineLevel="0" collapsed="false">
      <c r="A263" s="110"/>
      <c r="B263" s="116"/>
      <c r="C263" s="29" t="s">
        <v>120</v>
      </c>
      <c r="D263" s="29" t="n">
        <v>919</v>
      </c>
      <c r="E263" s="151" t="s">
        <v>18</v>
      </c>
      <c r="F263" s="151" t="s">
        <v>34</v>
      </c>
      <c r="G263" s="74" t="n">
        <v>5030000000</v>
      </c>
      <c r="H263" s="75"/>
      <c r="I263" s="148" t="n">
        <f aca="false">SUM(J263:M263)</f>
        <v>1500000</v>
      </c>
      <c r="J263" s="148" t="n">
        <f aca="false">J264</f>
        <v>1500000</v>
      </c>
      <c r="K263" s="69" t="n">
        <f aca="false">K264</f>
        <v>0</v>
      </c>
      <c r="L263" s="69" t="n">
        <f aca="false">L264</f>
        <v>0</v>
      </c>
      <c r="M263" s="149" t="n">
        <f aca="false">M264</f>
        <v>0</v>
      </c>
      <c r="N263" s="148" t="n">
        <f aca="false">SUM(O263:R263)</f>
        <v>1500000</v>
      </c>
      <c r="O263" s="148" t="n">
        <f aca="false">O264</f>
        <v>1500000</v>
      </c>
      <c r="P263" s="69" t="n">
        <f aca="false">P264</f>
        <v>0</v>
      </c>
      <c r="Q263" s="69" t="n">
        <f aca="false">Q264</f>
        <v>0</v>
      </c>
      <c r="R263" s="150" t="n">
        <f aca="false">R264</f>
        <v>0</v>
      </c>
      <c r="ALR263" s="1"/>
      <c r="ALS263" s="0"/>
      <c r="ALT263" s="0"/>
      <c r="ALU263" s="0"/>
      <c r="ALV263" s="0"/>
      <c r="ALW263" s="0"/>
      <c r="ALX263" s="0"/>
      <c r="ALY263" s="0"/>
      <c r="ALZ263" s="0"/>
      <c r="AMA263" s="0"/>
      <c r="AMB263" s="0"/>
      <c r="AMC263" s="0"/>
      <c r="AMD263" s="0"/>
      <c r="AME263" s="0"/>
      <c r="AMF263" s="0"/>
      <c r="AMG263" s="0"/>
      <c r="AMH263" s="0"/>
      <c r="AMI263" s="0"/>
      <c r="AMJ263" s="0"/>
    </row>
    <row r="264" s="115" customFormat="true" ht="31.35" hidden="false" customHeight="false" outlineLevel="0" collapsed="false">
      <c r="A264" s="110"/>
      <c r="B264" s="116"/>
      <c r="C264" s="29" t="s">
        <v>121</v>
      </c>
      <c r="D264" s="29" t="n">
        <v>919</v>
      </c>
      <c r="E264" s="151" t="s">
        <v>18</v>
      </c>
      <c r="F264" s="151" t="s">
        <v>34</v>
      </c>
      <c r="G264" s="74" t="n">
        <v>5030010030</v>
      </c>
      <c r="H264" s="75"/>
      <c r="I264" s="148" t="n">
        <f aca="false">SUM(J264:M264)</f>
        <v>1500000</v>
      </c>
      <c r="J264" s="148" t="n">
        <f aca="false">J265</f>
        <v>1500000</v>
      </c>
      <c r="K264" s="69" t="n">
        <f aca="false">K265</f>
        <v>0</v>
      </c>
      <c r="L264" s="69" t="n">
        <f aca="false">L265</f>
        <v>0</v>
      </c>
      <c r="M264" s="149" t="n">
        <f aca="false">M265</f>
        <v>0</v>
      </c>
      <c r="N264" s="148" t="n">
        <f aca="false">SUM(O264:R264)</f>
        <v>1500000</v>
      </c>
      <c r="O264" s="148" t="n">
        <f aca="false">O265</f>
        <v>1500000</v>
      </c>
      <c r="P264" s="69" t="n">
        <f aca="false">P265</f>
        <v>0</v>
      </c>
      <c r="Q264" s="69" t="n">
        <f aca="false">Q265</f>
        <v>0</v>
      </c>
      <c r="R264" s="150" t="n">
        <f aca="false">R265</f>
        <v>0</v>
      </c>
      <c r="ALR264" s="1"/>
      <c r="ALS264" s="0"/>
      <c r="ALT264" s="0"/>
      <c r="ALU264" s="0"/>
      <c r="ALV264" s="0"/>
      <c r="ALW264" s="0"/>
      <c r="ALX264" s="0"/>
      <c r="ALY264" s="0"/>
      <c r="ALZ264" s="0"/>
      <c r="AMA264" s="0"/>
      <c r="AMB264" s="0"/>
      <c r="AMC264" s="0"/>
      <c r="AMD264" s="0"/>
      <c r="AME264" s="0"/>
      <c r="AMF264" s="0"/>
      <c r="AMG264" s="0"/>
      <c r="AMH264" s="0"/>
      <c r="AMI264" s="0"/>
      <c r="AMJ264" s="0"/>
    </row>
    <row r="265" s="115" customFormat="true" ht="31.35" hidden="false" customHeight="false" outlineLevel="0" collapsed="false">
      <c r="A265" s="110"/>
      <c r="B265" s="116"/>
      <c r="C265" s="29" t="s">
        <v>107</v>
      </c>
      <c r="D265" s="29" t="n">
        <v>919</v>
      </c>
      <c r="E265" s="151" t="s">
        <v>18</v>
      </c>
      <c r="F265" s="151" t="s">
        <v>34</v>
      </c>
      <c r="G265" s="74" t="n">
        <v>5030010030</v>
      </c>
      <c r="H265" s="75" t="s">
        <v>108</v>
      </c>
      <c r="I265" s="148" t="n">
        <f aca="false">SUM(J265:M265)</f>
        <v>1500000</v>
      </c>
      <c r="J265" s="148" t="n">
        <v>1500000</v>
      </c>
      <c r="K265" s="69" t="n">
        <v>0</v>
      </c>
      <c r="L265" s="69"/>
      <c r="M265" s="149"/>
      <c r="N265" s="148" t="n">
        <f aca="false">SUM(O265:R265)</f>
        <v>1500000</v>
      </c>
      <c r="O265" s="148" t="n">
        <v>1500000</v>
      </c>
      <c r="P265" s="69"/>
      <c r="Q265" s="69"/>
      <c r="R265" s="150"/>
      <c r="ALR265" s="1"/>
      <c r="ALS265" s="0"/>
      <c r="ALT265" s="0"/>
      <c r="ALU265" s="0"/>
      <c r="ALV265" s="0"/>
      <c r="ALW265" s="0"/>
      <c r="ALX265" s="0"/>
      <c r="ALY265" s="0"/>
      <c r="ALZ265" s="0"/>
      <c r="AMA265" s="0"/>
      <c r="AMB265" s="0"/>
      <c r="AMC265" s="0"/>
      <c r="AMD265" s="0"/>
      <c r="AME265" s="0"/>
      <c r="AMF265" s="0"/>
      <c r="AMG265" s="0"/>
      <c r="AMH265" s="0"/>
      <c r="AMI265" s="0"/>
      <c r="AMJ265" s="0"/>
    </row>
    <row r="266" customFormat="false" ht="17.35" hidden="false" customHeight="false" outlineLevel="0" collapsed="false">
      <c r="B266" s="116"/>
      <c r="C266" s="29" t="s">
        <v>45</v>
      </c>
      <c r="D266" s="29" t="n">
        <v>919</v>
      </c>
      <c r="E266" s="151" t="s">
        <v>25</v>
      </c>
      <c r="F266" s="151" t="s">
        <v>86</v>
      </c>
      <c r="G266" s="74"/>
      <c r="H266" s="75"/>
      <c r="I266" s="148" t="n">
        <f aca="false">SUM(J266:M266)</f>
        <v>28950300</v>
      </c>
      <c r="J266" s="148" t="n">
        <f aca="false">J267</f>
        <v>28721000</v>
      </c>
      <c r="K266" s="69" t="n">
        <f aca="false">K267</f>
        <v>229300</v>
      </c>
      <c r="L266" s="69" t="n">
        <f aca="false">L267</f>
        <v>0</v>
      </c>
      <c r="M266" s="149" t="n">
        <f aca="false">M267</f>
        <v>0</v>
      </c>
      <c r="N266" s="148" t="n">
        <f aca="false">SUM(O266:R266)</f>
        <v>28826200</v>
      </c>
      <c r="O266" s="148" t="n">
        <f aca="false">O267</f>
        <v>28826200</v>
      </c>
      <c r="P266" s="69" t="n">
        <f aca="false">P267</f>
        <v>0</v>
      </c>
      <c r="Q266" s="69" t="n">
        <f aca="false">Q267</f>
        <v>0</v>
      </c>
      <c r="R266" s="150" t="n">
        <f aca="false">R267</f>
        <v>0</v>
      </c>
    </row>
    <row r="267" customFormat="false" ht="17.35" hidden="false" customHeight="false" outlineLevel="0" collapsed="false">
      <c r="B267" s="116"/>
      <c r="C267" s="29" t="s">
        <v>46</v>
      </c>
      <c r="D267" s="29" t="n">
        <v>919</v>
      </c>
      <c r="E267" s="151" t="s">
        <v>25</v>
      </c>
      <c r="F267" s="151" t="s">
        <v>27</v>
      </c>
      <c r="G267" s="74"/>
      <c r="H267" s="75"/>
      <c r="I267" s="148" t="n">
        <f aca="false">SUM(J267:M267)</f>
        <v>28950300</v>
      </c>
      <c r="J267" s="148" t="n">
        <f aca="false">J268+J276</f>
        <v>28721000</v>
      </c>
      <c r="K267" s="69" t="n">
        <f aca="false">K268+K276</f>
        <v>229300</v>
      </c>
      <c r="L267" s="69" t="n">
        <f aca="false">L268+L276</f>
        <v>0</v>
      </c>
      <c r="M267" s="149" t="n">
        <f aca="false">M268+M276</f>
        <v>0</v>
      </c>
      <c r="N267" s="148" t="n">
        <f aca="false">SUM(O267:R267)</f>
        <v>28826200</v>
      </c>
      <c r="O267" s="148" t="n">
        <f aca="false">O268+O276</f>
        <v>28826200</v>
      </c>
      <c r="P267" s="69" t="n">
        <f aca="false">P268+P276</f>
        <v>0</v>
      </c>
      <c r="Q267" s="69" t="n">
        <f aca="false">Q268+Q276</f>
        <v>0</v>
      </c>
      <c r="R267" s="150" t="n">
        <f aca="false">R268+R276</f>
        <v>0</v>
      </c>
    </row>
    <row r="268" customFormat="false" ht="31.35" hidden="false" customHeight="false" outlineLevel="0" collapsed="false">
      <c r="B268" s="116"/>
      <c r="C268" s="29" t="s">
        <v>101</v>
      </c>
      <c r="D268" s="29" t="n">
        <v>919</v>
      </c>
      <c r="E268" s="151" t="s">
        <v>25</v>
      </c>
      <c r="F268" s="151" t="s">
        <v>27</v>
      </c>
      <c r="G268" s="74" t="n">
        <v>5000000000</v>
      </c>
      <c r="H268" s="75"/>
      <c r="I268" s="148" t="n">
        <f aca="false">SUM(J268:M268)</f>
        <v>10305900</v>
      </c>
      <c r="J268" s="148" t="n">
        <f aca="false">J269</f>
        <v>10351100</v>
      </c>
      <c r="K268" s="69" t="n">
        <f aca="false">K269</f>
        <v>-45200</v>
      </c>
      <c r="L268" s="69" t="n">
        <f aca="false">L269</f>
        <v>0</v>
      </c>
      <c r="M268" s="149" t="n">
        <f aca="false">M269</f>
        <v>0</v>
      </c>
      <c r="N268" s="148" t="n">
        <f aca="false">SUM(O268:R268)</f>
        <v>10181800</v>
      </c>
      <c r="O268" s="148" t="n">
        <f aca="false">O269</f>
        <v>10181800</v>
      </c>
      <c r="P268" s="69" t="n">
        <f aca="false">P269</f>
        <v>0</v>
      </c>
      <c r="Q268" s="69" t="n">
        <f aca="false">Q269</f>
        <v>0</v>
      </c>
      <c r="R268" s="150" t="n">
        <f aca="false">R269</f>
        <v>0</v>
      </c>
    </row>
    <row r="269" customFormat="false" ht="31.35" hidden="false" customHeight="false" outlineLevel="0" collapsed="false">
      <c r="B269" s="116"/>
      <c r="C269" s="29" t="s">
        <v>109</v>
      </c>
      <c r="D269" s="29" t="n">
        <v>919</v>
      </c>
      <c r="E269" s="151" t="s">
        <v>25</v>
      </c>
      <c r="F269" s="151" t="s">
        <v>27</v>
      </c>
      <c r="G269" s="74" t="n">
        <v>5020000000</v>
      </c>
      <c r="H269" s="75"/>
      <c r="I269" s="148" t="n">
        <f aca="false">SUM(J269:M269)</f>
        <v>10305900</v>
      </c>
      <c r="J269" s="148" t="n">
        <f aca="false">J270+J273</f>
        <v>10351100</v>
      </c>
      <c r="K269" s="69" t="n">
        <f aca="false">K270+K273</f>
        <v>-45200</v>
      </c>
      <c r="L269" s="69" t="n">
        <f aca="false">L270+L273</f>
        <v>0</v>
      </c>
      <c r="M269" s="149" t="n">
        <f aca="false">M270+M273</f>
        <v>0</v>
      </c>
      <c r="N269" s="148" t="n">
        <f aca="false">SUM(O269:R269)</f>
        <v>10181800</v>
      </c>
      <c r="O269" s="148" t="n">
        <f aca="false">O270+O273</f>
        <v>10181800</v>
      </c>
      <c r="P269" s="69" t="n">
        <f aca="false">P270+P273</f>
        <v>0</v>
      </c>
      <c r="Q269" s="69" t="n">
        <f aca="false">Q270+Q273</f>
        <v>0</v>
      </c>
      <c r="R269" s="150" t="n">
        <f aca="false">R270+R273</f>
        <v>0</v>
      </c>
    </row>
    <row r="270" customFormat="false" ht="31.8" hidden="false" customHeight="true" outlineLevel="0" collapsed="false">
      <c r="B270" s="116"/>
      <c r="C270" s="29" t="s">
        <v>103</v>
      </c>
      <c r="D270" s="29" t="n">
        <v>919</v>
      </c>
      <c r="E270" s="151" t="s">
        <v>25</v>
      </c>
      <c r="F270" s="151" t="s">
        <v>27</v>
      </c>
      <c r="G270" s="74" t="n">
        <v>5020000190</v>
      </c>
      <c r="H270" s="75"/>
      <c r="I270" s="148" t="n">
        <f aca="false">SUM(J270:M270)</f>
        <v>8281100</v>
      </c>
      <c r="J270" s="148" t="n">
        <f aca="false">J271+J272</f>
        <v>8397700</v>
      </c>
      <c r="K270" s="69" t="n">
        <f aca="false">K271+K272</f>
        <v>-116600</v>
      </c>
      <c r="L270" s="69" t="n">
        <f aca="false">L271+L272</f>
        <v>0</v>
      </c>
      <c r="M270" s="149" t="n">
        <f aca="false">M271+M272</f>
        <v>0</v>
      </c>
      <c r="N270" s="148" t="n">
        <f aca="false">SUM(O270:R270)</f>
        <v>8157000</v>
      </c>
      <c r="O270" s="148" t="n">
        <f aca="false">O271+O272</f>
        <v>8157000</v>
      </c>
      <c r="P270" s="69" t="n">
        <f aca="false">P271+P272</f>
        <v>0</v>
      </c>
      <c r="Q270" s="69" t="n">
        <f aca="false">Q271+Q272</f>
        <v>0</v>
      </c>
      <c r="R270" s="150" t="n">
        <f aca="false">R271+R272</f>
        <v>0</v>
      </c>
    </row>
    <row r="271" customFormat="false" ht="61.8" hidden="false" customHeight="false" outlineLevel="0" collapsed="false">
      <c r="B271" s="116"/>
      <c r="C271" s="29" t="s">
        <v>104</v>
      </c>
      <c r="D271" s="29" t="n">
        <v>919</v>
      </c>
      <c r="E271" s="151" t="s">
        <v>25</v>
      </c>
      <c r="F271" s="151" t="s">
        <v>27</v>
      </c>
      <c r="G271" s="74" t="n">
        <v>5020000190</v>
      </c>
      <c r="H271" s="75" t="s">
        <v>105</v>
      </c>
      <c r="I271" s="148" t="n">
        <f aca="false">SUM(J271:M271)</f>
        <v>8279800</v>
      </c>
      <c r="J271" s="148" t="n">
        <v>8396200</v>
      </c>
      <c r="K271" s="69" t="n">
        <v>-116400</v>
      </c>
      <c r="L271" s="69"/>
      <c r="M271" s="149"/>
      <c r="N271" s="148" t="n">
        <f aca="false">SUM(O271:R271)</f>
        <v>8155700</v>
      </c>
      <c r="O271" s="148" t="n">
        <v>8155700</v>
      </c>
      <c r="P271" s="69"/>
      <c r="Q271" s="69"/>
      <c r="R271" s="150"/>
    </row>
    <row r="272" customFormat="false" ht="17.35" hidden="false" customHeight="false" outlineLevel="0" collapsed="false">
      <c r="B272" s="116"/>
      <c r="C272" s="29" t="s">
        <v>110</v>
      </c>
      <c r="D272" s="29" t="n">
        <v>919</v>
      </c>
      <c r="E272" s="151" t="s">
        <v>25</v>
      </c>
      <c r="F272" s="151" t="s">
        <v>27</v>
      </c>
      <c r="G272" s="74" t="n">
        <v>5020000190</v>
      </c>
      <c r="H272" s="75" t="s">
        <v>111</v>
      </c>
      <c r="I272" s="148" t="n">
        <f aca="false">SUM(J272:M272)</f>
        <v>1300</v>
      </c>
      <c r="J272" s="148" t="n">
        <v>1500</v>
      </c>
      <c r="K272" s="69" t="n">
        <v>-200</v>
      </c>
      <c r="L272" s="69"/>
      <c r="M272" s="149"/>
      <c r="N272" s="148" t="n">
        <f aca="false">SUM(O272:R272)</f>
        <v>1300</v>
      </c>
      <c r="O272" s="148" t="n">
        <v>1300</v>
      </c>
      <c r="P272" s="69"/>
      <c r="Q272" s="69"/>
      <c r="R272" s="150"/>
    </row>
    <row r="273" customFormat="false" ht="47.05" hidden="false" customHeight="false" outlineLevel="0" collapsed="false">
      <c r="B273" s="116"/>
      <c r="C273" s="145" t="s">
        <v>113</v>
      </c>
      <c r="D273" s="29" t="n">
        <v>919</v>
      </c>
      <c r="E273" s="151" t="s">
        <v>25</v>
      </c>
      <c r="F273" s="151" t="s">
        <v>27</v>
      </c>
      <c r="G273" s="74" t="n">
        <v>5020060910</v>
      </c>
      <c r="H273" s="75"/>
      <c r="I273" s="148" t="n">
        <f aca="false">SUM(J273:M273)</f>
        <v>2024800</v>
      </c>
      <c r="J273" s="148" t="n">
        <f aca="false">J274+J275</f>
        <v>1953400</v>
      </c>
      <c r="K273" s="69" t="n">
        <f aca="false">K274+K275</f>
        <v>71400</v>
      </c>
      <c r="L273" s="69" t="n">
        <f aca="false">L274+L275</f>
        <v>0</v>
      </c>
      <c r="M273" s="149" t="n">
        <f aca="false">M274+M275</f>
        <v>0</v>
      </c>
      <c r="N273" s="148" t="n">
        <f aca="false">SUM(O273:R273)</f>
        <v>2024800</v>
      </c>
      <c r="O273" s="148" t="n">
        <f aca="false">O274+O275</f>
        <v>2024800</v>
      </c>
      <c r="P273" s="69" t="n">
        <f aca="false">P274+P275</f>
        <v>0</v>
      </c>
      <c r="Q273" s="69" t="n">
        <f aca="false">Q274+Q275</f>
        <v>0</v>
      </c>
      <c r="R273" s="150" t="n">
        <f aca="false">R274+R275</f>
        <v>0</v>
      </c>
    </row>
    <row r="274" customFormat="false" ht="61.8" hidden="false" customHeight="false" outlineLevel="0" collapsed="false">
      <c r="B274" s="116"/>
      <c r="C274" s="29" t="s">
        <v>104</v>
      </c>
      <c r="D274" s="29" t="n">
        <v>919</v>
      </c>
      <c r="E274" s="151" t="s">
        <v>25</v>
      </c>
      <c r="F274" s="151" t="s">
        <v>27</v>
      </c>
      <c r="G274" s="74" t="n">
        <v>5020060910</v>
      </c>
      <c r="H274" s="75" t="s">
        <v>105</v>
      </c>
      <c r="I274" s="148" t="n">
        <f aca="false">SUM(J274:M274)</f>
        <v>2024800</v>
      </c>
      <c r="J274" s="148" t="n">
        <v>1953400</v>
      </c>
      <c r="K274" s="69" t="n">
        <v>71400</v>
      </c>
      <c r="L274" s="69"/>
      <c r="M274" s="149"/>
      <c r="N274" s="148" t="n">
        <f aca="false">SUM(O274:R274)</f>
        <v>2024800</v>
      </c>
      <c r="O274" s="148" t="n">
        <v>2024800</v>
      </c>
      <c r="P274" s="69"/>
      <c r="Q274" s="69"/>
      <c r="R274" s="150"/>
    </row>
    <row r="275" customFormat="false" ht="31.35" hidden="true" customHeight="false" outlineLevel="0" collapsed="false">
      <c r="B275" s="116"/>
      <c r="C275" s="29" t="s">
        <v>107</v>
      </c>
      <c r="D275" s="29" t="n">
        <v>919</v>
      </c>
      <c r="E275" s="151" t="s">
        <v>25</v>
      </c>
      <c r="F275" s="151" t="s">
        <v>27</v>
      </c>
      <c r="G275" s="74" t="n">
        <v>5020060910</v>
      </c>
      <c r="H275" s="75" t="s">
        <v>108</v>
      </c>
      <c r="I275" s="148" t="n">
        <f aca="false">SUM(J275:M275)</f>
        <v>0</v>
      </c>
      <c r="J275" s="148"/>
      <c r="K275" s="69"/>
      <c r="L275" s="69"/>
      <c r="M275" s="149"/>
      <c r="N275" s="148" t="n">
        <f aca="false">SUM(O275:R275)</f>
        <v>0</v>
      </c>
      <c r="O275" s="148"/>
      <c r="P275" s="69"/>
      <c r="Q275" s="69"/>
      <c r="R275" s="150"/>
    </row>
    <row r="276" customFormat="false" ht="47.05" hidden="false" customHeight="false" outlineLevel="0" collapsed="false">
      <c r="B276" s="116"/>
      <c r="C276" s="29" t="s">
        <v>155</v>
      </c>
      <c r="D276" s="29" t="n">
        <v>919</v>
      </c>
      <c r="E276" s="151" t="s">
        <v>25</v>
      </c>
      <c r="F276" s="151" t="s">
        <v>27</v>
      </c>
      <c r="G276" s="74" t="n">
        <v>5500000000</v>
      </c>
      <c r="H276" s="75"/>
      <c r="I276" s="148" t="n">
        <f aca="false">SUM(J276:M276)</f>
        <v>18644400</v>
      </c>
      <c r="J276" s="148" t="n">
        <f aca="false">J277+J280</f>
        <v>18369900</v>
      </c>
      <c r="K276" s="69" t="n">
        <f aca="false">K277+K280</f>
        <v>274500</v>
      </c>
      <c r="L276" s="69" t="n">
        <f aca="false">L277+L280</f>
        <v>0</v>
      </c>
      <c r="M276" s="149" t="n">
        <f aca="false">M277+M280</f>
        <v>0</v>
      </c>
      <c r="N276" s="148" t="n">
        <f aca="false">SUM(O276:R276)</f>
        <v>18644400</v>
      </c>
      <c r="O276" s="148" t="n">
        <f aca="false">O277+O280</f>
        <v>18644400</v>
      </c>
      <c r="P276" s="69" t="n">
        <f aca="false">P277+P280</f>
        <v>0</v>
      </c>
      <c r="Q276" s="69" t="n">
        <f aca="false">Q277+Q280</f>
        <v>0</v>
      </c>
      <c r="R276" s="150" t="n">
        <f aca="false">R277+R280</f>
        <v>0</v>
      </c>
    </row>
    <row r="277" customFormat="false" ht="17.35" hidden="false" customHeight="false" outlineLevel="0" collapsed="false">
      <c r="B277" s="116"/>
      <c r="C277" s="29" t="s">
        <v>156</v>
      </c>
      <c r="D277" s="29" t="n">
        <v>919</v>
      </c>
      <c r="E277" s="151" t="s">
        <v>25</v>
      </c>
      <c r="F277" s="151" t="s">
        <v>27</v>
      </c>
      <c r="G277" s="74" t="n">
        <v>5510000000</v>
      </c>
      <c r="H277" s="75"/>
      <c r="I277" s="148" t="n">
        <f aca="false">SUM(J277:M277)</f>
        <v>17683800</v>
      </c>
      <c r="J277" s="148" t="n">
        <f aca="false">J278</f>
        <v>17683800</v>
      </c>
      <c r="K277" s="69" t="n">
        <f aca="false">K278</f>
        <v>0</v>
      </c>
      <c r="L277" s="69" t="n">
        <f aca="false">L278</f>
        <v>0</v>
      </c>
      <c r="M277" s="149" t="n">
        <f aca="false">M278</f>
        <v>0</v>
      </c>
      <c r="N277" s="148" t="n">
        <f aca="false">SUM(O277:R277)</f>
        <v>17683800</v>
      </c>
      <c r="O277" s="148" t="n">
        <f aca="false">O278</f>
        <v>17683800</v>
      </c>
      <c r="P277" s="69" t="n">
        <f aca="false">P278</f>
        <v>0</v>
      </c>
      <c r="Q277" s="69" t="n">
        <f aca="false">Q278</f>
        <v>0</v>
      </c>
      <c r="R277" s="150" t="n">
        <f aca="false">R278</f>
        <v>0</v>
      </c>
    </row>
    <row r="278" customFormat="false" ht="91.35" hidden="false" customHeight="false" outlineLevel="0" collapsed="false">
      <c r="B278" s="116"/>
      <c r="C278" s="29" t="s">
        <v>157</v>
      </c>
      <c r="D278" s="29" t="n">
        <v>919</v>
      </c>
      <c r="E278" s="151" t="s">
        <v>25</v>
      </c>
      <c r="F278" s="151" t="s">
        <v>27</v>
      </c>
      <c r="G278" s="74" t="n">
        <v>5510060912</v>
      </c>
      <c r="H278" s="75"/>
      <c r="I278" s="148" t="n">
        <f aca="false">SUM(J278:M278)</f>
        <v>17683800</v>
      </c>
      <c r="J278" s="148" t="n">
        <f aca="false">J279</f>
        <v>17683800</v>
      </c>
      <c r="K278" s="69" t="n">
        <f aca="false">K279</f>
        <v>0</v>
      </c>
      <c r="L278" s="69" t="n">
        <f aca="false">L279</f>
        <v>0</v>
      </c>
      <c r="M278" s="149" t="n">
        <f aca="false">M279</f>
        <v>0</v>
      </c>
      <c r="N278" s="148" t="n">
        <f aca="false">SUM(O278:R278)</f>
        <v>17683800</v>
      </c>
      <c r="O278" s="148" t="n">
        <f aca="false">O279</f>
        <v>17683800</v>
      </c>
      <c r="P278" s="69" t="n">
        <f aca="false">P279</f>
        <v>0</v>
      </c>
      <c r="Q278" s="69" t="n">
        <f aca="false">Q279</f>
        <v>0</v>
      </c>
      <c r="R278" s="150" t="n">
        <f aca="false">R279</f>
        <v>0</v>
      </c>
    </row>
    <row r="279" customFormat="false" ht="17.35" hidden="false" customHeight="false" outlineLevel="0" collapsed="false">
      <c r="B279" s="116"/>
      <c r="C279" s="29" t="s">
        <v>110</v>
      </c>
      <c r="D279" s="29" t="n">
        <v>919</v>
      </c>
      <c r="E279" s="151" t="s">
        <v>25</v>
      </c>
      <c r="F279" s="151" t="s">
        <v>27</v>
      </c>
      <c r="G279" s="74" t="n">
        <v>5510060912</v>
      </c>
      <c r="H279" s="75" t="s">
        <v>111</v>
      </c>
      <c r="I279" s="148" t="n">
        <f aca="false">SUM(J279:M279)</f>
        <v>17683800</v>
      </c>
      <c r="J279" s="148" t="n">
        <v>17683800</v>
      </c>
      <c r="K279" s="69" t="n">
        <v>0</v>
      </c>
      <c r="L279" s="69"/>
      <c r="M279" s="149"/>
      <c r="N279" s="148" t="n">
        <f aca="false">SUM(O279:R279)</f>
        <v>17683800</v>
      </c>
      <c r="O279" s="148" t="n">
        <v>17683800</v>
      </c>
      <c r="P279" s="69"/>
      <c r="Q279" s="69"/>
      <c r="R279" s="150"/>
    </row>
    <row r="280" customFormat="false" ht="31.35" hidden="false" customHeight="false" outlineLevel="0" collapsed="false">
      <c r="B280" s="116"/>
      <c r="C280" s="29" t="s">
        <v>158</v>
      </c>
      <c r="D280" s="29" t="n">
        <v>919</v>
      </c>
      <c r="E280" s="151" t="s">
        <v>25</v>
      </c>
      <c r="F280" s="151" t="s">
        <v>27</v>
      </c>
      <c r="G280" s="74" t="n">
        <v>5520000000</v>
      </c>
      <c r="H280" s="75"/>
      <c r="I280" s="148" t="n">
        <f aca="false">SUM(J280:M280)</f>
        <v>960600</v>
      </c>
      <c r="J280" s="148" t="n">
        <f aca="false">J281</f>
        <v>686100</v>
      </c>
      <c r="K280" s="69" t="n">
        <f aca="false">K281</f>
        <v>274500</v>
      </c>
      <c r="L280" s="69" t="n">
        <f aca="false">L281</f>
        <v>0</v>
      </c>
      <c r="M280" s="149" t="n">
        <f aca="false">M281</f>
        <v>0</v>
      </c>
      <c r="N280" s="148" t="n">
        <f aca="false">SUM(O280:R280)</f>
        <v>960600</v>
      </c>
      <c r="O280" s="148" t="n">
        <f aca="false">O281</f>
        <v>960600</v>
      </c>
      <c r="P280" s="69" t="n">
        <f aca="false">P281</f>
        <v>0</v>
      </c>
      <c r="Q280" s="69" t="n">
        <f aca="false">Q281</f>
        <v>0</v>
      </c>
      <c r="R280" s="150" t="n">
        <f aca="false">R281</f>
        <v>0</v>
      </c>
    </row>
    <row r="281" customFormat="false" ht="107.05" hidden="false" customHeight="false" outlineLevel="0" collapsed="false">
      <c r="B281" s="116"/>
      <c r="C281" s="29" t="s">
        <v>159</v>
      </c>
      <c r="D281" s="29" t="n">
        <v>919</v>
      </c>
      <c r="E281" s="151" t="s">
        <v>25</v>
      </c>
      <c r="F281" s="151" t="s">
        <v>27</v>
      </c>
      <c r="G281" s="74" t="n">
        <v>5520061650</v>
      </c>
      <c r="H281" s="75"/>
      <c r="I281" s="148" t="n">
        <f aca="false">SUM(J281:M281)</f>
        <v>960600</v>
      </c>
      <c r="J281" s="148" t="n">
        <f aca="false">J282</f>
        <v>686100</v>
      </c>
      <c r="K281" s="69" t="n">
        <f aca="false">K282</f>
        <v>274500</v>
      </c>
      <c r="L281" s="69" t="n">
        <f aca="false">L282</f>
        <v>0</v>
      </c>
      <c r="M281" s="149" t="n">
        <f aca="false">M282</f>
        <v>0</v>
      </c>
      <c r="N281" s="148" t="n">
        <f aca="false">SUM(O281:R281)</f>
        <v>960600</v>
      </c>
      <c r="O281" s="148" t="n">
        <f aca="false">O282</f>
        <v>960600</v>
      </c>
      <c r="P281" s="69" t="n">
        <f aca="false">P282</f>
        <v>0</v>
      </c>
      <c r="Q281" s="69" t="n">
        <f aca="false">Q282</f>
        <v>0</v>
      </c>
      <c r="R281" s="150" t="n">
        <f aca="false">R282</f>
        <v>0</v>
      </c>
    </row>
    <row r="282" customFormat="false" ht="31.35" hidden="false" customHeight="false" outlineLevel="0" collapsed="false">
      <c r="B282" s="116"/>
      <c r="C282" s="29" t="s">
        <v>107</v>
      </c>
      <c r="D282" s="29" t="n">
        <v>919</v>
      </c>
      <c r="E282" s="151" t="s">
        <v>25</v>
      </c>
      <c r="F282" s="151" t="s">
        <v>27</v>
      </c>
      <c r="G282" s="74" t="n">
        <v>5520061650</v>
      </c>
      <c r="H282" s="75" t="s">
        <v>108</v>
      </c>
      <c r="I282" s="148" t="n">
        <f aca="false">SUM(J282:M282)</f>
        <v>960600</v>
      </c>
      <c r="J282" s="148" t="n">
        <v>686100</v>
      </c>
      <c r="K282" s="69" t="n">
        <v>274500</v>
      </c>
      <c r="L282" s="69"/>
      <c r="M282" s="149"/>
      <c r="N282" s="148" t="n">
        <f aca="false">SUM(O282:R282)</f>
        <v>960600</v>
      </c>
      <c r="O282" s="148" t="n">
        <v>960600</v>
      </c>
      <c r="P282" s="69"/>
      <c r="Q282" s="69"/>
      <c r="R282" s="150"/>
    </row>
    <row r="283" s="115" customFormat="true" ht="47.05" hidden="false" customHeight="false" outlineLevel="0" collapsed="false">
      <c r="A283" s="110"/>
      <c r="B283" s="116" t="s">
        <v>63</v>
      </c>
      <c r="C283" s="20" t="s">
        <v>348</v>
      </c>
      <c r="D283" s="20" t="n">
        <v>921</v>
      </c>
      <c r="E283" s="155"/>
      <c r="F283" s="155"/>
      <c r="G283" s="80"/>
      <c r="H283" s="81"/>
      <c r="I283" s="141" t="n">
        <f aca="false">SUM(J283:M283)</f>
        <v>15510900</v>
      </c>
      <c r="J283" s="141" t="n">
        <f aca="false">J284</f>
        <v>17072200</v>
      </c>
      <c r="K283" s="67" t="n">
        <f aca="false">K284</f>
        <v>-1561300</v>
      </c>
      <c r="L283" s="67" t="n">
        <f aca="false">L284</f>
        <v>0</v>
      </c>
      <c r="M283" s="142" t="n">
        <f aca="false">M284</f>
        <v>0</v>
      </c>
      <c r="N283" s="141" t="n">
        <f aca="false">SUM(O283:R283)</f>
        <v>15320300</v>
      </c>
      <c r="O283" s="141" t="n">
        <f aca="false">O284</f>
        <v>15320300</v>
      </c>
      <c r="P283" s="67" t="n">
        <f aca="false">P284</f>
        <v>0</v>
      </c>
      <c r="Q283" s="67" t="n">
        <f aca="false">Q284</f>
        <v>0</v>
      </c>
      <c r="R283" s="143" t="n">
        <f aca="false">R284</f>
        <v>0</v>
      </c>
      <c r="ALR283" s="32"/>
      <c r="ALS283" s="144"/>
      <c r="ALT283" s="144"/>
      <c r="ALU283" s="144"/>
      <c r="ALV283" s="144"/>
      <c r="ALW283" s="144"/>
      <c r="ALX283" s="144"/>
      <c r="ALY283" s="144"/>
      <c r="ALZ283" s="144"/>
      <c r="AMA283" s="0"/>
      <c r="AMB283" s="0"/>
      <c r="AMC283" s="0"/>
      <c r="AMD283" s="0"/>
      <c r="AME283" s="0"/>
      <c r="AMF283" s="0"/>
      <c r="AMG283" s="0"/>
      <c r="AMH283" s="0"/>
      <c r="AMI283" s="0"/>
      <c r="AMJ283" s="0"/>
    </row>
    <row r="284" customFormat="false" ht="17.35" hidden="false" customHeight="false" outlineLevel="0" collapsed="false">
      <c r="B284" s="116"/>
      <c r="C284" s="29" t="s">
        <v>17</v>
      </c>
      <c r="D284" s="29" t="n">
        <v>921</v>
      </c>
      <c r="E284" s="151" t="s">
        <v>18</v>
      </c>
      <c r="F284" s="151" t="s">
        <v>86</v>
      </c>
      <c r="G284" s="74"/>
      <c r="H284" s="75"/>
      <c r="I284" s="148" t="n">
        <f aca="false">SUM(J284:M284)</f>
        <v>15510900</v>
      </c>
      <c r="J284" s="148" t="n">
        <f aca="false">J285</f>
        <v>17072200</v>
      </c>
      <c r="K284" s="69" t="n">
        <f aca="false">K285</f>
        <v>-1561300</v>
      </c>
      <c r="L284" s="69" t="n">
        <f aca="false">L285</f>
        <v>0</v>
      </c>
      <c r="M284" s="149" t="n">
        <f aca="false">M285</f>
        <v>0</v>
      </c>
      <c r="N284" s="148" t="n">
        <f aca="false">SUM(O284:R284)</f>
        <v>15320300</v>
      </c>
      <c r="O284" s="148" t="n">
        <f aca="false">O285</f>
        <v>15320300</v>
      </c>
      <c r="P284" s="69" t="n">
        <f aca="false">P285</f>
        <v>0</v>
      </c>
      <c r="Q284" s="69" t="n">
        <f aca="false">Q285</f>
        <v>0</v>
      </c>
      <c r="R284" s="150" t="n">
        <f aca="false">R285</f>
        <v>0</v>
      </c>
    </row>
    <row r="285" customFormat="false" ht="17.35" hidden="false" customHeight="false" outlineLevel="0" collapsed="false">
      <c r="B285" s="116"/>
      <c r="C285" s="29" t="s">
        <v>33</v>
      </c>
      <c r="D285" s="29" t="n">
        <v>921</v>
      </c>
      <c r="E285" s="151" t="s">
        <v>18</v>
      </c>
      <c r="F285" s="151" t="s">
        <v>34</v>
      </c>
      <c r="G285" s="74"/>
      <c r="H285" s="75"/>
      <c r="I285" s="148" t="n">
        <f aca="false">SUM(J285:M285)</f>
        <v>15510900</v>
      </c>
      <c r="J285" s="148" t="n">
        <f aca="false">J286+J295</f>
        <v>17072200</v>
      </c>
      <c r="K285" s="69" t="n">
        <f aca="false">K286+K295</f>
        <v>-1561300</v>
      </c>
      <c r="L285" s="69" t="n">
        <f aca="false">L286+L295</f>
        <v>0</v>
      </c>
      <c r="M285" s="149" t="n">
        <f aca="false">M286+M295</f>
        <v>0</v>
      </c>
      <c r="N285" s="148" t="n">
        <f aca="false">SUM(O285:R285)</f>
        <v>15320300</v>
      </c>
      <c r="O285" s="148" t="n">
        <f aca="false">O286+O295</f>
        <v>15320300</v>
      </c>
      <c r="P285" s="69" t="n">
        <f aca="false">P286+P295</f>
        <v>0</v>
      </c>
      <c r="Q285" s="69" t="n">
        <f aca="false">Q286+Q295</f>
        <v>0</v>
      </c>
      <c r="R285" s="150" t="n">
        <f aca="false">R286+R295</f>
        <v>0</v>
      </c>
    </row>
    <row r="286" customFormat="false" ht="31.35" hidden="false" customHeight="false" outlineLevel="0" collapsed="false">
      <c r="B286" s="116"/>
      <c r="C286" s="29" t="s">
        <v>101</v>
      </c>
      <c r="D286" s="29" t="n">
        <v>921</v>
      </c>
      <c r="E286" s="151" t="s">
        <v>18</v>
      </c>
      <c r="F286" s="151" t="s">
        <v>34</v>
      </c>
      <c r="G286" s="74" t="n">
        <v>5000000000</v>
      </c>
      <c r="H286" s="75"/>
      <c r="I286" s="148" t="n">
        <f aca="false">SUM(J286:M286)</f>
        <v>14450700</v>
      </c>
      <c r="J286" s="148" t="n">
        <f aca="false">J287+J292</f>
        <v>15599500</v>
      </c>
      <c r="K286" s="69" t="n">
        <f aca="false">K287+K292</f>
        <v>-1148800</v>
      </c>
      <c r="L286" s="69" t="n">
        <f aca="false">L287+L292</f>
        <v>0</v>
      </c>
      <c r="M286" s="149" t="n">
        <f aca="false">M287+M292</f>
        <v>0</v>
      </c>
      <c r="N286" s="148" t="n">
        <f aca="false">SUM(O286:R286)</f>
        <v>14276000</v>
      </c>
      <c r="O286" s="148" t="n">
        <f aca="false">O287+O292</f>
        <v>14276000</v>
      </c>
      <c r="P286" s="69" t="n">
        <f aca="false">P287+P292</f>
        <v>0</v>
      </c>
      <c r="Q286" s="69" t="n">
        <f aca="false">Q287+Q292</f>
        <v>0</v>
      </c>
      <c r="R286" s="150" t="n">
        <f aca="false">R287+R292</f>
        <v>0</v>
      </c>
    </row>
    <row r="287" customFormat="false" ht="31.35" hidden="false" customHeight="false" outlineLevel="0" collapsed="false">
      <c r="B287" s="116"/>
      <c r="C287" s="29" t="s">
        <v>109</v>
      </c>
      <c r="D287" s="29" t="n">
        <v>921</v>
      </c>
      <c r="E287" s="151" t="s">
        <v>18</v>
      </c>
      <c r="F287" s="151" t="s">
        <v>34</v>
      </c>
      <c r="G287" s="74" t="n">
        <v>5020000000</v>
      </c>
      <c r="H287" s="75"/>
      <c r="I287" s="148" t="n">
        <f aca="false">SUM(J287:M287)</f>
        <v>11650700</v>
      </c>
      <c r="J287" s="148" t="n">
        <f aca="false">J288</f>
        <v>12799500</v>
      </c>
      <c r="K287" s="69" t="n">
        <f aca="false">K288</f>
        <v>-1148800</v>
      </c>
      <c r="L287" s="69" t="n">
        <f aca="false">L288</f>
        <v>0</v>
      </c>
      <c r="M287" s="149" t="n">
        <f aca="false">M288</f>
        <v>0</v>
      </c>
      <c r="N287" s="148" t="n">
        <f aca="false">SUM(O287:R287)</f>
        <v>11476000</v>
      </c>
      <c r="O287" s="148" t="n">
        <f aca="false">O288</f>
        <v>11476000</v>
      </c>
      <c r="P287" s="69" t="n">
        <f aca="false">P288</f>
        <v>0</v>
      </c>
      <c r="Q287" s="69" t="n">
        <f aca="false">Q288</f>
        <v>0</v>
      </c>
      <c r="R287" s="150" t="n">
        <f aca="false">R288</f>
        <v>0</v>
      </c>
    </row>
    <row r="288" customFormat="false" ht="30.8" hidden="false" customHeight="true" outlineLevel="0" collapsed="false">
      <c r="B288" s="116"/>
      <c r="C288" s="29" t="s">
        <v>103</v>
      </c>
      <c r="D288" s="29" t="n">
        <v>921</v>
      </c>
      <c r="E288" s="151" t="s">
        <v>18</v>
      </c>
      <c r="F288" s="151" t="s">
        <v>34</v>
      </c>
      <c r="G288" s="74" t="n">
        <v>5020000190</v>
      </c>
      <c r="H288" s="75"/>
      <c r="I288" s="148" t="n">
        <f aca="false">SUM(J288:M288)</f>
        <v>11650700</v>
      </c>
      <c r="J288" s="148" t="n">
        <f aca="false">J289+J290+J291</f>
        <v>12799500</v>
      </c>
      <c r="K288" s="69" t="n">
        <f aca="false">K289+K290+K291</f>
        <v>-1148800</v>
      </c>
      <c r="L288" s="69" t="n">
        <f aca="false">L289+L290+L291</f>
        <v>0</v>
      </c>
      <c r="M288" s="149" t="n">
        <f aca="false">M289+M290+M291</f>
        <v>0</v>
      </c>
      <c r="N288" s="148" t="n">
        <f aca="false">SUM(O288:R288)</f>
        <v>11476000</v>
      </c>
      <c r="O288" s="148" t="n">
        <f aca="false">O289+O290+O291</f>
        <v>11476000</v>
      </c>
      <c r="P288" s="69" t="n">
        <f aca="false">P289+P290+P291</f>
        <v>0</v>
      </c>
      <c r="Q288" s="69" t="n">
        <f aca="false">Q289+Q290+Q291</f>
        <v>0</v>
      </c>
      <c r="R288" s="150" t="n">
        <f aca="false">R289+R290+R291</f>
        <v>0</v>
      </c>
    </row>
    <row r="289" customFormat="false" ht="61.8" hidden="false" customHeight="false" outlineLevel="0" collapsed="false">
      <c r="B289" s="116"/>
      <c r="C289" s="29" t="s">
        <v>104</v>
      </c>
      <c r="D289" s="29" t="n">
        <v>921</v>
      </c>
      <c r="E289" s="151" t="s">
        <v>18</v>
      </c>
      <c r="F289" s="151" t="s">
        <v>34</v>
      </c>
      <c r="G289" s="74" t="n">
        <v>5020000190</v>
      </c>
      <c r="H289" s="75" t="s">
        <v>105</v>
      </c>
      <c r="I289" s="148" t="n">
        <f aca="false">SUM(J289:M289)</f>
        <v>11645100</v>
      </c>
      <c r="J289" s="148" t="n">
        <v>12793300</v>
      </c>
      <c r="K289" s="69" t="n">
        <v>-1148200</v>
      </c>
      <c r="L289" s="69"/>
      <c r="M289" s="149"/>
      <c r="N289" s="148" t="n">
        <f aca="false">SUM(O289:R289)</f>
        <v>11470500</v>
      </c>
      <c r="O289" s="148" t="n">
        <v>11470500</v>
      </c>
      <c r="P289" s="69"/>
      <c r="Q289" s="69"/>
      <c r="R289" s="150"/>
    </row>
    <row r="290" customFormat="false" ht="31.35" hidden="true" customHeight="false" outlineLevel="0" collapsed="false">
      <c r="B290" s="116"/>
      <c r="C290" s="29" t="s">
        <v>107</v>
      </c>
      <c r="D290" s="29" t="n">
        <v>921</v>
      </c>
      <c r="E290" s="151" t="s">
        <v>18</v>
      </c>
      <c r="F290" s="151" t="s">
        <v>34</v>
      </c>
      <c r="G290" s="74" t="n">
        <v>5020000190</v>
      </c>
      <c r="H290" s="75" t="s">
        <v>108</v>
      </c>
      <c r="I290" s="148" t="n">
        <f aca="false">SUM(J290:M290)</f>
        <v>0</v>
      </c>
      <c r="J290" s="148"/>
      <c r="K290" s="69"/>
      <c r="L290" s="69"/>
      <c r="M290" s="149"/>
      <c r="N290" s="148" t="n">
        <f aca="false">SUM(O290:R290)</f>
        <v>0</v>
      </c>
      <c r="O290" s="148"/>
      <c r="P290" s="69"/>
      <c r="Q290" s="69"/>
      <c r="R290" s="150"/>
    </row>
    <row r="291" customFormat="false" ht="17.35" hidden="false" customHeight="false" outlineLevel="0" collapsed="false">
      <c r="B291" s="116"/>
      <c r="C291" s="29" t="s">
        <v>110</v>
      </c>
      <c r="D291" s="29" t="n">
        <v>921</v>
      </c>
      <c r="E291" s="151" t="s">
        <v>18</v>
      </c>
      <c r="F291" s="151" t="s">
        <v>34</v>
      </c>
      <c r="G291" s="74" t="n">
        <v>5020000190</v>
      </c>
      <c r="H291" s="75" t="s">
        <v>111</v>
      </c>
      <c r="I291" s="148" t="n">
        <f aca="false">SUM(J291:M291)</f>
        <v>5600</v>
      </c>
      <c r="J291" s="148" t="n">
        <v>6200</v>
      </c>
      <c r="K291" s="69" t="n">
        <v>-600</v>
      </c>
      <c r="L291" s="69"/>
      <c r="M291" s="149"/>
      <c r="N291" s="148" t="n">
        <f aca="false">SUM(O291:R291)</f>
        <v>5500</v>
      </c>
      <c r="O291" s="148" t="n">
        <v>5500</v>
      </c>
      <c r="P291" s="69"/>
      <c r="Q291" s="69"/>
      <c r="R291" s="150"/>
    </row>
    <row r="292" customFormat="false" ht="31.35" hidden="false" customHeight="false" outlineLevel="0" collapsed="false">
      <c r="B292" s="116"/>
      <c r="C292" s="29" t="s">
        <v>120</v>
      </c>
      <c r="D292" s="29" t="n">
        <v>921</v>
      </c>
      <c r="E292" s="151" t="s">
        <v>18</v>
      </c>
      <c r="F292" s="151" t="s">
        <v>34</v>
      </c>
      <c r="G292" s="74" t="n">
        <v>5030000000</v>
      </c>
      <c r="H292" s="75"/>
      <c r="I292" s="148" t="n">
        <f aca="false">SUM(J292:M292)</f>
        <v>2800000</v>
      </c>
      <c r="J292" s="148" t="n">
        <f aca="false">J293</f>
        <v>2800000</v>
      </c>
      <c r="K292" s="69" t="n">
        <f aca="false">K293</f>
        <v>0</v>
      </c>
      <c r="L292" s="69" t="n">
        <f aca="false">L293</f>
        <v>0</v>
      </c>
      <c r="M292" s="149" t="n">
        <f aca="false">M293</f>
        <v>0</v>
      </c>
      <c r="N292" s="148" t="n">
        <f aca="false">SUM(O292:R292)</f>
        <v>2800000</v>
      </c>
      <c r="O292" s="148" t="n">
        <f aca="false">O293</f>
        <v>2800000</v>
      </c>
      <c r="P292" s="69" t="n">
        <f aca="false">P293</f>
        <v>0</v>
      </c>
      <c r="Q292" s="69" t="n">
        <f aca="false">Q293</f>
        <v>0</v>
      </c>
      <c r="R292" s="150" t="n">
        <f aca="false">R293</f>
        <v>0</v>
      </c>
    </row>
    <row r="293" customFormat="false" ht="31.35" hidden="false" customHeight="false" outlineLevel="0" collapsed="false">
      <c r="B293" s="116"/>
      <c r="C293" s="29" t="s">
        <v>121</v>
      </c>
      <c r="D293" s="29" t="n">
        <v>921</v>
      </c>
      <c r="E293" s="151" t="s">
        <v>18</v>
      </c>
      <c r="F293" s="151" t="s">
        <v>34</v>
      </c>
      <c r="G293" s="74" t="n">
        <v>5030010030</v>
      </c>
      <c r="H293" s="75"/>
      <c r="I293" s="148" t="n">
        <f aca="false">SUM(J293:M293)</f>
        <v>2800000</v>
      </c>
      <c r="J293" s="148" t="n">
        <f aca="false">J294</f>
        <v>2800000</v>
      </c>
      <c r="K293" s="69" t="n">
        <f aca="false">K294</f>
        <v>0</v>
      </c>
      <c r="L293" s="69" t="n">
        <f aca="false">L294</f>
        <v>0</v>
      </c>
      <c r="M293" s="149" t="n">
        <f aca="false">M294</f>
        <v>0</v>
      </c>
      <c r="N293" s="148" t="n">
        <f aca="false">SUM(O293:R293)</f>
        <v>2800000</v>
      </c>
      <c r="O293" s="148" t="n">
        <f aca="false">O294</f>
        <v>2800000</v>
      </c>
      <c r="P293" s="69" t="n">
        <f aca="false">P294</f>
        <v>0</v>
      </c>
      <c r="Q293" s="69" t="n">
        <f aca="false">Q294</f>
        <v>0</v>
      </c>
      <c r="R293" s="150" t="n">
        <f aca="false">R294</f>
        <v>0</v>
      </c>
    </row>
    <row r="294" customFormat="false" ht="31.35" hidden="false" customHeight="false" outlineLevel="0" collapsed="false">
      <c r="B294" s="116"/>
      <c r="C294" s="29" t="s">
        <v>107</v>
      </c>
      <c r="D294" s="29" t="n">
        <v>921</v>
      </c>
      <c r="E294" s="151" t="s">
        <v>18</v>
      </c>
      <c r="F294" s="151" t="s">
        <v>34</v>
      </c>
      <c r="G294" s="74" t="n">
        <v>5030010030</v>
      </c>
      <c r="H294" s="75" t="s">
        <v>108</v>
      </c>
      <c r="I294" s="148" t="n">
        <f aca="false">SUM(J294:M294)</f>
        <v>2800000</v>
      </c>
      <c r="J294" s="148" t="n">
        <v>2800000</v>
      </c>
      <c r="K294" s="69" t="n">
        <v>0</v>
      </c>
      <c r="L294" s="69"/>
      <c r="M294" s="149"/>
      <c r="N294" s="148" t="n">
        <f aca="false">SUM(O294:R294)</f>
        <v>2800000</v>
      </c>
      <c r="O294" s="148" t="n">
        <v>2800000</v>
      </c>
      <c r="P294" s="69"/>
      <c r="Q294" s="69"/>
      <c r="R294" s="150"/>
    </row>
    <row r="295" customFormat="false" ht="31.35" hidden="false" customHeight="false" outlineLevel="0" collapsed="false">
      <c r="B295" s="116"/>
      <c r="C295" s="29" t="s">
        <v>306</v>
      </c>
      <c r="D295" s="29" t="n">
        <v>921</v>
      </c>
      <c r="E295" s="151" t="s">
        <v>18</v>
      </c>
      <c r="F295" s="151" t="s">
        <v>349</v>
      </c>
      <c r="G295" s="74" t="n">
        <v>9900000000</v>
      </c>
      <c r="H295" s="75"/>
      <c r="I295" s="148" t="n">
        <f aca="false">SUM(J295:M295)</f>
        <v>1060200</v>
      </c>
      <c r="J295" s="148" t="n">
        <f aca="false">J296</f>
        <v>1472700</v>
      </c>
      <c r="K295" s="69" t="n">
        <f aca="false">K296</f>
        <v>-412500</v>
      </c>
      <c r="L295" s="69" t="n">
        <f aca="false">L296</f>
        <v>0</v>
      </c>
      <c r="M295" s="149" t="n">
        <f aca="false">M296</f>
        <v>0</v>
      </c>
      <c r="N295" s="148" t="n">
        <f aca="false">SUM(O295:R295)</f>
        <v>1044300</v>
      </c>
      <c r="O295" s="148" t="n">
        <f aca="false">O296</f>
        <v>1044300</v>
      </c>
      <c r="P295" s="69" t="n">
        <f aca="false">P296</f>
        <v>0</v>
      </c>
      <c r="Q295" s="69" t="n">
        <f aca="false">Q296</f>
        <v>0</v>
      </c>
      <c r="R295" s="150" t="n">
        <f aca="false">R296</f>
        <v>0</v>
      </c>
    </row>
    <row r="296" customFormat="false" ht="47.05" hidden="false" customHeight="false" outlineLevel="0" collapsed="false">
      <c r="B296" s="116"/>
      <c r="C296" s="29" t="s">
        <v>307</v>
      </c>
      <c r="D296" s="29" t="n">
        <v>921</v>
      </c>
      <c r="E296" s="151" t="s">
        <v>18</v>
      </c>
      <c r="F296" s="151" t="s">
        <v>34</v>
      </c>
      <c r="G296" s="74" t="n">
        <v>9900010110</v>
      </c>
      <c r="H296" s="75"/>
      <c r="I296" s="148" t="n">
        <f aca="false">SUM(J296:M296)</f>
        <v>1060200</v>
      </c>
      <c r="J296" s="148" t="n">
        <f aca="false">J297</f>
        <v>1472700</v>
      </c>
      <c r="K296" s="69" t="n">
        <f aca="false">K297</f>
        <v>-412500</v>
      </c>
      <c r="L296" s="69" t="n">
        <f aca="false">L297</f>
        <v>0</v>
      </c>
      <c r="M296" s="149" t="n">
        <f aca="false">M297</f>
        <v>0</v>
      </c>
      <c r="N296" s="148" t="n">
        <f aca="false">SUM(O296:R296)</f>
        <v>1044300</v>
      </c>
      <c r="O296" s="148" t="n">
        <f aca="false">O297</f>
        <v>1044300</v>
      </c>
      <c r="P296" s="69" t="n">
        <f aca="false">P297</f>
        <v>0</v>
      </c>
      <c r="Q296" s="69" t="n">
        <f aca="false">Q297</f>
        <v>0</v>
      </c>
      <c r="R296" s="150" t="n">
        <f aca="false">R297</f>
        <v>0</v>
      </c>
    </row>
    <row r="297" customFormat="false" ht="31.35" hidden="false" customHeight="false" outlineLevel="0" collapsed="false">
      <c r="B297" s="116"/>
      <c r="C297" s="29" t="s">
        <v>107</v>
      </c>
      <c r="D297" s="29" t="n">
        <v>921</v>
      </c>
      <c r="E297" s="151" t="s">
        <v>18</v>
      </c>
      <c r="F297" s="151" t="s">
        <v>34</v>
      </c>
      <c r="G297" s="74" t="n">
        <v>9900010110</v>
      </c>
      <c r="H297" s="75" t="s">
        <v>108</v>
      </c>
      <c r="I297" s="148" t="n">
        <f aca="false">SUM(J297:M297)</f>
        <v>1060200</v>
      </c>
      <c r="J297" s="148" t="n">
        <v>1472700</v>
      </c>
      <c r="K297" s="69" t="n">
        <v>-412500</v>
      </c>
      <c r="L297" s="69"/>
      <c r="M297" s="149"/>
      <c r="N297" s="148" t="n">
        <f aca="false">SUM(O297:R297)</f>
        <v>1044300</v>
      </c>
      <c r="O297" s="148" t="n">
        <v>1044300</v>
      </c>
      <c r="P297" s="69"/>
      <c r="Q297" s="69"/>
      <c r="R297" s="150"/>
    </row>
    <row r="298" s="115" customFormat="true" ht="47.05" hidden="false" customHeight="false" outlineLevel="0" collapsed="false">
      <c r="A298" s="110"/>
      <c r="B298" s="116" t="s">
        <v>69</v>
      </c>
      <c r="C298" s="20" t="s">
        <v>350</v>
      </c>
      <c r="D298" s="20" t="n">
        <v>925</v>
      </c>
      <c r="E298" s="155"/>
      <c r="F298" s="155"/>
      <c r="G298" s="80"/>
      <c r="H298" s="81"/>
      <c r="I298" s="141" t="n">
        <f aca="false">SUM(J298:M298)</f>
        <v>3429452200</v>
      </c>
      <c r="J298" s="141" t="n">
        <f aca="false">J306+J428+J299</f>
        <v>3169599400</v>
      </c>
      <c r="K298" s="67" t="n">
        <f aca="false">K306+K428+K299+K434</f>
        <v>251202800</v>
      </c>
      <c r="L298" s="67" t="n">
        <f aca="false">L306+L428+L299+L434</f>
        <v>8650000</v>
      </c>
      <c r="M298" s="142" t="n">
        <f aca="false">M306+M428+M299</f>
        <v>0</v>
      </c>
      <c r="N298" s="141" t="n">
        <f aca="false">SUM(O298:R298)</f>
        <v>3575767900</v>
      </c>
      <c r="O298" s="141" t="n">
        <f aca="false">O306+O428+O299+O434</f>
        <v>3353574800</v>
      </c>
      <c r="P298" s="67" t="n">
        <f aca="false">P306+P428+P299</f>
        <v>0</v>
      </c>
      <c r="Q298" s="67" t="n">
        <f aca="false">Q306+Q428+Q299+Q434</f>
        <v>222193100</v>
      </c>
      <c r="R298" s="143" t="n">
        <f aca="false">R306+R428+R299</f>
        <v>0</v>
      </c>
      <c r="ALR298" s="32"/>
      <c r="ALS298" s="144"/>
      <c r="ALT298" s="144"/>
      <c r="ALU298" s="144"/>
      <c r="ALV298" s="144"/>
      <c r="ALW298" s="144"/>
      <c r="ALX298" s="144"/>
      <c r="ALY298" s="144"/>
      <c r="ALZ298" s="144"/>
      <c r="AMA298" s="0"/>
      <c r="AMB298" s="0"/>
      <c r="AMC298" s="0"/>
      <c r="AMD298" s="0"/>
      <c r="AME298" s="0"/>
      <c r="AMF298" s="0"/>
      <c r="AMG298" s="0"/>
      <c r="AMH298" s="0"/>
      <c r="AMI298" s="0"/>
      <c r="AMJ298" s="0"/>
    </row>
    <row r="299" s="115" customFormat="true" ht="17.35" hidden="false" customHeight="false" outlineLevel="0" collapsed="false">
      <c r="A299" s="110"/>
      <c r="B299" s="116"/>
      <c r="C299" s="29" t="s">
        <v>17</v>
      </c>
      <c r="D299" s="29" t="n">
        <v>925</v>
      </c>
      <c r="E299" s="151" t="s">
        <v>18</v>
      </c>
      <c r="F299" s="151" t="s">
        <v>86</v>
      </c>
      <c r="G299" s="74"/>
      <c r="H299" s="75"/>
      <c r="I299" s="148" t="n">
        <f aca="false">SUM(J299:M299)</f>
        <v>2600000</v>
      </c>
      <c r="J299" s="148" t="n">
        <f aca="false">J300</f>
        <v>2500000</v>
      </c>
      <c r="K299" s="69" t="n">
        <f aca="false">K300</f>
        <v>100000</v>
      </c>
      <c r="L299" s="69" t="n">
        <f aca="false">L300</f>
        <v>0</v>
      </c>
      <c r="M299" s="149" t="n">
        <f aca="false">M300</f>
        <v>0</v>
      </c>
      <c r="N299" s="148" t="n">
        <f aca="false">SUM(O299:R299)</f>
        <v>2600000</v>
      </c>
      <c r="O299" s="148" t="n">
        <f aca="false">O300</f>
        <v>2600000</v>
      </c>
      <c r="P299" s="69" t="n">
        <f aca="false">P300</f>
        <v>0</v>
      </c>
      <c r="Q299" s="69" t="n">
        <f aca="false">Q300</f>
        <v>0</v>
      </c>
      <c r="R299" s="150" t="n">
        <f aca="false">R300</f>
        <v>0</v>
      </c>
      <c r="ALR299" s="1"/>
      <c r="ALS299" s="0"/>
      <c r="ALT299" s="0"/>
      <c r="ALU299" s="0"/>
      <c r="ALV299" s="0"/>
      <c r="ALW299" s="0"/>
      <c r="ALX299" s="0"/>
      <c r="ALY299" s="0"/>
      <c r="ALZ299" s="0"/>
      <c r="AMA299" s="0"/>
      <c r="AMB299" s="0"/>
      <c r="AMC299" s="0"/>
      <c r="AMD299" s="0"/>
      <c r="AME299" s="0"/>
      <c r="AMF299" s="0"/>
      <c r="AMG299" s="0"/>
      <c r="AMH299" s="0"/>
      <c r="AMI299" s="0"/>
      <c r="AMJ299" s="0"/>
    </row>
    <row r="300" s="115" customFormat="true" ht="17.35" hidden="false" customHeight="false" outlineLevel="0" collapsed="false">
      <c r="A300" s="110"/>
      <c r="B300" s="116"/>
      <c r="C300" s="29" t="s">
        <v>33</v>
      </c>
      <c r="D300" s="29" t="n">
        <v>925</v>
      </c>
      <c r="E300" s="151" t="s">
        <v>18</v>
      </c>
      <c r="F300" s="151" t="s">
        <v>34</v>
      </c>
      <c r="G300" s="74"/>
      <c r="H300" s="75"/>
      <c r="I300" s="148" t="n">
        <f aca="false">SUM(J300:M300)</f>
        <v>2600000</v>
      </c>
      <c r="J300" s="148" t="n">
        <f aca="false">J301</f>
        <v>2500000</v>
      </c>
      <c r="K300" s="69" t="n">
        <f aca="false">K301</f>
        <v>100000</v>
      </c>
      <c r="L300" s="69" t="n">
        <f aca="false">L301</f>
        <v>0</v>
      </c>
      <c r="M300" s="149" t="n">
        <f aca="false">M301</f>
        <v>0</v>
      </c>
      <c r="N300" s="148" t="n">
        <f aca="false">SUM(O300:R300)</f>
        <v>2600000</v>
      </c>
      <c r="O300" s="148" t="n">
        <f aca="false">O301</f>
        <v>2600000</v>
      </c>
      <c r="P300" s="69" t="n">
        <f aca="false">P301</f>
        <v>0</v>
      </c>
      <c r="Q300" s="69" t="n">
        <f aca="false">Q301</f>
        <v>0</v>
      </c>
      <c r="R300" s="150" t="n">
        <f aca="false">R301</f>
        <v>0</v>
      </c>
      <c r="ALR300" s="1"/>
      <c r="ALS300" s="0"/>
      <c r="ALT300" s="0"/>
      <c r="ALU300" s="0"/>
      <c r="ALV300" s="0"/>
      <c r="ALW300" s="0"/>
      <c r="ALX300" s="0"/>
      <c r="ALY300" s="0"/>
      <c r="ALZ300" s="0"/>
      <c r="AMA300" s="0"/>
      <c r="AMB300" s="0"/>
      <c r="AMC300" s="0"/>
      <c r="AMD300" s="0"/>
      <c r="AME300" s="0"/>
      <c r="AMF300" s="0"/>
      <c r="AMG300" s="0"/>
      <c r="AMH300" s="0"/>
      <c r="AMI300" s="0"/>
      <c r="AMJ300" s="0"/>
    </row>
    <row r="301" s="115" customFormat="true" ht="31.35" hidden="false" customHeight="false" outlineLevel="0" collapsed="false">
      <c r="A301" s="110"/>
      <c r="B301" s="116"/>
      <c r="C301" s="29" t="s">
        <v>101</v>
      </c>
      <c r="D301" s="29" t="n">
        <v>925</v>
      </c>
      <c r="E301" s="151" t="s">
        <v>18</v>
      </c>
      <c r="F301" s="151" t="s">
        <v>34</v>
      </c>
      <c r="G301" s="74" t="n">
        <v>5000000000</v>
      </c>
      <c r="H301" s="75"/>
      <c r="I301" s="148" t="n">
        <f aca="false">SUM(J301:M301)</f>
        <v>2600000</v>
      </c>
      <c r="J301" s="148" t="n">
        <f aca="false">J302</f>
        <v>2500000</v>
      </c>
      <c r="K301" s="69" t="n">
        <f aca="false">K302</f>
        <v>100000</v>
      </c>
      <c r="L301" s="69" t="n">
        <f aca="false">L302</f>
        <v>0</v>
      </c>
      <c r="M301" s="149" t="n">
        <f aca="false">M302</f>
        <v>0</v>
      </c>
      <c r="N301" s="148" t="n">
        <f aca="false">SUM(O301:R301)</f>
        <v>2600000</v>
      </c>
      <c r="O301" s="148" t="n">
        <f aca="false">O302</f>
        <v>2600000</v>
      </c>
      <c r="P301" s="69" t="n">
        <f aca="false">P302</f>
        <v>0</v>
      </c>
      <c r="Q301" s="69" t="n">
        <f aca="false">Q302</f>
        <v>0</v>
      </c>
      <c r="R301" s="150" t="n">
        <f aca="false">R302</f>
        <v>0</v>
      </c>
      <c r="ALR301" s="1"/>
      <c r="ALS301" s="0"/>
      <c r="ALT301" s="0"/>
      <c r="ALU301" s="0"/>
      <c r="ALV301" s="0"/>
      <c r="ALW301" s="0"/>
      <c r="ALX301" s="0"/>
      <c r="ALY301" s="0"/>
      <c r="ALZ301" s="0"/>
      <c r="AMA301" s="0"/>
      <c r="AMB301" s="0"/>
      <c r="AMC301" s="0"/>
      <c r="AMD301" s="0"/>
      <c r="AME301" s="0"/>
      <c r="AMF301" s="0"/>
      <c r="AMG301" s="0"/>
      <c r="AMH301" s="0"/>
      <c r="AMI301" s="0"/>
      <c r="AMJ301" s="0"/>
    </row>
    <row r="302" s="115" customFormat="true" ht="31.35" hidden="false" customHeight="false" outlineLevel="0" collapsed="false">
      <c r="A302" s="110"/>
      <c r="B302" s="116"/>
      <c r="C302" s="29" t="s">
        <v>120</v>
      </c>
      <c r="D302" s="29" t="n">
        <v>925</v>
      </c>
      <c r="E302" s="151" t="s">
        <v>18</v>
      </c>
      <c r="F302" s="151" t="s">
        <v>34</v>
      </c>
      <c r="G302" s="74" t="n">
        <v>5030000000</v>
      </c>
      <c r="H302" s="75"/>
      <c r="I302" s="148" t="n">
        <f aca="false">SUM(J302:M302)</f>
        <v>2600000</v>
      </c>
      <c r="J302" s="148" t="n">
        <f aca="false">J303</f>
        <v>2500000</v>
      </c>
      <c r="K302" s="69" t="n">
        <f aca="false">K303</f>
        <v>100000</v>
      </c>
      <c r="L302" s="69" t="n">
        <f aca="false">L303</f>
        <v>0</v>
      </c>
      <c r="M302" s="149" t="n">
        <f aca="false">M303</f>
        <v>0</v>
      </c>
      <c r="N302" s="148" t="n">
        <f aca="false">SUM(O302:R302)</f>
        <v>2600000</v>
      </c>
      <c r="O302" s="148" t="n">
        <f aca="false">O303</f>
        <v>2600000</v>
      </c>
      <c r="P302" s="69" t="n">
        <f aca="false">P303</f>
        <v>0</v>
      </c>
      <c r="Q302" s="69" t="n">
        <f aca="false">Q303</f>
        <v>0</v>
      </c>
      <c r="R302" s="150" t="n">
        <f aca="false">R303</f>
        <v>0</v>
      </c>
      <c r="ALR302" s="1"/>
      <c r="ALS302" s="0"/>
      <c r="ALT302" s="0"/>
      <c r="ALU302" s="0"/>
      <c r="ALV302" s="0"/>
      <c r="ALW302" s="0"/>
      <c r="ALX302" s="0"/>
      <c r="ALY302" s="0"/>
      <c r="ALZ302" s="0"/>
      <c r="AMA302" s="0"/>
      <c r="AMB302" s="0"/>
      <c r="AMC302" s="0"/>
      <c r="AMD302" s="0"/>
      <c r="AME302" s="0"/>
      <c r="AMF302" s="0"/>
      <c r="AMG302" s="0"/>
      <c r="AMH302" s="0"/>
      <c r="AMI302" s="0"/>
      <c r="AMJ302" s="0"/>
    </row>
    <row r="303" s="115" customFormat="true" ht="31.35" hidden="false" customHeight="false" outlineLevel="0" collapsed="false">
      <c r="A303" s="110"/>
      <c r="B303" s="116"/>
      <c r="C303" s="29" t="s">
        <v>121</v>
      </c>
      <c r="D303" s="29" t="n">
        <v>925</v>
      </c>
      <c r="E303" s="151" t="s">
        <v>18</v>
      </c>
      <c r="F303" s="151" t="s">
        <v>34</v>
      </c>
      <c r="G303" s="74" t="n">
        <v>5030010030</v>
      </c>
      <c r="H303" s="75"/>
      <c r="I303" s="148" t="n">
        <f aca="false">SUM(J303:M303)</f>
        <v>2600000</v>
      </c>
      <c r="J303" s="148" t="n">
        <f aca="false">J304+J305</f>
        <v>2500000</v>
      </c>
      <c r="K303" s="69" t="n">
        <f aca="false">K304+K305</f>
        <v>100000</v>
      </c>
      <c r="L303" s="69" t="n">
        <f aca="false">L304+L305</f>
        <v>0</v>
      </c>
      <c r="M303" s="149" t="n">
        <f aca="false">M304+M305</f>
        <v>0</v>
      </c>
      <c r="N303" s="148" t="n">
        <f aca="false">SUM(O303:R303)</f>
        <v>2600000</v>
      </c>
      <c r="O303" s="148" t="n">
        <f aca="false">O304+O305</f>
        <v>2600000</v>
      </c>
      <c r="P303" s="69" t="n">
        <f aca="false">P304+P305</f>
        <v>0</v>
      </c>
      <c r="Q303" s="69" t="n">
        <f aca="false">Q304+Q305</f>
        <v>0</v>
      </c>
      <c r="R303" s="150" t="n">
        <f aca="false">R304+R305</f>
        <v>0</v>
      </c>
      <c r="ALR303" s="1"/>
      <c r="ALS303" s="0"/>
      <c r="ALT303" s="0"/>
      <c r="ALU303" s="0"/>
      <c r="ALV303" s="0"/>
      <c r="ALW303" s="0"/>
      <c r="ALX303" s="0"/>
      <c r="ALY303" s="0"/>
      <c r="ALZ303" s="0"/>
      <c r="AMA303" s="0"/>
      <c r="AMB303" s="0"/>
      <c r="AMC303" s="0"/>
      <c r="AMD303" s="0"/>
      <c r="AME303" s="0"/>
      <c r="AMF303" s="0"/>
      <c r="AMG303" s="0"/>
      <c r="AMH303" s="0"/>
      <c r="AMI303" s="0"/>
      <c r="AMJ303" s="0"/>
    </row>
    <row r="304" s="115" customFormat="true" ht="31.35" hidden="false" customHeight="false" outlineLevel="0" collapsed="false">
      <c r="A304" s="110"/>
      <c r="B304" s="116"/>
      <c r="C304" s="29" t="s">
        <v>107</v>
      </c>
      <c r="D304" s="29" t="n">
        <v>925</v>
      </c>
      <c r="E304" s="151" t="s">
        <v>18</v>
      </c>
      <c r="F304" s="151" t="s">
        <v>34</v>
      </c>
      <c r="G304" s="74" t="n">
        <v>5030010030</v>
      </c>
      <c r="H304" s="75" t="s">
        <v>108</v>
      </c>
      <c r="I304" s="148" t="n">
        <f aca="false">SUM(J304:M304)</f>
        <v>2585000</v>
      </c>
      <c r="J304" s="148" t="n">
        <v>2485000</v>
      </c>
      <c r="K304" s="69" t="n">
        <v>100000</v>
      </c>
      <c r="L304" s="69"/>
      <c r="M304" s="149"/>
      <c r="N304" s="148" t="n">
        <f aca="false">SUM(O304:R304)</f>
        <v>2585000</v>
      </c>
      <c r="O304" s="148" t="n">
        <v>2585000</v>
      </c>
      <c r="P304" s="69"/>
      <c r="Q304" s="69"/>
      <c r="R304" s="150"/>
      <c r="ALR304" s="1"/>
      <c r="ALS304" s="0"/>
      <c r="ALT304" s="0"/>
      <c r="ALU304" s="0"/>
      <c r="ALV304" s="0"/>
      <c r="ALW304" s="0"/>
      <c r="ALX304" s="0"/>
      <c r="ALY304" s="0"/>
      <c r="ALZ304" s="0"/>
      <c r="AMA304" s="0"/>
      <c r="AMB304" s="0"/>
      <c r="AMC304" s="0"/>
      <c r="AMD304" s="0"/>
      <c r="AME304" s="0"/>
      <c r="AMF304" s="0"/>
      <c r="AMG304" s="0"/>
      <c r="AMH304" s="0"/>
      <c r="AMI304" s="0"/>
      <c r="AMJ304" s="0"/>
    </row>
    <row r="305" s="115" customFormat="true" ht="17.35" hidden="false" customHeight="false" outlineLevel="0" collapsed="false">
      <c r="A305" s="110"/>
      <c r="B305" s="116"/>
      <c r="C305" s="29" t="s">
        <v>110</v>
      </c>
      <c r="D305" s="29" t="n">
        <v>925</v>
      </c>
      <c r="E305" s="151" t="s">
        <v>18</v>
      </c>
      <c r="F305" s="151" t="s">
        <v>34</v>
      </c>
      <c r="G305" s="74" t="n">
        <v>5030010030</v>
      </c>
      <c r="H305" s="75" t="s">
        <v>111</v>
      </c>
      <c r="I305" s="148" t="n">
        <f aca="false">SUM(J305:M305)</f>
        <v>15000</v>
      </c>
      <c r="J305" s="148" t="n">
        <v>15000</v>
      </c>
      <c r="K305" s="69" t="n">
        <v>0</v>
      </c>
      <c r="L305" s="69"/>
      <c r="M305" s="149"/>
      <c r="N305" s="148" t="n">
        <f aca="false">SUM(O305:R305)</f>
        <v>15000</v>
      </c>
      <c r="O305" s="148" t="n">
        <v>15000</v>
      </c>
      <c r="P305" s="69"/>
      <c r="Q305" s="69"/>
      <c r="R305" s="150"/>
      <c r="ALR305" s="1"/>
      <c r="ALS305" s="0"/>
      <c r="ALT305" s="0"/>
      <c r="ALU305" s="0"/>
      <c r="ALV305" s="0"/>
      <c r="ALW305" s="0"/>
      <c r="ALX305" s="0"/>
      <c r="ALY305" s="0"/>
      <c r="ALZ305" s="0"/>
      <c r="AMA305" s="0"/>
      <c r="AMB305" s="0"/>
      <c r="AMC305" s="0"/>
      <c r="AMD305" s="0"/>
      <c r="AME305" s="0"/>
      <c r="AMF305" s="0"/>
      <c r="AMG305" s="0"/>
      <c r="AMH305" s="0"/>
      <c r="AMI305" s="0"/>
      <c r="AMJ305" s="0"/>
    </row>
    <row r="306" customFormat="false" ht="17.35" hidden="false" customHeight="false" outlineLevel="0" collapsed="false">
      <c r="B306" s="116"/>
      <c r="C306" s="29" t="s">
        <v>56</v>
      </c>
      <c r="D306" s="29" t="n">
        <v>925</v>
      </c>
      <c r="E306" s="151" t="s">
        <v>57</v>
      </c>
      <c r="F306" s="151" t="s">
        <v>86</v>
      </c>
      <c r="G306" s="74"/>
      <c r="H306" s="79"/>
      <c r="I306" s="148" t="n">
        <f aca="false">SUM(J306:M306)</f>
        <v>3217755100</v>
      </c>
      <c r="J306" s="148" t="n">
        <f aca="false">J307+J326+J372+J388</f>
        <v>3153120300</v>
      </c>
      <c r="K306" s="69" t="n">
        <f aca="false">K307+K326+K372+K388</f>
        <v>55961400</v>
      </c>
      <c r="L306" s="69" t="n">
        <f aca="false">L307+L326+L372+L388</f>
        <v>8673400</v>
      </c>
      <c r="M306" s="149" t="n">
        <f aca="false">M307+M326+M372+M388</f>
        <v>0</v>
      </c>
      <c r="N306" s="148" t="n">
        <f aca="false">SUM(O306:R306)</f>
        <v>3365469600</v>
      </c>
      <c r="O306" s="148" t="n">
        <f aca="false">O307+O326+O372+O388</f>
        <v>3143253100</v>
      </c>
      <c r="P306" s="69" t="n">
        <f aca="false">P307+P326+P372+P388</f>
        <v>0</v>
      </c>
      <c r="Q306" s="69" t="n">
        <f aca="false">Q307+Q326+Q372+Q388</f>
        <v>222216500</v>
      </c>
      <c r="R306" s="150" t="n">
        <f aca="false">R307+R326+R372+R388</f>
        <v>0</v>
      </c>
    </row>
    <row r="307" customFormat="false" ht="17.35" hidden="false" customHeight="false" outlineLevel="0" collapsed="false">
      <c r="B307" s="116"/>
      <c r="C307" s="29" t="s">
        <v>58</v>
      </c>
      <c r="D307" s="29" t="n">
        <v>925</v>
      </c>
      <c r="E307" s="151" t="s">
        <v>57</v>
      </c>
      <c r="F307" s="151" t="s">
        <v>18</v>
      </c>
      <c r="G307" s="74"/>
      <c r="H307" s="79"/>
      <c r="I307" s="148" t="n">
        <f aca="false">SUM(J307:M307)</f>
        <v>1123885000</v>
      </c>
      <c r="J307" s="148" t="n">
        <f aca="false">J308+J323</f>
        <v>1018421400</v>
      </c>
      <c r="K307" s="69" t="n">
        <f aca="false">K308+K323</f>
        <v>105201600</v>
      </c>
      <c r="L307" s="69" t="n">
        <f aca="false">L308+L323</f>
        <v>262000</v>
      </c>
      <c r="M307" s="149" t="n">
        <f aca="false">M308+M323</f>
        <v>0</v>
      </c>
      <c r="N307" s="148" t="n">
        <f aca="false">SUM(O307:R307)</f>
        <v>1168449600</v>
      </c>
      <c r="O307" s="148" t="n">
        <f aca="false">O308+O323</f>
        <v>1164551000</v>
      </c>
      <c r="P307" s="69" t="n">
        <f aca="false">P308+P323</f>
        <v>0</v>
      </c>
      <c r="Q307" s="69" t="n">
        <f aca="false">Q308+Q323</f>
        <v>3898600</v>
      </c>
      <c r="R307" s="150" t="n">
        <f aca="false">R308+R323</f>
        <v>0</v>
      </c>
    </row>
    <row r="308" customFormat="false" ht="17.35" hidden="false" customHeight="false" outlineLevel="0" collapsed="false">
      <c r="B308" s="116"/>
      <c r="C308" s="29" t="s">
        <v>166</v>
      </c>
      <c r="D308" s="29" t="n">
        <v>925</v>
      </c>
      <c r="E308" s="151" t="s">
        <v>57</v>
      </c>
      <c r="F308" s="151" t="s">
        <v>18</v>
      </c>
      <c r="G308" s="74" t="n">
        <v>5800000000</v>
      </c>
      <c r="H308" s="79"/>
      <c r="I308" s="148" t="n">
        <f aca="false">SUM(J308:M308)</f>
        <v>1123885000</v>
      </c>
      <c r="J308" s="148" t="n">
        <f aca="false">J309</f>
        <v>1017921400</v>
      </c>
      <c r="K308" s="148" t="n">
        <f aca="false">K309</f>
        <v>105701600</v>
      </c>
      <c r="L308" s="69" t="n">
        <f aca="false">L309</f>
        <v>262000</v>
      </c>
      <c r="M308" s="149" t="n">
        <f aca="false">M309</f>
        <v>0</v>
      </c>
      <c r="N308" s="148" t="n">
        <f aca="false">SUM(O308:R308)</f>
        <v>1168449600</v>
      </c>
      <c r="O308" s="148" t="n">
        <f aca="false">O309</f>
        <v>1164551000</v>
      </c>
      <c r="P308" s="69" t="n">
        <f aca="false">P309</f>
        <v>0</v>
      </c>
      <c r="Q308" s="69" t="n">
        <f aca="false">Q309</f>
        <v>3898600</v>
      </c>
      <c r="R308" s="150" t="n">
        <f aca="false">R309</f>
        <v>0</v>
      </c>
    </row>
    <row r="309" customFormat="false" ht="17.35" hidden="false" customHeight="false" outlineLevel="0" collapsed="false">
      <c r="B309" s="116"/>
      <c r="C309" s="29" t="s">
        <v>167</v>
      </c>
      <c r="D309" s="29" t="n">
        <v>925</v>
      </c>
      <c r="E309" s="151" t="s">
        <v>57</v>
      </c>
      <c r="F309" s="151" t="s">
        <v>18</v>
      </c>
      <c r="G309" s="74" t="n">
        <v>5810000000</v>
      </c>
      <c r="H309" s="79"/>
      <c r="I309" s="148" t="n">
        <f aca="false">SUM(J309:M309)</f>
        <v>1123885000</v>
      </c>
      <c r="J309" s="148" t="n">
        <f aca="false">J314+J316+J310+J312+J318</f>
        <v>1017921400</v>
      </c>
      <c r="K309" s="69" t="n">
        <f aca="false">K314+K316+K310+K312+K318</f>
        <v>105701600</v>
      </c>
      <c r="L309" s="69" t="n">
        <f aca="false">L314+L316+L310+L312+L318</f>
        <v>262000</v>
      </c>
      <c r="M309" s="149" t="n">
        <f aca="false">M314+M316+M310+M312+M318</f>
        <v>0</v>
      </c>
      <c r="N309" s="148" t="n">
        <f aca="false">SUM(O309:R309)</f>
        <v>1168449600</v>
      </c>
      <c r="O309" s="148" t="n">
        <f aca="false">O314+O316+O310+O312+O318</f>
        <v>1164551000</v>
      </c>
      <c r="P309" s="69" t="n">
        <f aca="false">P314+P316+P310+P312+P318</f>
        <v>0</v>
      </c>
      <c r="Q309" s="69" t="n">
        <f aca="false">Q314+Q316+Q310+Q312+Q318</f>
        <v>3898600</v>
      </c>
      <c r="R309" s="150" t="n">
        <f aca="false">R314+R316+R310+R312+R318</f>
        <v>0</v>
      </c>
    </row>
    <row r="310" customFormat="false" ht="31.35" hidden="false" customHeight="false" outlineLevel="0" collapsed="false">
      <c r="B310" s="116"/>
      <c r="C310" s="29" t="s">
        <v>134</v>
      </c>
      <c r="D310" s="29" t="n">
        <v>925</v>
      </c>
      <c r="E310" s="151" t="s">
        <v>57</v>
      </c>
      <c r="F310" s="151" t="s">
        <v>18</v>
      </c>
      <c r="G310" s="74" t="n">
        <v>5810000590</v>
      </c>
      <c r="H310" s="79"/>
      <c r="I310" s="148" t="n">
        <f aca="false">SUM(J310:M310)</f>
        <v>276269200</v>
      </c>
      <c r="J310" s="148" t="n">
        <f aca="false">J311</f>
        <v>248836300</v>
      </c>
      <c r="K310" s="69" t="n">
        <f aca="false">K311</f>
        <v>27432900</v>
      </c>
      <c r="L310" s="69" t="n">
        <f aca="false">L311</f>
        <v>0</v>
      </c>
      <c r="M310" s="149" t="n">
        <f aca="false">M311</f>
        <v>0</v>
      </c>
      <c r="N310" s="148" t="n">
        <f aca="false">SUM(O310:R310)</f>
        <v>275799100</v>
      </c>
      <c r="O310" s="148" t="n">
        <f aca="false">O311</f>
        <v>275799100</v>
      </c>
      <c r="P310" s="69" t="n">
        <f aca="false">P311</f>
        <v>0</v>
      </c>
      <c r="Q310" s="69" t="n">
        <f aca="false">Q311</f>
        <v>0</v>
      </c>
      <c r="R310" s="150" t="n">
        <f aca="false">R311</f>
        <v>0</v>
      </c>
    </row>
    <row r="311" customFormat="false" ht="31.35" hidden="false" customHeight="false" outlineLevel="0" collapsed="false">
      <c r="B311" s="116"/>
      <c r="C311" s="29" t="s">
        <v>170</v>
      </c>
      <c r="D311" s="29" t="n">
        <v>925</v>
      </c>
      <c r="E311" s="151" t="s">
        <v>57</v>
      </c>
      <c r="F311" s="151" t="s">
        <v>18</v>
      </c>
      <c r="G311" s="74" t="n">
        <v>5810000590</v>
      </c>
      <c r="H311" s="79" t="n">
        <v>600</v>
      </c>
      <c r="I311" s="148" t="n">
        <f aca="false">SUM(J311:M311)</f>
        <v>276269200</v>
      </c>
      <c r="J311" s="148" t="n">
        <v>248836300</v>
      </c>
      <c r="K311" s="69" t="n">
        <v>27432900</v>
      </c>
      <c r="L311" s="69"/>
      <c r="M311" s="149"/>
      <c r="N311" s="148" t="n">
        <f aca="false">SUM(O311:R311)</f>
        <v>275799100</v>
      </c>
      <c r="O311" s="148" t="n">
        <v>275799100</v>
      </c>
      <c r="P311" s="69"/>
      <c r="Q311" s="69"/>
      <c r="R311" s="150"/>
    </row>
    <row r="312" customFormat="false" ht="17.35" hidden="true" customHeight="false" outlineLevel="0" collapsed="false">
      <c r="B312" s="116"/>
      <c r="C312" s="29" t="s">
        <v>169</v>
      </c>
      <c r="D312" s="29" t="n">
        <v>925</v>
      </c>
      <c r="E312" s="151" t="s">
        <v>57</v>
      </c>
      <c r="F312" s="151" t="s">
        <v>18</v>
      </c>
      <c r="G312" s="74" t="n">
        <v>5810009020</v>
      </c>
      <c r="H312" s="79"/>
      <c r="I312" s="148" t="n">
        <f aca="false">SUM(J312:M312)</f>
        <v>0</v>
      </c>
      <c r="J312" s="148" t="n">
        <f aca="false">J313</f>
        <v>0</v>
      </c>
      <c r="K312" s="69" t="n">
        <f aca="false">K313</f>
        <v>0</v>
      </c>
      <c r="L312" s="69" t="n">
        <f aca="false">L313</f>
        <v>0</v>
      </c>
      <c r="M312" s="149" t="n">
        <f aca="false">M313</f>
        <v>0</v>
      </c>
      <c r="N312" s="148" t="n">
        <f aca="false">SUM(O312:R312)</f>
        <v>0</v>
      </c>
      <c r="O312" s="148" t="n">
        <f aca="false">O313</f>
        <v>0</v>
      </c>
      <c r="P312" s="69" t="n">
        <f aca="false">P313</f>
        <v>0</v>
      </c>
      <c r="Q312" s="69" t="n">
        <f aca="false">Q313</f>
        <v>0</v>
      </c>
      <c r="R312" s="150" t="n">
        <f aca="false">R313</f>
        <v>0</v>
      </c>
    </row>
    <row r="313" customFormat="false" ht="31.35" hidden="true" customHeight="false" outlineLevel="0" collapsed="false">
      <c r="B313" s="116"/>
      <c r="C313" s="29" t="s">
        <v>170</v>
      </c>
      <c r="D313" s="29" t="n">
        <v>925</v>
      </c>
      <c r="E313" s="151" t="s">
        <v>57</v>
      </c>
      <c r="F313" s="151" t="s">
        <v>18</v>
      </c>
      <c r="G313" s="74" t="n">
        <v>5810009020</v>
      </c>
      <c r="H313" s="79" t="n">
        <v>600</v>
      </c>
      <c r="I313" s="148" t="n">
        <f aca="false">SUM(J313:M313)</f>
        <v>0</v>
      </c>
      <c r="J313" s="148"/>
      <c r="K313" s="69"/>
      <c r="L313" s="69"/>
      <c r="M313" s="149"/>
      <c r="N313" s="148" t="n">
        <f aca="false">SUM(O313:R313)</f>
        <v>0</v>
      </c>
      <c r="O313" s="148"/>
      <c r="P313" s="69"/>
      <c r="Q313" s="69"/>
      <c r="R313" s="150"/>
    </row>
    <row r="314" customFormat="false" ht="124.6" hidden="false" customHeight="true" outlineLevel="0" collapsed="false">
      <c r="B314" s="116"/>
      <c r="C314" s="29" t="s">
        <v>171</v>
      </c>
      <c r="D314" s="29" t="n">
        <v>925</v>
      </c>
      <c r="E314" s="151" t="s">
        <v>57</v>
      </c>
      <c r="F314" s="151" t="s">
        <v>18</v>
      </c>
      <c r="G314" s="74" t="n">
        <v>5810060820</v>
      </c>
      <c r="H314" s="79"/>
      <c r="I314" s="148" t="n">
        <f aca="false">SUM(J314:M314)</f>
        <v>576200</v>
      </c>
      <c r="J314" s="148" t="n">
        <f aca="false">J315</f>
        <v>605300</v>
      </c>
      <c r="K314" s="69" t="n">
        <f aca="false">K315</f>
        <v>-29100</v>
      </c>
      <c r="L314" s="69" t="n">
        <f aca="false">L315</f>
        <v>0</v>
      </c>
      <c r="M314" s="149" t="n">
        <f aca="false">M315</f>
        <v>0</v>
      </c>
      <c r="N314" s="148" t="n">
        <f aca="false">SUM(O314:R314)</f>
        <v>598500</v>
      </c>
      <c r="O314" s="148" t="n">
        <f aca="false">O315</f>
        <v>598500</v>
      </c>
      <c r="P314" s="69" t="n">
        <f aca="false">P315</f>
        <v>0</v>
      </c>
      <c r="Q314" s="69" t="n">
        <f aca="false">Q315</f>
        <v>0</v>
      </c>
      <c r="R314" s="150" t="n">
        <f aca="false">R315</f>
        <v>0</v>
      </c>
    </row>
    <row r="315" customFormat="false" ht="31.35" hidden="false" customHeight="false" outlineLevel="0" collapsed="false">
      <c r="B315" s="116"/>
      <c r="C315" s="29" t="s">
        <v>170</v>
      </c>
      <c r="D315" s="29" t="n">
        <v>925</v>
      </c>
      <c r="E315" s="151" t="s">
        <v>57</v>
      </c>
      <c r="F315" s="151" t="s">
        <v>18</v>
      </c>
      <c r="G315" s="74" t="n">
        <v>5810060820</v>
      </c>
      <c r="H315" s="79" t="n">
        <v>600</v>
      </c>
      <c r="I315" s="148" t="n">
        <f aca="false">SUM(J315:M315)</f>
        <v>576200</v>
      </c>
      <c r="J315" s="148" t="n">
        <v>605300</v>
      </c>
      <c r="K315" s="69" t="n">
        <v>-29100</v>
      </c>
      <c r="L315" s="69"/>
      <c r="M315" s="149"/>
      <c r="N315" s="148" t="n">
        <f aca="false">SUM(O315:R315)</f>
        <v>598500</v>
      </c>
      <c r="O315" s="148" t="n">
        <v>598500</v>
      </c>
      <c r="P315" s="69"/>
      <c r="Q315" s="69"/>
      <c r="R315" s="150"/>
    </row>
    <row r="316" customFormat="false" ht="75.65" hidden="false" customHeight="false" outlineLevel="0" collapsed="false">
      <c r="B316" s="116"/>
      <c r="C316" s="29" t="s">
        <v>172</v>
      </c>
      <c r="D316" s="29" t="n">
        <v>925</v>
      </c>
      <c r="E316" s="151" t="s">
        <v>57</v>
      </c>
      <c r="F316" s="151" t="s">
        <v>18</v>
      </c>
      <c r="G316" s="74" t="n">
        <v>5810060860</v>
      </c>
      <c r="H316" s="79"/>
      <c r="I316" s="148" t="n">
        <f aca="false">SUM(J316:M316)</f>
        <v>830659500</v>
      </c>
      <c r="J316" s="148" t="n">
        <f aca="false">J317</f>
        <v>755830100</v>
      </c>
      <c r="K316" s="69" t="n">
        <f aca="false">K317</f>
        <v>74567400</v>
      </c>
      <c r="L316" s="69" t="n">
        <f aca="false">L317</f>
        <v>262000</v>
      </c>
      <c r="M316" s="149" t="n">
        <f aca="false">M317</f>
        <v>0</v>
      </c>
      <c r="N316" s="148" t="n">
        <f aca="false">SUM(O316:R316)</f>
        <v>875671900</v>
      </c>
      <c r="O316" s="148" t="n">
        <f aca="false">O317</f>
        <v>871773300</v>
      </c>
      <c r="P316" s="69" t="n">
        <f aca="false">P317</f>
        <v>0</v>
      </c>
      <c r="Q316" s="69" t="n">
        <f aca="false">Q317</f>
        <v>3898600</v>
      </c>
      <c r="R316" s="150" t="n">
        <f aca="false">R317</f>
        <v>0</v>
      </c>
    </row>
    <row r="317" customFormat="false" ht="31.35" hidden="false" customHeight="false" outlineLevel="0" collapsed="false">
      <c r="B317" s="116"/>
      <c r="C317" s="29" t="s">
        <v>170</v>
      </c>
      <c r="D317" s="29" t="n">
        <v>925</v>
      </c>
      <c r="E317" s="151" t="s">
        <v>57</v>
      </c>
      <c r="F317" s="151" t="s">
        <v>18</v>
      </c>
      <c r="G317" s="74" t="n">
        <v>5810060860</v>
      </c>
      <c r="H317" s="79" t="n">
        <v>600</v>
      </c>
      <c r="I317" s="148" t="n">
        <f aca="false">SUM(J317:M317)</f>
        <v>830659500</v>
      </c>
      <c r="J317" s="148" t="n">
        <v>755830100</v>
      </c>
      <c r="K317" s="69" t="n">
        <v>74567400</v>
      </c>
      <c r="L317" s="69" t="n">
        <v>262000</v>
      </c>
      <c r="M317" s="149"/>
      <c r="N317" s="148" t="n">
        <f aca="false">SUM(O317:R317)</f>
        <v>875671900</v>
      </c>
      <c r="O317" s="148" t="n">
        <v>871773300</v>
      </c>
      <c r="P317" s="69"/>
      <c r="Q317" s="69" t="n">
        <v>3898600</v>
      </c>
      <c r="R317" s="150"/>
    </row>
    <row r="318" customFormat="false" ht="31.35" hidden="false" customHeight="false" outlineLevel="0" collapsed="false">
      <c r="B318" s="116"/>
      <c r="C318" s="29" t="s">
        <v>176</v>
      </c>
      <c r="D318" s="29" t="n">
        <v>925</v>
      </c>
      <c r="E318" s="151" t="s">
        <v>57</v>
      </c>
      <c r="F318" s="151" t="s">
        <v>18</v>
      </c>
      <c r="G318" s="74" t="n">
        <v>5810100000</v>
      </c>
      <c r="H318" s="79"/>
      <c r="I318" s="148" t="n">
        <f aca="false">SUM(J318:M318)</f>
        <v>16380100</v>
      </c>
      <c r="J318" s="148" t="n">
        <f aca="false">J319</f>
        <v>12649700</v>
      </c>
      <c r="K318" s="69" t="n">
        <f aca="false">K319+K321</f>
        <v>3730400</v>
      </c>
      <c r="L318" s="69" t="n">
        <f aca="false">L319</f>
        <v>0</v>
      </c>
      <c r="M318" s="149" t="n">
        <f aca="false">M319</f>
        <v>0</v>
      </c>
      <c r="N318" s="148" t="n">
        <f aca="false">SUM(O318:R318)</f>
        <v>16380100</v>
      </c>
      <c r="O318" s="148" t="n">
        <f aca="false">O319+O321</f>
        <v>16380100</v>
      </c>
      <c r="P318" s="69" t="n">
        <f aca="false">P319</f>
        <v>0</v>
      </c>
      <c r="Q318" s="69" t="n">
        <f aca="false">Q319</f>
        <v>0</v>
      </c>
      <c r="R318" s="150" t="n">
        <f aca="false">R319</f>
        <v>0</v>
      </c>
    </row>
    <row r="319" customFormat="false" ht="31.35" hidden="false" customHeight="false" outlineLevel="0" collapsed="false">
      <c r="B319" s="116"/>
      <c r="C319" s="29" t="s">
        <v>176</v>
      </c>
      <c r="D319" s="29" t="n">
        <v>925</v>
      </c>
      <c r="E319" s="151" t="s">
        <v>57</v>
      </c>
      <c r="F319" s="151" t="s">
        <v>18</v>
      </c>
      <c r="G319" s="74" t="n">
        <v>5810100590</v>
      </c>
      <c r="H319" s="79"/>
      <c r="I319" s="148" t="n">
        <f aca="false">SUM(J319:M319)</f>
        <v>510400</v>
      </c>
      <c r="J319" s="148" t="n">
        <f aca="false">J320</f>
        <v>12649700</v>
      </c>
      <c r="K319" s="69" t="n">
        <f aca="false">K320</f>
        <v>-12139300</v>
      </c>
      <c r="L319" s="69" t="n">
        <f aca="false">L320</f>
        <v>0</v>
      </c>
      <c r="M319" s="149" t="n">
        <f aca="false">M320</f>
        <v>0</v>
      </c>
      <c r="N319" s="148" t="n">
        <f aca="false">SUM(O319:R319)</f>
        <v>510400</v>
      </c>
      <c r="O319" s="148" t="n">
        <f aca="false">O320</f>
        <v>510400</v>
      </c>
      <c r="P319" s="69" t="n">
        <f aca="false">P320</f>
        <v>0</v>
      </c>
      <c r="Q319" s="69" t="n">
        <f aca="false">Q320</f>
        <v>0</v>
      </c>
      <c r="R319" s="150" t="n">
        <f aca="false">R320</f>
        <v>0</v>
      </c>
    </row>
    <row r="320" customFormat="false" ht="31.35" hidden="false" customHeight="false" outlineLevel="0" collapsed="false">
      <c r="B320" s="116"/>
      <c r="C320" s="29" t="s">
        <v>170</v>
      </c>
      <c r="D320" s="29" t="n">
        <v>925</v>
      </c>
      <c r="E320" s="151" t="s">
        <v>57</v>
      </c>
      <c r="F320" s="151" t="s">
        <v>18</v>
      </c>
      <c r="G320" s="74" t="n">
        <v>5810100590</v>
      </c>
      <c r="H320" s="79" t="n">
        <v>600</v>
      </c>
      <c r="I320" s="148" t="n">
        <f aca="false">SUM(J320:M320)</f>
        <v>510400</v>
      </c>
      <c r="J320" s="148" t="n">
        <v>12649700</v>
      </c>
      <c r="K320" s="69" t="n">
        <v>-12139300</v>
      </c>
      <c r="L320" s="69"/>
      <c r="M320" s="149"/>
      <c r="N320" s="148" t="n">
        <f aca="false">SUM(O320:R320)</f>
        <v>510400</v>
      </c>
      <c r="O320" s="148" t="n">
        <v>510400</v>
      </c>
      <c r="P320" s="69"/>
      <c r="Q320" s="69"/>
      <c r="R320" s="150"/>
    </row>
    <row r="321" customFormat="false" ht="75.65" hidden="false" customHeight="false" outlineLevel="0" collapsed="false">
      <c r="B321" s="116"/>
      <c r="C321" s="29" t="s">
        <v>177</v>
      </c>
      <c r="D321" s="29" t="n">
        <v>925</v>
      </c>
      <c r="E321" s="151" t="s">
        <v>57</v>
      </c>
      <c r="F321" s="151" t="s">
        <v>18</v>
      </c>
      <c r="G321" s="74" t="n">
        <v>5810100591</v>
      </c>
      <c r="H321" s="79"/>
      <c r="I321" s="148" t="n">
        <f aca="false">SUM(J321:M321)</f>
        <v>15869700</v>
      </c>
      <c r="J321" s="148"/>
      <c r="K321" s="69" t="n">
        <f aca="false">K322</f>
        <v>15869700</v>
      </c>
      <c r="L321" s="69"/>
      <c r="M321" s="149"/>
      <c r="N321" s="148" t="n">
        <f aca="false">SUM(O321:R321)</f>
        <v>15869700</v>
      </c>
      <c r="O321" s="148" t="n">
        <f aca="false">O322</f>
        <v>15869700</v>
      </c>
      <c r="P321" s="69"/>
      <c r="Q321" s="69"/>
      <c r="R321" s="150"/>
    </row>
    <row r="322" customFormat="false" ht="31.35" hidden="false" customHeight="false" outlineLevel="0" collapsed="false">
      <c r="B322" s="116"/>
      <c r="C322" s="29" t="s">
        <v>170</v>
      </c>
      <c r="D322" s="29" t="n">
        <v>925</v>
      </c>
      <c r="E322" s="151" t="s">
        <v>57</v>
      </c>
      <c r="F322" s="151" t="s">
        <v>18</v>
      </c>
      <c r="G322" s="74" t="n">
        <v>5810100591</v>
      </c>
      <c r="H322" s="79" t="n">
        <v>600</v>
      </c>
      <c r="I322" s="148" t="n">
        <f aca="false">SUM(J322:M322)</f>
        <v>15869700</v>
      </c>
      <c r="J322" s="148"/>
      <c r="K322" s="69" t="n">
        <v>15869700</v>
      </c>
      <c r="L322" s="69"/>
      <c r="M322" s="149"/>
      <c r="N322" s="148" t="n">
        <f aca="false">SUM(O322:R322)</f>
        <v>15869700</v>
      </c>
      <c r="O322" s="148" t="n">
        <v>15869700</v>
      </c>
      <c r="P322" s="69"/>
      <c r="Q322" s="69"/>
      <c r="R322" s="150"/>
    </row>
    <row r="323" customFormat="false" ht="31.35" hidden="true" customHeight="false" outlineLevel="0" collapsed="false">
      <c r="B323" s="116"/>
      <c r="C323" s="29" t="s">
        <v>306</v>
      </c>
      <c r="D323" s="29" t="n">
        <v>925</v>
      </c>
      <c r="E323" s="151" t="s">
        <v>57</v>
      </c>
      <c r="F323" s="151" t="s">
        <v>18</v>
      </c>
      <c r="G323" s="74" t="n">
        <v>9900000000</v>
      </c>
      <c r="H323" s="79"/>
      <c r="I323" s="148" t="n">
        <f aca="false">SUM(J323:M323)</f>
        <v>0</v>
      </c>
      <c r="J323" s="148" t="n">
        <f aca="false">J324</f>
        <v>500000</v>
      </c>
      <c r="K323" s="69" t="n">
        <f aca="false">K324</f>
        <v>-500000</v>
      </c>
      <c r="L323" s="69" t="n">
        <f aca="false">L324</f>
        <v>0</v>
      </c>
      <c r="M323" s="149" t="n">
        <f aca="false">M324</f>
        <v>0</v>
      </c>
      <c r="N323" s="148" t="n">
        <f aca="false">SUM(O323:R323)</f>
        <v>0</v>
      </c>
      <c r="O323" s="148" t="n">
        <f aca="false">O324</f>
        <v>0</v>
      </c>
      <c r="P323" s="69" t="n">
        <f aca="false">P324</f>
        <v>0</v>
      </c>
      <c r="Q323" s="69" t="n">
        <f aca="false">Q324</f>
        <v>0</v>
      </c>
      <c r="R323" s="150" t="n">
        <f aca="false">R324</f>
        <v>0</v>
      </c>
    </row>
    <row r="324" customFormat="false" ht="17.35" hidden="true" customHeight="false" outlineLevel="0" collapsed="false">
      <c r="B324" s="116"/>
      <c r="C324" s="29" t="s">
        <v>310</v>
      </c>
      <c r="D324" s="29" t="n">
        <v>925</v>
      </c>
      <c r="E324" s="151" t="s">
        <v>57</v>
      </c>
      <c r="F324" s="151" t="s">
        <v>18</v>
      </c>
      <c r="G324" s="74" t="n">
        <v>9900010910</v>
      </c>
      <c r="H324" s="79"/>
      <c r="I324" s="148" t="n">
        <f aca="false">SUM(J324:M324)</f>
        <v>0</v>
      </c>
      <c r="J324" s="148" t="n">
        <f aca="false">J325</f>
        <v>500000</v>
      </c>
      <c r="K324" s="69" t="n">
        <f aca="false">K325</f>
        <v>-500000</v>
      </c>
      <c r="L324" s="69" t="n">
        <f aca="false">L325</f>
        <v>0</v>
      </c>
      <c r="M324" s="149" t="n">
        <f aca="false">M325</f>
        <v>0</v>
      </c>
      <c r="N324" s="148" t="n">
        <f aca="false">SUM(O324:R324)</f>
        <v>0</v>
      </c>
      <c r="O324" s="148" t="n">
        <f aca="false">O325</f>
        <v>0</v>
      </c>
      <c r="P324" s="69" t="n">
        <f aca="false">P325</f>
        <v>0</v>
      </c>
      <c r="Q324" s="69" t="n">
        <f aca="false">Q325</f>
        <v>0</v>
      </c>
      <c r="R324" s="150" t="n">
        <f aca="false">R325</f>
        <v>0</v>
      </c>
    </row>
    <row r="325" customFormat="false" ht="17.35" hidden="true" customHeight="false" outlineLevel="0" collapsed="false">
      <c r="B325" s="116"/>
      <c r="C325" s="29" t="s">
        <v>110</v>
      </c>
      <c r="D325" s="29" t="n">
        <v>925</v>
      </c>
      <c r="E325" s="151" t="s">
        <v>57</v>
      </c>
      <c r="F325" s="151" t="s">
        <v>18</v>
      </c>
      <c r="G325" s="74" t="n">
        <v>9900010910</v>
      </c>
      <c r="H325" s="79" t="n">
        <v>800</v>
      </c>
      <c r="I325" s="148" t="n">
        <f aca="false">SUM(J325:M325)</f>
        <v>0</v>
      </c>
      <c r="J325" s="148" t="n">
        <v>500000</v>
      </c>
      <c r="K325" s="69" t="n">
        <v>-500000</v>
      </c>
      <c r="L325" s="69"/>
      <c r="M325" s="149"/>
      <c r="N325" s="148" t="n">
        <f aca="false">SUM(O325:R325)</f>
        <v>0</v>
      </c>
      <c r="O325" s="148"/>
      <c r="P325" s="69"/>
      <c r="Q325" s="69"/>
      <c r="R325" s="150"/>
    </row>
    <row r="326" customFormat="false" ht="17.35" hidden="false" customHeight="false" outlineLevel="0" collapsed="false">
      <c r="B326" s="116"/>
      <c r="C326" s="29" t="s">
        <v>59</v>
      </c>
      <c r="D326" s="29" t="n">
        <v>925</v>
      </c>
      <c r="E326" s="151" t="s">
        <v>57</v>
      </c>
      <c r="F326" s="151" t="s">
        <v>20</v>
      </c>
      <c r="G326" s="74"/>
      <c r="H326" s="79"/>
      <c r="I326" s="148" t="n">
        <f aca="false">SUM(J326:M326)</f>
        <v>1979779500</v>
      </c>
      <c r="J326" s="148" t="n">
        <f aca="false">J327+J369</f>
        <v>1875715300</v>
      </c>
      <c r="K326" s="148" t="n">
        <f aca="false">K327+K369</f>
        <v>95652800</v>
      </c>
      <c r="L326" s="69" t="n">
        <f aca="false">L327+L369</f>
        <v>8411400</v>
      </c>
      <c r="M326" s="149" t="n">
        <f aca="false">M327+M369</f>
        <v>0</v>
      </c>
      <c r="N326" s="148" t="n">
        <f aca="false">SUM(O326:R326)</f>
        <v>2079776800</v>
      </c>
      <c r="O326" s="148" t="n">
        <f aca="false">O327+O369</f>
        <v>1861458900</v>
      </c>
      <c r="P326" s="69" t="n">
        <f aca="false">P327+P369</f>
        <v>0</v>
      </c>
      <c r="Q326" s="69" t="n">
        <f aca="false">Q327+Q369</f>
        <v>218317900</v>
      </c>
      <c r="R326" s="69" t="n">
        <f aca="false">R327+R369</f>
        <v>0</v>
      </c>
    </row>
    <row r="327" customFormat="false" ht="17.35" hidden="false" customHeight="false" outlineLevel="0" collapsed="false">
      <c r="B327" s="116"/>
      <c r="C327" s="29" t="s">
        <v>166</v>
      </c>
      <c r="D327" s="29" t="n">
        <v>925</v>
      </c>
      <c r="E327" s="151" t="s">
        <v>57</v>
      </c>
      <c r="F327" s="151" t="s">
        <v>20</v>
      </c>
      <c r="G327" s="74" t="n">
        <v>5800000000</v>
      </c>
      <c r="H327" s="79"/>
      <c r="I327" s="148" t="n">
        <f aca="false">SUM(J327:M327)</f>
        <v>1979779500</v>
      </c>
      <c r="J327" s="148" t="n">
        <f aca="false">J328</f>
        <v>1875215300</v>
      </c>
      <c r="K327" s="69" t="n">
        <f aca="false">K328</f>
        <v>96152800</v>
      </c>
      <c r="L327" s="69" t="n">
        <f aca="false">L328</f>
        <v>8411400</v>
      </c>
      <c r="M327" s="149" t="n">
        <f aca="false">M328</f>
        <v>0</v>
      </c>
      <c r="N327" s="148" t="n">
        <f aca="false">SUM(O327:R327)</f>
        <v>2079776800</v>
      </c>
      <c r="O327" s="148" t="n">
        <f aca="false">O328</f>
        <v>1861458900</v>
      </c>
      <c r="P327" s="69" t="n">
        <f aca="false">P328</f>
        <v>0</v>
      </c>
      <c r="Q327" s="69" t="n">
        <f aca="false">Q328</f>
        <v>218317900</v>
      </c>
      <c r="R327" s="150" t="n">
        <f aca="false">R328</f>
        <v>0</v>
      </c>
    </row>
    <row r="328" customFormat="false" ht="17.35" hidden="false" customHeight="false" outlineLevel="0" collapsed="false">
      <c r="B328" s="116"/>
      <c r="C328" s="29" t="s">
        <v>167</v>
      </c>
      <c r="D328" s="29" t="n">
        <v>925</v>
      </c>
      <c r="E328" s="151" t="s">
        <v>57</v>
      </c>
      <c r="F328" s="151" t="s">
        <v>20</v>
      </c>
      <c r="G328" s="74" t="n">
        <v>5810000000</v>
      </c>
      <c r="H328" s="79"/>
      <c r="I328" s="148" t="n">
        <f aca="false">SUM(J328:M328)</f>
        <v>1979779500</v>
      </c>
      <c r="J328" s="148" t="n">
        <f aca="false">J333+J335+J337+J339+J329+J343+J341+J331+J364</f>
        <v>1875215300</v>
      </c>
      <c r="K328" s="69" t="n">
        <f aca="false">K333+K335+K337+K339+K329+K343+K341+K331</f>
        <v>96152800</v>
      </c>
      <c r="L328" s="69" t="n">
        <f aca="false">L333+L335+L337+L339+L329+L343+L341+L331+L364</f>
        <v>8411400</v>
      </c>
      <c r="M328" s="149" t="n">
        <f aca="false">M333+M335+M337+M339+M329+M343+M341+M331+M364</f>
        <v>0</v>
      </c>
      <c r="N328" s="148" t="n">
        <f aca="false">SUM(O328:R328)</f>
        <v>2079776800</v>
      </c>
      <c r="O328" s="148" t="n">
        <f aca="false">O333+O335+O337+O339+O329+O343+O341+O331</f>
        <v>1861458900</v>
      </c>
      <c r="P328" s="69" t="n">
        <f aca="false">P333+P335+P337+P339+P329+P343+P341+P331</f>
        <v>0</v>
      </c>
      <c r="Q328" s="69" t="n">
        <f aca="false">Q333+Q335+Q337+Q339+Q329+Q343+Q341+Q331</f>
        <v>218317900</v>
      </c>
      <c r="R328" s="150" t="n">
        <f aca="false">R333+R335+R337+R339+R329+R343+R341+R331</f>
        <v>0</v>
      </c>
    </row>
    <row r="329" customFormat="false" ht="31.35" hidden="false" customHeight="false" outlineLevel="0" collapsed="false">
      <c r="B329" s="116"/>
      <c r="C329" s="29" t="s">
        <v>134</v>
      </c>
      <c r="D329" s="29" t="n">
        <v>925</v>
      </c>
      <c r="E329" s="151" t="s">
        <v>57</v>
      </c>
      <c r="F329" s="151" t="s">
        <v>20</v>
      </c>
      <c r="G329" s="74" t="n">
        <v>5810000590</v>
      </c>
      <c r="H329" s="79"/>
      <c r="I329" s="148" t="n">
        <f aca="false">SUM(J329:M329)</f>
        <v>209523700</v>
      </c>
      <c r="J329" s="148" t="n">
        <f aca="false">J330</f>
        <v>188308000</v>
      </c>
      <c r="K329" s="69" t="n">
        <f aca="false">K330</f>
        <v>21215700</v>
      </c>
      <c r="L329" s="69" t="n">
        <f aca="false">L330</f>
        <v>0</v>
      </c>
      <c r="M329" s="149" t="n">
        <f aca="false">M330</f>
        <v>0</v>
      </c>
      <c r="N329" s="148" t="n">
        <f aca="false">SUM(O329:R329)</f>
        <v>224021800</v>
      </c>
      <c r="O329" s="148" t="n">
        <f aca="false">O330</f>
        <v>224021800</v>
      </c>
      <c r="P329" s="69" t="n">
        <f aca="false">P330</f>
        <v>0</v>
      </c>
      <c r="Q329" s="69" t="n">
        <f aca="false">Q330</f>
        <v>0</v>
      </c>
      <c r="R329" s="150" t="n">
        <f aca="false">R330</f>
        <v>0</v>
      </c>
    </row>
    <row r="330" customFormat="false" ht="31.35" hidden="false" customHeight="false" outlineLevel="0" collapsed="false">
      <c r="B330" s="116"/>
      <c r="C330" s="29" t="s">
        <v>170</v>
      </c>
      <c r="D330" s="29" t="n">
        <v>925</v>
      </c>
      <c r="E330" s="151" t="s">
        <v>57</v>
      </c>
      <c r="F330" s="151" t="s">
        <v>20</v>
      </c>
      <c r="G330" s="74" t="n">
        <v>5810000590</v>
      </c>
      <c r="H330" s="79" t="n">
        <v>600</v>
      </c>
      <c r="I330" s="148" t="n">
        <f aca="false">SUM(J330:M330)</f>
        <v>209523700</v>
      </c>
      <c r="J330" s="148" t="n">
        <v>188308000</v>
      </c>
      <c r="K330" s="69" t="n">
        <v>21215700</v>
      </c>
      <c r="L330" s="69"/>
      <c r="M330" s="149"/>
      <c r="N330" s="148" t="n">
        <f aca="false">SUM(O330:R330)</f>
        <v>224021800</v>
      </c>
      <c r="O330" s="148" t="n">
        <v>224021800</v>
      </c>
      <c r="P330" s="69"/>
      <c r="Q330" s="69"/>
      <c r="R330" s="150"/>
    </row>
    <row r="331" customFormat="false" ht="17.35" hidden="true" customHeight="false" outlineLevel="0" collapsed="false">
      <c r="B331" s="116"/>
      <c r="C331" s="29" t="s">
        <v>169</v>
      </c>
      <c r="D331" s="29" t="n">
        <v>925</v>
      </c>
      <c r="E331" s="151" t="s">
        <v>57</v>
      </c>
      <c r="F331" s="151" t="s">
        <v>20</v>
      </c>
      <c r="G331" s="74" t="n">
        <v>5810009020</v>
      </c>
      <c r="H331" s="79"/>
      <c r="I331" s="148" t="n">
        <f aca="false">SUM(J331:M331)</f>
        <v>0</v>
      </c>
      <c r="J331" s="148" t="n">
        <f aca="false">J332</f>
        <v>0</v>
      </c>
      <c r="K331" s="69" t="n">
        <f aca="false">K332</f>
        <v>0</v>
      </c>
      <c r="L331" s="69" t="n">
        <f aca="false">L332</f>
        <v>0</v>
      </c>
      <c r="M331" s="149" t="n">
        <f aca="false">M332</f>
        <v>0</v>
      </c>
      <c r="N331" s="148" t="n">
        <f aca="false">SUM(O331:R331)</f>
        <v>0</v>
      </c>
      <c r="O331" s="148" t="n">
        <f aca="false">O332</f>
        <v>0</v>
      </c>
      <c r="P331" s="69" t="n">
        <f aca="false">P332</f>
        <v>0</v>
      </c>
      <c r="Q331" s="69" t="n">
        <f aca="false">Q332</f>
        <v>0</v>
      </c>
      <c r="R331" s="150" t="n">
        <f aca="false">R332</f>
        <v>0</v>
      </c>
    </row>
    <row r="332" customFormat="false" ht="31.35" hidden="true" customHeight="false" outlineLevel="0" collapsed="false">
      <c r="B332" s="116"/>
      <c r="C332" s="29" t="s">
        <v>170</v>
      </c>
      <c r="D332" s="29" t="n">
        <v>925</v>
      </c>
      <c r="E332" s="151" t="s">
        <v>57</v>
      </c>
      <c r="F332" s="151" t="s">
        <v>20</v>
      </c>
      <c r="G332" s="74" t="n">
        <v>5810009020</v>
      </c>
      <c r="H332" s="79" t="n">
        <v>600</v>
      </c>
      <c r="I332" s="148" t="n">
        <f aca="false">SUM(J332:M332)</f>
        <v>0</v>
      </c>
      <c r="J332" s="148"/>
      <c r="K332" s="69"/>
      <c r="L332" s="69"/>
      <c r="M332" s="149"/>
      <c r="N332" s="148" t="n">
        <f aca="false">SUM(O332:R332)</f>
        <v>0</v>
      </c>
      <c r="O332" s="148"/>
      <c r="P332" s="69"/>
      <c r="Q332" s="69"/>
      <c r="R332" s="150"/>
    </row>
    <row r="333" customFormat="false" ht="107.05" hidden="false" customHeight="false" outlineLevel="0" collapsed="false">
      <c r="B333" s="116"/>
      <c r="C333" s="29" t="s">
        <v>171</v>
      </c>
      <c r="D333" s="29" t="n">
        <v>925</v>
      </c>
      <c r="E333" s="151" t="s">
        <v>57</v>
      </c>
      <c r="F333" s="151" t="s">
        <v>20</v>
      </c>
      <c r="G333" s="74" t="n">
        <v>5810060820</v>
      </c>
      <c r="H333" s="79"/>
      <c r="I333" s="148" t="n">
        <f aca="false">SUM(J333:M333)</f>
        <v>2100200</v>
      </c>
      <c r="J333" s="148" t="n">
        <f aca="false">J334</f>
        <v>2195600</v>
      </c>
      <c r="K333" s="69" t="n">
        <f aca="false">K334</f>
        <v>-95400</v>
      </c>
      <c r="L333" s="69" t="n">
        <f aca="false">L334</f>
        <v>0</v>
      </c>
      <c r="M333" s="149" t="n">
        <f aca="false">M334</f>
        <v>0</v>
      </c>
      <c r="N333" s="148" t="n">
        <f aca="false">SUM(O333:R333)</f>
        <v>2183800</v>
      </c>
      <c r="O333" s="148" t="n">
        <f aca="false">O334</f>
        <v>2183800</v>
      </c>
      <c r="P333" s="69" t="n">
        <f aca="false">P334</f>
        <v>0</v>
      </c>
      <c r="Q333" s="69" t="n">
        <f aca="false">Q334</f>
        <v>0</v>
      </c>
      <c r="R333" s="150" t="n">
        <f aca="false">R334</f>
        <v>0</v>
      </c>
    </row>
    <row r="334" customFormat="false" ht="31.35" hidden="false" customHeight="false" outlineLevel="0" collapsed="false">
      <c r="B334" s="116"/>
      <c r="C334" s="29" t="s">
        <v>170</v>
      </c>
      <c r="D334" s="29" t="n">
        <v>925</v>
      </c>
      <c r="E334" s="151" t="s">
        <v>57</v>
      </c>
      <c r="F334" s="151" t="s">
        <v>20</v>
      </c>
      <c r="G334" s="74" t="n">
        <v>5810060820</v>
      </c>
      <c r="H334" s="79" t="n">
        <v>600</v>
      </c>
      <c r="I334" s="148" t="n">
        <f aca="false">SUM(J334:M334)</f>
        <v>2100200</v>
      </c>
      <c r="J334" s="148" t="n">
        <v>2195600</v>
      </c>
      <c r="K334" s="69" t="n">
        <v>-95400</v>
      </c>
      <c r="L334" s="69"/>
      <c r="M334" s="149"/>
      <c r="N334" s="148" t="n">
        <f aca="false">SUM(O334:R334)</f>
        <v>2183800</v>
      </c>
      <c r="O334" s="148" t="n">
        <v>2183800</v>
      </c>
      <c r="P334" s="69"/>
      <c r="Q334" s="69"/>
      <c r="R334" s="150"/>
    </row>
    <row r="335" customFormat="false" ht="75.65" hidden="false" customHeight="false" outlineLevel="0" collapsed="false">
      <c r="B335" s="116"/>
      <c r="C335" s="29" t="s">
        <v>172</v>
      </c>
      <c r="D335" s="29" t="n">
        <v>925</v>
      </c>
      <c r="E335" s="151" t="s">
        <v>57</v>
      </c>
      <c r="F335" s="151" t="s">
        <v>20</v>
      </c>
      <c r="G335" s="74" t="n">
        <v>5810060860</v>
      </c>
      <c r="H335" s="79"/>
      <c r="I335" s="148" t="n">
        <f aca="false">SUM(J335:M335)</f>
        <v>1378681900</v>
      </c>
      <c r="J335" s="148" t="n">
        <f aca="false">J336</f>
        <v>1330917300</v>
      </c>
      <c r="K335" s="69" t="n">
        <f aca="false">K336</f>
        <v>58125200</v>
      </c>
      <c r="L335" s="69" t="n">
        <f aca="false">L336</f>
        <v>-10360600</v>
      </c>
      <c r="M335" s="149" t="n">
        <f aca="false">M336</f>
        <v>0</v>
      </c>
      <c r="N335" s="148" t="n">
        <f aca="false">SUM(O335:R335)</f>
        <v>1466954000</v>
      </c>
      <c r="O335" s="148" t="n">
        <f aca="false">O336</f>
        <v>1477578100</v>
      </c>
      <c r="P335" s="69" t="n">
        <f aca="false">P336</f>
        <v>0</v>
      </c>
      <c r="Q335" s="69" t="n">
        <f aca="false">Q336</f>
        <v>-10624100</v>
      </c>
      <c r="R335" s="150" t="n">
        <f aca="false">R336</f>
        <v>0</v>
      </c>
    </row>
    <row r="336" customFormat="false" ht="31.35" hidden="false" customHeight="false" outlineLevel="0" collapsed="false">
      <c r="B336" s="116"/>
      <c r="C336" s="29" t="s">
        <v>170</v>
      </c>
      <c r="D336" s="29" t="n">
        <v>925</v>
      </c>
      <c r="E336" s="151" t="s">
        <v>57</v>
      </c>
      <c r="F336" s="151" t="s">
        <v>20</v>
      </c>
      <c r="G336" s="74" t="n">
        <v>5810060860</v>
      </c>
      <c r="H336" s="79" t="n">
        <v>600</v>
      </c>
      <c r="I336" s="148" t="n">
        <f aca="false">SUM(J336:M336)</f>
        <v>1378681900</v>
      </c>
      <c r="J336" s="148" t="n">
        <v>1330917300</v>
      </c>
      <c r="K336" s="69" t="n">
        <v>58125200</v>
      </c>
      <c r="L336" s="69" t="n">
        <v>-10360600</v>
      </c>
      <c r="M336" s="149"/>
      <c r="N336" s="148" t="n">
        <f aca="false">SUM(O336:R336)</f>
        <v>1466954000</v>
      </c>
      <c r="O336" s="148" t="n">
        <v>1477578100</v>
      </c>
      <c r="P336" s="69"/>
      <c r="Q336" s="69" t="n">
        <v>-10624100</v>
      </c>
      <c r="R336" s="150"/>
    </row>
    <row r="337" customFormat="false" ht="150.45" hidden="false" customHeight="true" outlineLevel="0" collapsed="false">
      <c r="B337" s="116"/>
      <c r="C337" s="29" t="s">
        <v>173</v>
      </c>
      <c r="D337" s="29" t="n">
        <v>925</v>
      </c>
      <c r="E337" s="151" t="s">
        <v>57</v>
      </c>
      <c r="F337" s="151" t="s">
        <v>20</v>
      </c>
      <c r="G337" s="74" t="n">
        <v>5810062370</v>
      </c>
      <c r="H337" s="79"/>
      <c r="I337" s="148" t="n">
        <f aca="false">SUM(J337:M337)</f>
        <v>63745600</v>
      </c>
      <c r="J337" s="148" t="n">
        <f aca="false">J338</f>
        <v>56643300</v>
      </c>
      <c r="K337" s="69" t="n">
        <f aca="false">K338</f>
        <v>7102300</v>
      </c>
      <c r="L337" s="69" t="n">
        <f aca="false">L338</f>
        <v>0</v>
      </c>
      <c r="M337" s="149" t="n">
        <f aca="false">M338</f>
        <v>0</v>
      </c>
      <c r="N337" s="148" t="n">
        <f aca="false">SUM(O337:R337)</f>
        <v>64709700</v>
      </c>
      <c r="O337" s="148" t="n">
        <f aca="false">O338</f>
        <v>64709700</v>
      </c>
      <c r="P337" s="69" t="n">
        <f aca="false">P338</f>
        <v>0</v>
      </c>
      <c r="Q337" s="69" t="n">
        <f aca="false">Q338</f>
        <v>0</v>
      </c>
      <c r="R337" s="150" t="n">
        <f aca="false">R338</f>
        <v>0</v>
      </c>
    </row>
    <row r="338" customFormat="false" ht="31.35" hidden="false" customHeight="false" outlineLevel="0" collapsed="false">
      <c r="B338" s="116"/>
      <c r="C338" s="29" t="s">
        <v>170</v>
      </c>
      <c r="D338" s="29" t="n">
        <v>925</v>
      </c>
      <c r="E338" s="151" t="s">
        <v>57</v>
      </c>
      <c r="F338" s="151" t="s">
        <v>20</v>
      </c>
      <c r="G338" s="74" t="n">
        <v>5810062370</v>
      </c>
      <c r="H338" s="79" t="n">
        <v>600</v>
      </c>
      <c r="I338" s="148" t="n">
        <f aca="false">SUM(J338:M338)</f>
        <v>63745600</v>
      </c>
      <c r="J338" s="148" t="n">
        <v>56643300</v>
      </c>
      <c r="K338" s="69" t="n">
        <v>7102300</v>
      </c>
      <c r="L338" s="69"/>
      <c r="M338" s="149"/>
      <c r="N338" s="148" t="n">
        <f aca="false">SUM(O338:R338)</f>
        <v>64709700</v>
      </c>
      <c r="O338" s="148" t="n">
        <v>64709700</v>
      </c>
      <c r="P338" s="69"/>
      <c r="Q338" s="69"/>
      <c r="R338" s="150"/>
    </row>
    <row r="339" customFormat="false" ht="136.6" hidden="false" customHeight="false" outlineLevel="0" collapsed="false">
      <c r="B339" s="116"/>
      <c r="C339" s="29" t="s">
        <v>174</v>
      </c>
      <c r="D339" s="29" t="n">
        <v>925</v>
      </c>
      <c r="E339" s="151" t="s">
        <v>57</v>
      </c>
      <c r="F339" s="151" t="s">
        <v>20</v>
      </c>
      <c r="G339" s="74" t="n">
        <v>5810062500</v>
      </c>
      <c r="H339" s="79"/>
      <c r="I339" s="148" t="n">
        <f aca="false">SUM(J339:M339)</f>
        <v>9284800</v>
      </c>
      <c r="J339" s="148" t="n">
        <f aca="false">J340</f>
        <v>8990800</v>
      </c>
      <c r="K339" s="69" t="n">
        <f aca="false">K340</f>
        <v>294000</v>
      </c>
      <c r="L339" s="69" t="n">
        <f aca="false">L340</f>
        <v>0</v>
      </c>
      <c r="M339" s="149" t="n">
        <f aca="false">M340</f>
        <v>0</v>
      </c>
      <c r="N339" s="148" t="n">
        <f aca="false">SUM(O339:R339)</f>
        <v>9506700</v>
      </c>
      <c r="O339" s="148" t="n">
        <f aca="false">O340</f>
        <v>9506700</v>
      </c>
      <c r="P339" s="69" t="n">
        <f aca="false">P340</f>
        <v>0</v>
      </c>
      <c r="Q339" s="69" t="n">
        <f aca="false">Q340</f>
        <v>0</v>
      </c>
      <c r="R339" s="150" t="n">
        <f aca="false">R340</f>
        <v>0</v>
      </c>
    </row>
    <row r="340" customFormat="false" ht="31.35" hidden="false" customHeight="false" outlineLevel="0" collapsed="false">
      <c r="B340" s="116"/>
      <c r="C340" s="29" t="s">
        <v>170</v>
      </c>
      <c r="D340" s="29" t="n">
        <v>925</v>
      </c>
      <c r="E340" s="151" t="s">
        <v>57</v>
      </c>
      <c r="F340" s="151" t="s">
        <v>20</v>
      </c>
      <c r="G340" s="74" t="n">
        <v>5810062500</v>
      </c>
      <c r="H340" s="79" t="n">
        <v>600</v>
      </c>
      <c r="I340" s="148" t="n">
        <f aca="false">SUM(J340:M340)</f>
        <v>9284800</v>
      </c>
      <c r="J340" s="148" t="n">
        <v>8990800</v>
      </c>
      <c r="K340" s="69" t="n">
        <v>294000</v>
      </c>
      <c r="L340" s="69"/>
      <c r="M340" s="149"/>
      <c r="N340" s="148" t="n">
        <f aca="false">SUM(O340:R340)</f>
        <v>9506700</v>
      </c>
      <c r="O340" s="148" t="n">
        <v>9506700</v>
      </c>
      <c r="P340" s="69"/>
      <c r="Q340" s="69"/>
      <c r="R340" s="150"/>
    </row>
    <row r="341" customFormat="false" ht="91.35" hidden="false" customHeight="false" outlineLevel="0" collapsed="false">
      <c r="B341" s="116"/>
      <c r="C341" s="29" t="s">
        <v>175</v>
      </c>
      <c r="D341" s="29" t="n">
        <v>925</v>
      </c>
      <c r="E341" s="151" t="s">
        <v>57</v>
      </c>
      <c r="F341" s="151" t="s">
        <v>20</v>
      </c>
      <c r="G341" s="74" t="n">
        <v>5810063540</v>
      </c>
      <c r="H341" s="79"/>
      <c r="I341" s="148" t="n">
        <f aca="false">SUM(J341:M341)</f>
        <v>2961000</v>
      </c>
      <c r="J341" s="148" t="n">
        <f aca="false">J342</f>
        <v>2497100</v>
      </c>
      <c r="K341" s="69" t="n">
        <f aca="false">K342</f>
        <v>463900</v>
      </c>
      <c r="L341" s="69" t="n">
        <f aca="false">L342</f>
        <v>0</v>
      </c>
      <c r="M341" s="149" t="n">
        <f aca="false">M342</f>
        <v>0</v>
      </c>
      <c r="N341" s="148" t="n">
        <f aca="false">SUM(O341:R341)</f>
        <v>2974100</v>
      </c>
      <c r="O341" s="148" t="n">
        <f aca="false">O342</f>
        <v>2974100</v>
      </c>
      <c r="P341" s="69" t="n">
        <f aca="false">P342</f>
        <v>0</v>
      </c>
      <c r="Q341" s="69" t="n">
        <f aca="false">Q342</f>
        <v>0</v>
      </c>
      <c r="R341" s="150" t="n">
        <f aca="false">R342</f>
        <v>0</v>
      </c>
    </row>
    <row r="342" customFormat="false" ht="31.35" hidden="false" customHeight="false" outlineLevel="0" collapsed="false">
      <c r="B342" s="116"/>
      <c r="C342" s="29" t="s">
        <v>170</v>
      </c>
      <c r="D342" s="29" t="n">
        <v>925</v>
      </c>
      <c r="E342" s="151" t="s">
        <v>57</v>
      </c>
      <c r="F342" s="151" t="s">
        <v>20</v>
      </c>
      <c r="G342" s="74" t="n">
        <v>5810063540</v>
      </c>
      <c r="H342" s="79" t="n">
        <v>600</v>
      </c>
      <c r="I342" s="148" t="n">
        <f aca="false">SUM(J342:M342)</f>
        <v>2961000</v>
      </c>
      <c r="J342" s="148" t="n">
        <v>2497100</v>
      </c>
      <c r="K342" s="69" t="n">
        <v>463900</v>
      </c>
      <c r="L342" s="69"/>
      <c r="M342" s="149"/>
      <c r="N342" s="148" t="n">
        <f aca="false">SUM(O342:R342)</f>
        <v>2974100</v>
      </c>
      <c r="O342" s="148" t="n">
        <v>2974100</v>
      </c>
      <c r="P342" s="69"/>
      <c r="Q342" s="69"/>
      <c r="R342" s="150"/>
    </row>
    <row r="343" customFormat="false" ht="31.35" hidden="false" customHeight="false" outlineLevel="0" collapsed="false">
      <c r="B343" s="116"/>
      <c r="C343" s="29" t="s">
        <v>176</v>
      </c>
      <c r="D343" s="29" t="n">
        <v>925</v>
      </c>
      <c r="E343" s="151" t="s">
        <v>57</v>
      </c>
      <c r="F343" s="151" t="s">
        <v>20</v>
      </c>
      <c r="G343" s="74" t="n">
        <v>5810100000</v>
      </c>
      <c r="H343" s="79"/>
      <c r="I343" s="148" t="n">
        <f aca="false">SUM(J343:M343)</f>
        <v>205368000</v>
      </c>
      <c r="J343" s="148" t="n">
        <f aca="false">J354+J344+J358+J356</f>
        <v>178029400</v>
      </c>
      <c r="K343" s="148" t="n">
        <f aca="false">K355+K344+K358+K347+K349+K351+K353+K357+K360+K363</f>
        <v>9047100</v>
      </c>
      <c r="L343" s="69" t="n">
        <f aca="false">L354+L344+L358+L356</f>
        <v>18291500</v>
      </c>
      <c r="M343" s="149" t="n">
        <f aca="false">M354+M344+M358+M356</f>
        <v>0</v>
      </c>
      <c r="N343" s="148" t="n">
        <f aca="false">SUM(O343:R343)</f>
        <v>309426700</v>
      </c>
      <c r="O343" s="148" t="n">
        <f aca="false">O355+O344+O358+O347+O349+O351+O353+O357+O360+O362</f>
        <v>80484700</v>
      </c>
      <c r="P343" s="69" t="n">
        <f aca="false">P354+P344+P358</f>
        <v>0</v>
      </c>
      <c r="Q343" s="69" t="n">
        <f aca="false">Q354+Q344+Q358+Q356+Q364</f>
        <v>228942000</v>
      </c>
      <c r="R343" s="150" t="n">
        <f aca="false">R354+R344+R358</f>
        <v>0</v>
      </c>
    </row>
    <row r="344" customFormat="false" ht="31.35" hidden="false" customHeight="false" outlineLevel="0" collapsed="false">
      <c r="B344" s="116"/>
      <c r="C344" s="29" t="s">
        <v>176</v>
      </c>
      <c r="D344" s="29" t="n">
        <v>925</v>
      </c>
      <c r="E344" s="151" t="s">
        <v>57</v>
      </c>
      <c r="F344" s="151" t="s">
        <v>20</v>
      </c>
      <c r="G344" s="74" t="n">
        <v>5810100590</v>
      </c>
      <c r="H344" s="79"/>
      <c r="I344" s="148" t="n">
        <f aca="false">SUM(J344:M344)</f>
        <v>10902700</v>
      </c>
      <c r="J344" s="148" t="n">
        <f aca="false">J345</f>
        <v>52566100</v>
      </c>
      <c r="K344" s="69" t="n">
        <f aca="false">K345</f>
        <v>-41663400</v>
      </c>
      <c r="L344" s="69" t="n">
        <f aca="false">L345</f>
        <v>0</v>
      </c>
      <c r="M344" s="149" t="n">
        <f aca="false">M345</f>
        <v>0</v>
      </c>
      <c r="N344" s="148" t="n">
        <f aca="false">SUM(O344:R344)</f>
        <v>10902700</v>
      </c>
      <c r="O344" s="148" t="n">
        <f aca="false">O345</f>
        <v>10902700</v>
      </c>
      <c r="P344" s="69" t="n">
        <f aca="false">P345</f>
        <v>0</v>
      </c>
      <c r="Q344" s="69" t="n">
        <f aca="false">Q345</f>
        <v>0</v>
      </c>
      <c r="R344" s="150" t="n">
        <f aca="false">R345</f>
        <v>0</v>
      </c>
    </row>
    <row r="345" customFormat="false" ht="31.35" hidden="false" customHeight="false" outlineLevel="0" collapsed="false">
      <c r="B345" s="116"/>
      <c r="C345" s="29" t="s">
        <v>170</v>
      </c>
      <c r="D345" s="29" t="n">
        <v>925</v>
      </c>
      <c r="E345" s="151" t="s">
        <v>57</v>
      </c>
      <c r="F345" s="151" t="s">
        <v>20</v>
      </c>
      <c r="G345" s="74" t="n">
        <v>5810100590</v>
      </c>
      <c r="H345" s="79" t="n">
        <v>600</v>
      </c>
      <c r="I345" s="148" t="n">
        <f aca="false">SUM(J345:M345)</f>
        <v>10902700</v>
      </c>
      <c r="J345" s="148" t="n">
        <v>52566100</v>
      </c>
      <c r="K345" s="69" t="n">
        <v>-41663400</v>
      </c>
      <c r="L345" s="69"/>
      <c r="M345" s="149"/>
      <c r="N345" s="148" t="n">
        <f aca="false">SUM(O345:R345)</f>
        <v>10902700</v>
      </c>
      <c r="O345" s="148" t="n">
        <v>10902700</v>
      </c>
      <c r="P345" s="69"/>
      <c r="Q345" s="69"/>
      <c r="R345" s="150"/>
    </row>
    <row r="346" customFormat="false" ht="75.65" hidden="false" customHeight="false" outlineLevel="0" collapsed="false">
      <c r="B346" s="116"/>
      <c r="C346" s="29" t="s">
        <v>177</v>
      </c>
      <c r="D346" s="29" t="n">
        <v>925</v>
      </c>
      <c r="E346" s="151" t="s">
        <v>57</v>
      </c>
      <c r="F346" s="151" t="s">
        <v>20</v>
      </c>
      <c r="G346" s="74" t="n">
        <v>5810100591</v>
      </c>
      <c r="H346" s="79"/>
      <c r="I346" s="148" t="n">
        <f aca="false">SUM(J346:M346)</f>
        <v>10098000</v>
      </c>
      <c r="J346" s="148"/>
      <c r="K346" s="69" t="n">
        <f aca="false">K347</f>
        <v>10098000</v>
      </c>
      <c r="L346" s="69"/>
      <c r="M346" s="149"/>
      <c r="N346" s="148" t="n">
        <f aca="false">SUM(O346:R346)</f>
        <v>10098000</v>
      </c>
      <c r="O346" s="148" t="n">
        <f aca="false">O347</f>
        <v>10098000</v>
      </c>
      <c r="P346" s="69"/>
      <c r="Q346" s="69"/>
      <c r="R346" s="150"/>
    </row>
    <row r="347" customFormat="false" ht="31.35" hidden="false" customHeight="false" outlineLevel="0" collapsed="false">
      <c r="B347" s="116"/>
      <c r="C347" s="29" t="s">
        <v>170</v>
      </c>
      <c r="D347" s="29" t="n">
        <v>925</v>
      </c>
      <c r="E347" s="151" t="s">
        <v>57</v>
      </c>
      <c r="F347" s="151" t="s">
        <v>20</v>
      </c>
      <c r="G347" s="74" t="n">
        <v>5810100591</v>
      </c>
      <c r="H347" s="79" t="n">
        <v>600</v>
      </c>
      <c r="I347" s="148" t="n">
        <f aca="false">SUM(J347:M347)</f>
        <v>10098000</v>
      </c>
      <c r="J347" s="148"/>
      <c r="K347" s="69" t="n">
        <v>10098000</v>
      </c>
      <c r="L347" s="69"/>
      <c r="M347" s="149"/>
      <c r="N347" s="148" t="n">
        <f aca="false">SUM(O347:R347)</f>
        <v>10098000</v>
      </c>
      <c r="O347" s="148" t="n">
        <v>10098000</v>
      </c>
      <c r="P347" s="69"/>
      <c r="Q347" s="69"/>
      <c r="R347" s="150"/>
    </row>
    <row r="348" customFormat="false" ht="47.05" hidden="false" customHeight="false" outlineLevel="0" collapsed="false">
      <c r="B348" s="116"/>
      <c r="C348" s="29" t="s">
        <v>178</v>
      </c>
      <c r="D348" s="29" t="n">
        <v>925</v>
      </c>
      <c r="E348" s="151" t="s">
        <v>57</v>
      </c>
      <c r="F348" s="151" t="s">
        <v>20</v>
      </c>
      <c r="G348" s="74" t="n">
        <v>5810100592</v>
      </c>
      <c r="H348" s="79"/>
      <c r="I348" s="148" t="n">
        <f aca="false">SUM(J348:M348)</f>
        <v>16819300</v>
      </c>
      <c r="J348" s="148"/>
      <c r="K348" s="69" t="n">
        <f aca="false">K349</f>
        <v>16819300</v>
      </c>
      <c r="L348" s="69"/>
      <c r="M348" s="149"/>
      <c r="N348" s="148" t="n">
        <f aca="false">SUM(O348:R348)</f>
        <v>16819300</v>
      </c>
      <c r="O348" s="148" t="n">
        <f aca="false">O349</f>
        <v>16819300</v>
      </c>
      <c r="P348" s="69"/>
      <c r="Q348" s="69"/>
      <c r="R348" s="150"/>
    </row>
    <row r="349" customFormat="false" ht="31.35" hidden="false" customHeight="false" outlineLevel="0" collapsed="false">
      <c r="B349" s="116"/>
      <c r="C349" s="29" t="s">
        <v>170</v>
      </c>
      <c r="D349" s="29" t="n">
        <v>925</v>
      </c>
      <c r="E349" s="151" t="s">
        <v>57</v>
      </c>
      <c r="F349" s="151" t="s">
        <v>20</v>
      </c>
      <c r="G349" s="74" t="n">
        <v>5810100592</v>
      </c>
      <c r="H349" s="79" t="n">
        <v>600</v>
      </c>
      <c r="I349" s="148" t="n">
        <f aca="false">SUM(J349:M349)</f>
        <v>16819300</v>
      </c>
      <c r="J349" s="148"/>
      <c r="K349" s="69" t="n">
        <v>16819300</v>
      </c>
      <c r="L349" s="69"/>
      <c r="M349" s="149"/>
      <c r="N349" s="148" t="n">
        <f aca="false">SUM(O349:R349)</f>
        <v>16819300</v>
      </c>
      <c r="O349" s="148" t="n">
        <v>16819300</v>
      </c>
      <c r="P349" s="69"/>
      <c r="Q349" s="69"/>
      <c r="R349" s="150"/>
    </row>
    <row r="350" customFormat="false" ht="47.05" hidden="false" customHeight="false" outlineLevel="0" collapsed="false">
      <c r="B350" s="116"/>
      <c r="C350" s="29" t="s">
        <v>179</v>
      </c>
      <c r="D350" s="29" t="n">
        <v>925</v>
      </c>
      <c r="E350" s="151" t="s">
        <v>57</v>
      </c>
      <c r="F350" s="151" t="s">
        <v>20</v>
      </c>
      <c r="G350" s="74" t="n">
        <v>5810100593</v>
      </c>
      <c r="H350" s="79"/>
      <c r="I350" s="148" t="n">
        <f aca="false">SUM(J350:M350)</f>
        <v>10300</v>
      </c>
      <c r="J350" s="148"/>
      <c r="K350" s="69" t="n">
        <f aca="false">K351</f>
        <v>10300</v>
      </c>
      <c r="L350" s="69"/>
      <c r="M350" s="149"/>
      <c r="N350" s="148" t="n">
        <f aca="false">SUM(O350:R350)</f>
        <v>10300</v>
      </c>
      <c r="O350" s="148" t="n">
        <f aca="false">O351</f>
        <v>10300</v>
      </c>
      <c r="P350" s="69"/>
      <c r="Q350" s="69"/>
      <c r="R350" s="150"/>
    </row>
    <row r="351" customFormat="false" ht="31.35" hidden="false" customHeight="false" outlineLevel="0" collapsed="false">
      <c r="B351" s="116"/>
      <c r="C351" s="29" t="s">
        <v>170</v>
      </c>
      <c r="D351" s="29" t="n">
        <v>925</v>
      </c>
      <c r="E351" s="151" t="s">
        <v>57</v>
      </c>
      <c r="F351" s="151" t="s">
        <v>20</v>
      </c>
      <c r="G351" s="74" t="n">
        <v>5810100593</v>
      </c>
      <c r="H351" s="79" t="n">
        <v>600</v>
      </c>
      <c r="I351" s="148" t="n">
        <f aca="false">SUM(J351:M351)</f>
        <v>10300</v>
      </c>
      <c r="J351" s="148"/>
      <c r="K351" s="69" t="n">
        <v>10300</v>
      </c>
      <c r="L351" s="69"/>
      <c r="M351" s="149"/>
      <c r="N351" s="148" t="n">
        <f aca="false">SUM(O351:R351)</f>
        <v>10300</v>
      </c>
      <c r="O351" s="148" t="n">
        <v>10300</v>
      </c>
      <c r="P351" s="69"/>
      <c r="Q351" s="69"/>
      <c r="R351" s="150"/>
    </row>
    <row r="352" customFormat="false" ht="91.35" hidden="false" customHeight="false" outlineLevel="0" collapsed="false">
      <c r="B352" s="116"/>
      <c r="C352" s="29" t="s">
        <v>180</v>
      </c>
      <c r="D352" s="29" t="n">
        <v>925</v>
      </c>
      <c r="E352" s="151" t="s">
        <v>57</v>
      </c>
      <c r="F352" s="151" t="s">
        <v>20</v>
      </c>
      <c r="G352" s="74" t="n">
        <v>5810100594</v>
      </c>
      <c r="H352" s="79"/>
      <c r="I352" s="148" t="n">
        <f aca="false">SUM(J352:M352)</f>
        <v>746600</v>
      </c>
      <c r="J352" s="148"/>
      <c r="K352" s="69" t="n">
        <f aca="false">K353</f>
        <v>746600</v>
      </c>
      <c r="L352" s="69"/>
      <c r="M352" s="149"/>
      <c r="N352" s="148" t="n">
        <f aca="false">SUM(O352:R352)</f>
        <v>746600</v>
      </c>
      <c r="O352" s="148" t="n">
        <f aca="false">O353</f>
        <v>746600</v>
      </c>
      <c r="P352" s="69"/>
      <c r="Q352" s="69"/>
      <c r="R352" s="150"/>
    </row>
    <row r="353" customFormat="false" ht="31.35" hidden="false" customHeight="false" outlineLevel="0" collapsed="false">
      <c r="B353" s="116"/>
      <c r="C353" s="29" t="s">
        <v>170</v>
      </c>
      <c r="D353" s="29" t="n">
        <v>925</v>
      </c>
      <c r="E353" s="151" t="s">
        <v>57</v>
      </c>
      <c r="F353" s="151" t="s">
        <v>20</v>
      </c>
      <c r="G353" s="74" t="n">
        <v>5810100594</v>
      </c>
      <c r="H353" s="79" t="n">
        <v>600</v>
      </c>
      <c r="I353" s="148" t="n">
        <f aca="false">SUM(J353:M353)</f>
        <v>746600</v>
      </c>
      <c r="J353" s="148"/>
      <c r="K353" s="69" t="n">
        <v>746600</v>
      </c>
      <c r="L353" s="69"/>
      <c r="M353" s="149"/>
      <c r="N353" s="148" t="n">
        <f aca="false">SUM(O353:R353)</f>
        <v>746600</v>
      </c>
      <c r="O353" s="148" t="n">
        <v>746600</v>
      </c>
      <c r="P353" s="69"/>
      <c r="Q353" s="69"/>
      <c r="R353" s="150"/>
    </row>
    <row r="354" customFormat="false" ht="49.8" hidden="true" customHeight="true" outlineLevel="0" collapsed="false">
      <c r="B354" s="116"/>
      <c r="C354" s="29" t="s">
        <v>181</v>
      </c>
      <c r="D354" s="29" t="n">
        <v>925</v>
      </c>
      <c r="E354" s="151" t="s">
        <v>57</v>
      </c>
      <c r="F354" s="151" t="s">
        <v>20</v>
      </c>
      <c r="G354" s="74" t="s">
        <v>182</v>
      </c>
      <c r="H354" s="79"/>
      <c r="I354" s="148" t="n">
        <f aca="false">SUM(J354:M354)</f>
        <v>0</v>
      </c>
      <c r="J354" s="148" t="n">
        <f aca="false">J355</f>
        <v>0</v>
      </c>
      <c r="K354" s="69" t="n">
        <f aca="false">K355</f>
        <v>0</v>
      </c>
      <c r="L354" s="69" t="n">
        <f aca="false">L355</f>
        <v>0</v>
      </c>
      <c r="M354" s="149" t="n">
        <f aca="false">M355</f>
        <v>0</v>
      </c>
      <c r="N354" s="148" t="n">
        <f aca="false">SUM(O354:R354)</f>
        <v>0</v>
      </c>
      <c r="O354" s="148" t="n">
        <f aca="false">O355</f>
        <v>0</v>
      </c>
      <c r="P354" s="69" t="n">
        <f aca="false">P355</f>
        <v>0</v>
      </c>
      <c r="Q354" s="69" t="n">
        <f aca="false">Q355</f>
        <v>0</v>
      </c>
      <c r="R354" s="150" t="n">
        <f aca="false">R355</f>
        <v>0</v>
      </c>
    </row>
    <row r="355" customFormat="false" ht="31.35" hidden="true" customHeight="false" outlineLevel="0" collapsed="false">
      <c r="B355" s="116"/>
      <c r="C355" s="29" t="s">
        <v>170</v>
      </c>
      <c r="D355" s="29" t="n">
        <v>925</v>
      </c>
      <c r="E355" s="151" t="s">
        <v>57</v>
      </c>
      <c r="F355" s="151" t="s">
        <v>20</v>
      </c>
      <c r="G355" s="74" t="s">
        <v>182</v>
      </c>
      <c r="H355" s="79" t="n">
        <v>600</v>
      </c>
      <c r="I355" s="148" t="n">
        <f aca="false">SUM(J355:M355)</f>
        <v>0</v>
      </c>
      <c r="J355" s="148"/>
      <c r="K355" s="69"/>
      <c r="L355" s="69" t="n">
        <v>0</v>
      </c>
      <c r="M355" s="149" t="n">
        <v>0</v>
      </c>
      <c r="N355" s="148" t="n">
        <f aca="false">SUM(O355:R355)</f>
        <v>0</v>
      </c>
      <c r="O355" s="148"/>
      <c r="P355" s="69"/>
      <c r="Q355" s="69" t="n">
        <v>0</v>
      </c>
      <c r="R355" s="150" t="n">
        <v>0</v>
      </c>
    </row>
    <row r="356" customFormat="false" ht="91.35" hidden="false" customHeight="false" outlineLevel="0" collapsed="false">
      <c r="B356" s="116"/>
      <c r="C356" s="29" t="s">
        <v>183</v>
      </c>
      <c r="D356" s="29" t="n">
        <v>925</v>
      </c>
      <c r="E356" s="151" t="s">
        <v>57</v>
      </c>
      <c r="F356" s="151" t="s">
        <v>20</v>
      </c>
      <c r="G356" s="74" t="s">
        <v>184</v>
      </c>
      <c r="H356" s="79"/>
      <c r="I356" s="148" t="n">
        <f aca="false">SUM(J356:M356)</f>
        <v>129840800</v>
      </c>
      <c r="J356" s="148" t="n">
        <f aca="false">J357</f>
        <v>111138100</v>
      </c>
      <c r="K356" s="69" t="n">
        <f aca="false">K357</f>
        <v>411200</v>
      </c>
      <c r="L356" s="69" t="n">
        <f aca="false">L357</f>
        <v>18291500</v>
      </c>
      <c r="M356" s="149" t="n">
        <f aca="false">M357</f>
        <v>0</v>
      </c>
      <c r="N356" s="148" t="n">
        <f aca="false">SUM(O356:R356)</f>
        <v>124483300</v>
      </c>
      <c r="O356" s="148" t="n">
        <f aca="false">O357</f>
        <v>3745400</v>
      </c>
      <c r="P356" s="69"/>
      <c r="Q356" s="69" t="n">
        <f aca="false">Q357</f>
        <v>120737900</v>
      </c>
      <c r="R356" s="150"/>
    </row>
    <row r="357" customFormat="false" ht="31.35" hidden="false" customHeight="false" outlineLevel="0" collapsed="false">
      <c r="B357" s="116"/>
      <c r="C357" s="29" t="s">
        <v>170</v>
      </c>
      <c r="D357" s="29" t="n">
        <v>925</v>
      </c>
      <c r="E357" s="151" t="s">
        <v>57</v>
      </c>
      <c r="F357" s="151" t="s">
        <v>20</v>
      </c>
      <c r="G357" s="74" t="s">
        <v>184</v>
      </c>
      <c r="H357" s="79" t="n">
        <v>600</v>
      </c>
      <c r="I357" s="148" t="n">
        <f aca="false">SUM(J357:M357)</f>
        <v>129840800</v>
      </c>
      <c r="J357" s="148" t="n">
        <v>111138100</v>
      </c>
      <c r="K357" s="69" t="n">
        <v>411200</v>
      </c>
      <c r="L357" s="69" t="n">
        <v>18291500</v>
      </c>
      <c r="M357" s="149" t="n">
        <v>0</v>
      </c>
      <c r="N357" s="148" t="n">
        <f aca="false">SUM(O357:R357)</f>
        <v>124483300</v>
      </c>
      <c r="O357" s="148" t="n">
        <v>3745400</v>
      </c>
      <c r="P357" s="69"/>
      <c r="Q357" s="69" t="n">
        <v>120737900</v>
      </c>
      <c r="R357" s="150"/>
    </row>
    <row r="358" customFormat="false" ht="47.05" hidden="false" customHeight="false" outlineLevel="0" collapsed="false">
      <c r="B358" s="116"/>
      <c r="C358" s="29" t="s">
        <v>185</v>
      </c>
      <c r="D358" s="29" t="n">
        <v>925</v>
      </c>
      <c r="E358" s="151" t="s">
        <v>57</v>
      </c>
      <c r="F358" s="151" t="s">
        <v>20</v>
      </c>
      <c r="G358" s="74" t="s">
        <v>186</v>
      </c>
      <c r="H358" s="79"/>
      <c r="I358" s="148" t="n">
        <f aca="false">SUM(J358:M358)</f>
        <v>16526500</v>
      </c>
      <c r="J358" s="148" t="n">
        <f aca="false">J359</f>
        <v>14325200</v>
      </c>
      <c r="K358" s="69" t="n">
        <f aca="false">K359</f>
        <v>2201300</v>
      </c>
      <c r="L358" s="69" t="n">
        <f aca="false">L359</f>
        <v>0</v>
      </c>
      <c r="M358" s="149" t="n">
        <f aca="false">M359</f>
        <v>0</v>
      </c>
      <c r="N358" s="148" t="n">
        <f aca="false">SUM(O358:R358)</f>
        <v>17738600</v>
      </c>
      <c r="O358" s="148" t="n">
        <f aca="false">O359</f>
        <v>17738600</v>
      </c>
      <c r="P358" s="69" t="n">
        <f aca="false">P359</f>
        <v>0</v>
      </c>
      <c r="Q358" s="69" t="n">
        <f aca="false">Q359</f>
        <v>0</v>
      </c>
      <c r="R358" s="150" t="n">
        <f aca="false">R359</f>
        <v>0</v>
      </c>
    </row>
    <row r="359" customFormat="false" ht="31.35" hidden="false" customHeight="false" outlineLevel="0" collapsed="false">
      <c r="B359" s="116"/>
      <c r="C359" s="29" t="s">
        <v>170</v>
      </c>
      <c r="D359" s="29" t="n">
        <v>925</v>
      </c>
      <c r="E359" s="151" t="s">
        <v>57</v>
      </c>
      <c r="F359" s="151" t="s">
        <v>20</v>
      </c>
      <c r="G359" s="74" t="s">
        <v>186</v>
      </c>
      <c r="H359" s="79" t="n">
        <v>600</v>
      </c>
      <c r="I359" s="148" t="n">
        <f aca="false">SUM(J359:M359)</f>
        <v>16526500</v>
      </c>
      <c r="J359" s="148" t="n">
        <v>14325200</v>
      </c>
      <c r="K359" s="69" t="n">
        <v>2201300</v>
      </c>
      <c r="L359" s="69"/>
      <c r="M359" s="149"/>
      <c r="N359" s="148" t="n">
        <f aca="false">SUM(O359:R359)</f>
        <v>17738600</v>
      </c>
      <c r="O359" s="148" t="n">
        <v>17738600</v>
      </c>
      <c r="P359" s="69"/>
      <c r="Q359" s="69"/>
      <c r="R359" s="150"/>
    </row>
    <row r="360" customFormat="false" ht="91.35" hidden="false" customHeight="false" outlineLevel="0" collapsed="false">
      <c r="B360" s="116"/>
      <c r="C360" s="29" t="s">
        <v>183</v>
      </c>
      <c r="D360" s="29" t="n">
        <v>925</v>
      </c>
      <c r="E360" s="151" t="s">
        <v>57</v>
      </c>
      <c r="F360" s="151" t="s">
        <v>20</v>
      </c>
      <c r="G360" s="74" t="s">
        <v>187</v>
      </c>
      <c r="H360" s="79"/>
      <c r="I360" s="148" t="n">
        <f aca="false">SUM(J360:M360)</f>
        <v>15838700</v>
      </c>
      <c r="J360" s="148"/>
      <c r="K360" s="69" t="n">
        <f aca="false">K361</f>
        <v>15838700</v>
      </c>
      <c r="L360" s="69" t="n">
        <f aca="false">L361</f>
        <v>0</v>
      </c>
      <c r="M360" s="149" t="n">
        <f aca="false">M361</f>
        <v>0</v>
      </c>
      <c r="N360" s="148" t="n">
        <f aca="false">SUM(O360:R360)</f>
        <v>15838700</v>
      </c>
      <c r="O360" s="148" t="n">
        <f aca="false">O361</f>
        <v>15838700</v>
      </c>
      <c r="P360" s="69"/>
      <c r="Q360" s="69"/>
      <c r="R360" s="150"/>
    </row>
    <row r="361" customFormat="false" ht="31.35" hidden="false" customHeight="false" outlineLevel="0" collapsed="false">
      <c r="B361" s="116"/>
      <c r="C361" s="29" t="s">
        <v>170</v>
      </c>
      <c r="D361" s="29" t="n">
        <v>925</v>
      </c>
      <c r="E361" s="151" t="s">
        <v>57</v>
      </c>
      <c r="F361" s="151" t="s">
        <v>20</v>
      </c>
      <c r="G361" s="74" t="s">
        <v>187</v>
      </c>
      <c r="H361" s="79" t="n">
        <v>600</v>
      </c>
      <c r="I361" s="148" t="n">
        <f aca="false">SUM(J361:M361)</f>
        <v>15838700</v>
      </c>
      <c r="J361" s="148"/>
      <c r="K361" s="69" t="n">
        <v>15838700</v>
      </c>
      <c r="L361" s="69"/>
      <c r="M361" s="149"/>
      <c r="N361" s="148" t="n">
        <f aca="false">SUM(O361:R361)</f>
        <v>15838700</v>
      </c>
      <c r="O361" s="148" t="n">
        <v>15838700</v>
      </c>
      <c r="P361" s="69"/>
      <c r="Q361" s="69"/>
      <c r="R361" s="150"/>
    </row>
    <row r="362" customFormat="false" ht="47.05" hidden="false" customHeight="false" outlineLevel="0" collapsed="false">
      <c r="B362" s="116"/>
      <c r="C362" s="29" t="s">
        <v>185</v>
      </c>
      <c r="D362" s="29" t="n">
        <v>925</v>
      </c>
      <c r="E362" s="151" t="s">
        <v>57</v>
      </c>
      <c r="F362" s="151" t="s">
        <v>20</v>
      </c>
      <c r="G362" s="74" t="s">
        <v>188</v>
      </c>
      <c r="H362" s="79"/>
      <c r="I362" s="148" t="n">
        <f aca="false">SUM(J362:M362)</f>
        <v>4585100</v>
      </c>
      <c r="J362" s="148"/>
      <c r="K362" s="69" t="n">
        <f aca="false">K363</f>
        <v>4585100</v>
      </c>
      <c r="L362" s="69" t="n">
        <f aca="false">L363</f>
        <v>0</v>
      </c>
      <c r="M362" s="149" t="n">
        <f aca="false">M363</f>
        <v>0</v>
      </c>
      <c r="N362" s="148" t="n">
        <f aca="false">SUM(O362:R362)</f>
        <v>4585100</v>
      </c>
      <c r="O362" s="148" t="n">
        <f aca="false">O363</f>
        <v>4585100</v>
      </c>
      <c r="P362" s="69"/>
      <c r="Q362" s="69"/>
      <c r="R362" s="150"/>
    </row>
    <row r="363" customFormat="false" ht="31.35" hidden="false" customHeight="false" outlineLevel="0" collapsed="false">
      <c r="B363" s="116"/>
      <c r="C363" s="29" t="s">
        <v>170</v>
      </c>
      <c r="D363" s="29" t="n">
        <v>925</v>
      </c>
      <c r="E363" s="151" t="s">
        <v>57</v>
      </c>
      <c r="F363" s="151" t="s">
        <v>20</v>
      </c>
      <c r="G363" s="74" t="s">
        <v>188</v>
      </c>
      <c r="H363" s="79" t="n">
        <v>600</v>
      </c>
      <c r="I363" s="148" t="n">
        <f aca="false">SUM(J363:M363)</f>
        <v>4585100</v>
      </c>
      <c r="J363" s="148"/>
      <c r="K363" s="69" t="n">
        <v>4585100</v>
      </c>
      <c r="L363" s="69"/>
      <c r="M363" s="149"/>
      <c r="N363" s="148" t="n">
        <f aca="false">SUM(O363:R363)</f>
        <v>4585100</v>
      </c>
      <c r="O363" s="148" t="n">
        <v>4585100</v>
      </c>
      <c r="P363" s="69"/>
      <c r="Q363" s="69"/>
      <c r="R363" s="150"/>
    </row>
    <row r="364" customFormat="false" ht="17.35" hidden="false" customHeight="false" outlineLevel="0" collapsed="false">
      <c r="B364" s="116"/>
      <c r="C364" s="33" t="s">
        <v>189</v>
      </c>
      <c r="D364" s="29" t="n">
        <v>925</v>
      </c>
      <c r="E364" s="151" t="s">
        <v>57</v>
      </c>
      <c r="F364" s="151" t="s">
        <v>20</v>
      </c>
      <c r="G364" s="74" t="s">
        <v>190</v>
      </c>
      <c r="H364" s="72"/>
      <c r="I364" s="148" t="n">
        <f aca="false">SUM(J364:M364)</f>
        <v>108114300</v>
      </c>
      <c r="J364" s="148" t="n">
        <f aca="false">J365+J367</f>
        <v>107633800</v>
      </c>
      <c r="K364" s="69" t="n">
        <v>0</v>
      </c>
      <c r="L364" s="69" t="n">
        <f aca="false">L365+L367</f>
        <v>480500</v>
      </c>
      <c r="M364" s="149" t="n">
        <f aca="false">M365+M367</f>
        <v>0</v>
      </c>
      <c r="N364" s="148" t="n">
        <f aca="false">SUM(O364:R364)</f>
        <v>108204100</v>
      </c>
      <c r="O364" s="148"/>
      <c r="P364" s="69"/>
      <c r="Q364" s="69" t="n">
        <f aca="false">Q365+Q367</f>
        <v>108204100</v>
      </c>
      <c r="R364" s="150"/>
    </row>
    <row r="365" customFormat="false" ht="61.8" hidden="false" customHeight="false" outlineLevel="0" collapsed="false">
      <c r="B365" s="116"/>
      <c r="C365" s="29" t="s">
        <v>193</v>
      </c>
      <c r="D365" s="29" t="n">
        <v>925</v>
      </c>
      <c r="E365" s="151" t="s">
        <v>57</v>
      </c>
      <c r="F365" s="151" t="s">
        <v>20</v>
      </c>
      <c r="G365" s="74" t="s">
        <v>194</v>
      </c>
      <c r="H365" s="79"/>
      <c r="I365" s="148" t="n">
        <f aca="false">SUM(J365:M365)</f>
        <v>8070700</v>
      </c>
      <c r="J365" s="148" t="n">
        <f aca="false">J366</f>
        <v>8280800</v>
      </c>
      <c r="K365" s="69" t="n">
        <v>0</v>
      </c>
      <c r="L365" s="69" t="n">
        <f aca="false">L366</f>
        <v>-210100</v>
      </c>
      <c r="M365" s="149" t="n">
        <f aca="false">M366</f>
        <v>0</v>
      </c>
      <c r="N365" s="148" t="n">
        <f aca="false">SUM(O365:R365)</f>
        <v>8160500</v>
      </c>
      <c r="O365" s="148"/>
      <c r="P365" s="69"/>
      <c r="Q365" s="69" t="n">
        <f aca="false">Q366</f>
        <v>8160500</v>
      </c>
      <c r="R365" s="150"/>
    </row>
    <row r="366" customFormat="false" ht="31.35" hidden="false" customHeight="false" outlineLevel="0" collapsed="false">
      <c r="B366" s="116"/>
      <c r="C366" s="29" t="s">
        <v>170</v>
      </c>
      <c r="D366" s="29" t="n">
        <v>925</v>
      </c>
      <c r="E366" s="151" t="s">
        <v>57</v>
      </c>
      <c r="F366" s="151" t="s">
        <v>20</v>
      </c>
      <c r="G366" s="74" t="s">
        <v>194</v>
      </c>
      <c r="H366" s="79" t="n">
        <v>600</v>
      </c>
      <c r="I366" s="148" t="n">
        <f aca="false">SUM(J366:M366)</f>
        <v>8070700</v>
      </c>
      <c r="J366" s="148" t="n">
        <v>8280800</v>
      </c>
      <c r="K366" s="69" t="n">
        <v>0</v>
      </c>
      <c r="L366" s="69" t="n">
        <v>-210100</v>
      </c>
      <c r="M366" s="149" t="n">
        <v>0</v>
      </c>
      <c r="N366" s="148" t="n">
        <f aca="false">SUM(O366:R366)</f>
        <v>8160500</v>
      </c>
      <c r="O366" s="148"/>
      <c r="P366" s="69"/>
      <c r="Q366" s="69" t="n">
        <v>8160500</v>
      </c>
      <c r="R366" s="150"/>
    </row>
    <row r="367" customFormat="false" ht="151.35" hidden="false" customHeight="false" outlineLevel="0" collapsed="false">
      <c r="B367" s="116"/>
      <c r="C367" s="29" t="s">
        <v>195</v>
      </c>
      <c r="D367" s="29" t="n">
        <v>925</v>
      </c>
      <c r="E367" s="151" t="s">
        <v>57</v>
      </c>
      <c r="F367" s="151" t="s">
        <v>20</v>
      </c>
      <c r="G367" s="74" t="s">
        <v>196</v>
      </c>
      <c r="H367" s="79"/>
      <c r="I367" s="148" t="n">
        <f aca="false">SUM(J367:M367)</f>
        <v>100043600</v>
      </c>
      <c r="J367" s="148" t="n">
        <f aca="false">J368</f>
        <v>99353000</v>
      </c>
      <c r="K367" s="69" t="n">
        <v>0</v>
      </c>
      <c r="L367" s="69" t="n">
        <f aca="false">L368</f>
        <v>690600</v>
      </c>
      <c r="M367" s="149" t="n">
        <f aca="false">M368</f>
        <v>0</v>
      </c>
      <c r="N367" s="148" t="n">
        <f aca="false">SUM(O367:R367)</f>
        <v>100043600</v>
      </c>
      <c r="O367" s="148"/>
      <c r="P367" s="69"/>
      <c r="Q367" s="69" t="n">
        <f aca="false">Q368</f>
        <v>100043600</v>
      </c>
      <c r="R367" s="150"/>
    </row>
    <row r="368" customFormat="false" ht="31.35" hidden="false" customHeight="false" outlineLevel="0" collapsed="false">
      <c r="B368" s="116"/>
      <c r="C368" s="29" t="s">
        <v>170</v>
      </c>
      <c r="D368" s="29" t="n">
        <v>925</v>
      </c>
      <c r="E368" s="151" t="s">
        <v>57</v>
      </c>
      <c r="F368" s="151" t="s">
        <v>20</v>
      </c>
      <c r="G368" s="74" t="s">
        <v>196</v>
      </c>
      <c r="H368" s="79" t="n">
        <v>600</v>
      </c>
      <c r="I368" s="148" t="n">
        <f aca="false">SUM(J368:M368)</f>
        <v>100043600</v>
      </c>
      <c r="J368" s="148" t="n">
        <v>99353000</v>
      </c>
      <c r="K368" s="69" t="n">
        <v>0</v>
      </c>
      <c r="L368" s="69" t="n">
        <v>690600</v>
      </c>
      <c r="M368" s="149" t="n">
        <v>0</v>
      </c>
      <c r="N368" s="148" t="n">
        <f aca="false">SUM(O368:R368)</f>
        <v>100043600</v>
      </c>
      <c r="O368" s="148"/>
      <c r="P368" s="69"/>
      <c r="Q368" s="69" t="n">
        <v>100043600</v>
      </c>
      <c r="R368" s="150"/>
    </row>
    <row r="369" customFormat="false" ht="31.35" hidden="true" customHeight="false" outlineLevel="0" collapsed="false">
      <c r="B369" s="116"/>
      <c r="C369" s="29" t="s">
        <v>306</v>
      </c>
      <c r="D369" s="29" t="n">
        <v>925</v>
      </c>
      <c r="E369" s="151" t="s">
        <v>57</v>
      </c>
      <c r="F369" s="151" t="s">
        <v>20</v>
      </c>
      <c r="G369" s="74" t="n">
        <v>9900000000</v>
      </c>
      <c r="H369" s="79"/>
      <c r="I369" s="148" t="n">
        <f aca="false">SUM(J369:M369)</f>
        <v>0</v>
      </c>
      <c r="J369" s="148" t="n">
        <f aca="false">J370</f>
        <v>500000</v>
      </c>
      <c r="K369" s="69" t="n">
        <f aca="false">K370</f>
        <v>-500000</v>
      </c>
      <c r="L369" s="69" t="n">
        <f aca="false">L370</f>
        <v>0</v>
      </c>
      <c r="M369" s="149" t="n">
        <f aca="false">M370</f>
        <v>0</v>
      </c>
      <c r="N369" s="148" t="n">
        <f aca="false">SUM(O369:R369)</f>
        <v>0</v>
      </c>
      <c r="O369" s="148" t="n">
        <f aca="false">O370</f>
        <v>0</v>
      </c>
      <c r="P369" s="69" t="n">
        <f aca="false">P370</f>
        <v>0</v>
      </c>
      <c r="Q369" s="69" t="n">
        <f aca="false">Q370</f>
        <v>0</v>
      </c>
      <c r="R369" s="150" t="n">
        <f aca="false">R370</f>
        <v>0</v>
      </c>
    </row>
    <row r="370" customFormat="false" ht="17.35" hidden="true" customHeight="false" outlineLevel="0" collapsed="false">
      <c r="B370" s="116"/>
      <c r="C370" s="29" t="s">
        <v>310</v>
      </c>
      <c r="D370" s="29" t="n">
        <v>925</v>
      </c>
      <c r="E370" s="151" t="s">
        <v>57</v>
      </c>
      <c r="F370" s="151" t="s">
        <v>20</v>
      </c>
      <c r="G370" s="74" t="n">
        <v>9900010910</v>
      </c>
      <c r="H370" s="79"/>
      <c r="I370" s="148" t="n">
        <f aca="false">SUM(J370:M370)</f>
        <v>0</v>
      </c>
      <c r="J370" s="148" t="n">
        <f aca="false">J371</f>
        <v>500000</v>
      </c>
      <c r="K370" s="69" t="n">
        <f aca="false">K371</f>
        <v>-500000</v>
      </c>
      <c r="L370" s="69" t="n">
        <f aca="false">L371</f>
        <v>0</v>
      </c>
      <c r="M370" s="149" t="n">
        <f aca="false">M371</f>
        <v>0</v>
      </c>
      <c r="N370" s="148" t="n">
        <f aca="false">SUM(O370:R370)</f>
        <v>0</v>
      </c>
      <c r="O370" s="148" t="n">
        <f aca="false">O371</f>
        <v>0</v>
      </c>
      <c r="P370" s="69" t="n">
        <f aca="false">P371</f>
        <v>0</v>
      </c>
      <c r="Q370" s="69" t="n">
        <f aca="false">Q371</f>
        <v>0</v>
      </c>
      <c r="R370" s="150" t="n">
        <f aca="false">R371</f>
        <v>0</v>
      </c>
    </row>
    <row r="371" customFormat="false" ht="17.35" hidden="true" customHeight="false" outlineLevel="0" collapsed="false">
      <c r="B371" s="116"/>
      <c r="C371" s="29" t="s">
        <v>110</v>
      </c>
      <c r="D371" s="29" t="n">
        <v>925</v>
      </c>
      <c r="E371" s="151" t="s">
        <v>57</v>
      </c>
      <c r="F371" s="151" t="s">
        <v>20</v>
      </c>
      <c r="G371" s="74" t="n">
        <v>9900010910</v>
      </c>
      <c r="H371" s="79" t="n">
        <v>800</v>
      </c>
      <c r="I371" s="148" t="n">
        <f aca="false">SUM(J371:M371)</f>
        <v>0</v>
      </c>
      <c r="J371" s="148" t="n">
        <v>500000</v>
      </c>
      <c r="K371" s="69" t="n">
        <v>-500000</v>
      </c>
      <c r="L371" s="69" t="n">
        <v>0</v>
      </c>
      <c r="M371" s="149" t="n">
        <v>0</v>
      </c>
      <c r="N371" s="148" t="n">
        <f aca="false">SUM(O371:R371)</f>
        <v>0</v>
      </c>
      <c r="O371" s="148"/>
      <c r="P371" s="69" t="n">
        <v>0</v>
      </c>
      <c r="Q371" s="69" t="n">
        <v>0</v>
      </c>
      <c r="R371" s="150" t="n">
        <v>0</v>
      </c>
    </row>
    <row r="372" customFormat="false" ht="17.35" hidden="false" customHeight="false" outlineLevel="0" collapsed="false">
      <c r="B372" s="116"/>
      <c r="C372" s="29" t="s">
        <v>351</v>
      </c>
      <c r="D372" s="29" t="n">
        <v>925</v>
      </c>
      <c r="E372" s="151" t="s">
        <v>57</v>
      </c>
      <c r="F372" s="151" t="s">
        <v>22</v>
      </c>
      <c r="G372" s="74"/>
      <c r="H372" s="79"/>
      <c r="I372" s="148" t="n">
        <f aca="false">SUM(J372:M372)</f>
        <v>50239600</v>
      </c>
      <c r="J372" s="148" t="n">
        <f aca="false">J373</f>
        <v>221483100</v>
      </c>
      <c r="K372" s="69" t="n">
        <f aca="false">K373</f>
        <v>-171243500</v>
      </c>
      <c r="L372" s="69" t="n">
        <f aca="false">L373</f>
        <v>0</v>
      </c>
      <c r="M372" s="149" t="n">
        <f aca="false">M373</f>
        <v>0</v>
      </c>
      <c r="N372" s="148" t="n">
        <f aca="false">SUM(O372:R372)</f>
        <v>49526100</v>
      </c>
      <c r="O372" s="148" t="n">
        <f aca="false">O373</f>
        <v>49526100</v>
      </c>
      <c r="P372" s="69" t="n">
        <f aca="false">P373</f>
        <v>0</v>
      </c>
      <c r="Q372" s="69" t="n">
        <f aca="false">Q373</f>
        <v>0</v>
      </c>
      <c r="R372" s="150" t="n">
        <f aca="false">R373</f>
        <v>0</v>
      </c>
    </row>
    <row r="373" customFormat="false" ht="17.35" hidden="false" customHeight="false" outlineLevel="0" collapsed="false">
      <c r="B373" s="116"/>
      <c r="C373" s="29" t="s">
        <v>166</v>
      </c>
      <c r="D373" s="29" t="n">
        <v>925</v>
      </c>
      <c r="E373" s="151" t="s">
        <v>57</v>
      </c>
      <c r="F373" s="151" t="s">
        <v>22</v>
      </c>
      <c r="G373" s="74" t="n">
        <v>5800000000</v>
      </c>
      <c r="H373" s="79"/>
      <c r="I373" s="148" t="n">
        <f aca="false">SUM(J373:M373)</f>
        <v>50239600</v>
      </c>
      <c r="J373" s="148" t="n">
        <f aca="false">J374</f>
        <v>221483100</v>
      </c>
      <c r="K373" s="69" t="n">
        <f aca="false">K374</f>
        <v>-171243500</v>
      </c>
      <c r="L373" s="69" t="n">
        <f aca="false">L374</f>
        <v>0</v>
      </c>
      <c r="M373" s="149" t="n">
        <f aca="false">M374</f>
        <v>0</v>
      </c>
      <c r="N373" s="148" t="n">
        <f aca="false">SUM(O373:R373)</f>
        <v>49526100</v>
      </c>
      <c r="O373" s="148" t="n">
        <f aca="false">O374</f>
        <v>49526100</v>
      </c>
      <c r="P373" s="69" t="n">
        <f aca="false">P374</f>
        <v>0</v>
      </c>
      <c r="Q373" s="69" t="n">
        <f aca="false">Q374</f>
        <v>0</v>
      </c>
      <c r="R373" s="150" t="n">
        <f aca="false">R374</f>
        <v>0</v>
      </c>
    </row>
    <row r="374" customFormat="false" ht="17.35" hidden="false" customHeight="false" outlineLevel="0" collapsed="false">
      <c r="B374" s="116"/>
      <c r="C374" s="29" t="s">
        <v>197</v>
      </c>
      <c r="D374" s="29" t="n">
        <v>925</v>
      </c>
      <c r="E374" s="151" t="s">
        <v>57</v>
      </c>
      <c r="F374" s="151" t="s">
        <v>22</v>
      </c>
      <c r="G374" s="74" t="n">
        <v>5820000000</v>
      </c>
      <c r="H374" s="79"/>
      <c r="I374" s="148" t="n">
        <f aca="false">SUM(J374:M374)</f>
        <v>50239600</v>
      </c>
      <c r="J374" s="148" t="n">
        <f aca="false">J375+J381+J383+J378</f>
        <v>221483100</v>
      </c>
      <c r="K374" s="69" t="n">
        <f aca="false">K375+K381+K383+K378</f>
        <v>-171243500</v>
      </c>
      <c r="L374" s="69" t="n">
        <f aca="false">L375+L381+L383+L378</f>
        <v>0</v>
      </c>
      <c r="M374" s="149" t="n">
        <f aca="false">M375+M381+M383+M378</f>
        <v>0</v>
      </c>
      <c r="N374" s="148" t="n">
        <f aca="false">SUM(O374:R374)</f>
        <v>49526100</v>
      </c>
      <c r="O374" s="148" t="n">
        <f aca="false">O375+O381+O383+O378</f>
        <v>49526100</v>
      </c>
      <c r="P374" s="69" t="n">
        <f aca="false">P375+P381+P383+P378</f>
        <v>0</v>
      </c>
      <c r="Q374" s="69" t="n">
        <f aca="false">Q375+Q381+Q383+Q378</f>
        <v>0</v>
      </c>
      <c r="R374" s="150" t="n">
        <f aca="false">R375+R381+R383+R378</f>
        <v>0</v>
      </c>
    </row>
    <row r="375" customFormat="false" ht="31.35" hidden="false" customHeight="false" outlineLevel="0" collapsed="false">
      <c r="B375" s="116"/>
      <c r="C375" s="83" t="s">
        <v>134</v>
      </c>
      <c r="D375" s="29" t="n">
        <v>925</v>
      </c>
      <c r="E375" s="151" t="s">
        <v>57</v>
      </c>
      <c r="F375" s="151" t="s">
        <v>22</v>
      </c>
      <c r="G375" s="74" t="n">
        <v>5820000590</v>
      </c>
      <c r="H375" s="79"/>
      <c r="I375" s="148" t="n">
        <f aca="false">SUM(J375:M375)</f>
        <v>28579620</v>
      </c>
      <c r="J375" s="148" t="n">
        <f aca="false">J376+J377</f>
        <v>157559780</v>
      </c>
      <c r="K375" s="69" t="n">
        <f aca="false">K376+K377</f>
        <v>-120491680</v>
      </c>
      <c r="L375" s="69" t="n">
        <f aca="false">L376+L377</f>
        <v>-8488480</v>
      </c>
      <c r="M375" s="149" t="n">
        <f aca="false">M376+M377</f>
        <v>0</v>
      </c>
      <c r="N375" s="148" t="n">
        <f aca="false">SUM(O375:R375)</f>
        <v>25602410</v>
      </c>
      <c r="O375" s="148" t="n">
        <f aca="false">O376+O377</f>
        <v>36544600</v>
      </c>
      <c r="P375" s="69" t="n">
        <f aca="false">P376+P377</f>
        <v>0</v>
      </c>
      <c r="Q375" s="69" t="n">
        <f aca="false">Q376+Q377</f>
        <v>-10942190</v>
      </c>
      <c r="R375" s="150" t="n">
        <f aca="false">R376+R377</f>
        <v>0</v>
      </c>
    </row>
    <row r="376" customFormat="false" ht="31.35" hidden="false" customHeight="false" outlineLevel="0" collapsed="false">
      <c r="B376" s="116"/>
      <c r="C376" s="29" t="s">
        <v>170</v>
      </c>
      <c r="D376" s="29" t="n">
        <v>925</v>
      </c>
      <c r="E376" s="151" t="s">
        <v>57</v>
      </c>
      <c r="F376" s="151" t="s">
        <v>22</v>
      </c>
      <c r="G376" s="74" t="n">
        <v>5820000590</v>
      </c>
      <c r="H376" s="79" t="n">
        <v>600</v>
      </c>
      <c r="I376" s="148" t="n">
        <f aca="false">SUM(J376:M376)</f>
        <v>28579620</v>
      </c>
      <c r="J376" s="148" t="n">
        <v>157559780</v>
      </c>
      <c r="K376" s="69" t="n">
        <v>-120491680</v>
      </c>
      <c r="L376" s="69" t="n">
        <v>-8488480</v>
      </c>
      <c r="M376" s="149"/>
      <c r="N376" s="148" t="n">
        <f aca="false">SUM(O376:R376)</f>
        <v>25602410</v>
      </c>
      <c r="O376" s="148" t="n">
        <v>36544600</v>
      </c>
      <c r="P376" s="69"/>
      <c r="Q376" s="69" t="n">
        <v>-10942190</v>
      </c>
      <c r="R376" s="150"/>
    </row>
    <row r="377" customFormat="false" ht="17.35" hidden="true" customHeight="false" outlineLevel="0" collapsed="false">
      <c r="B377" s="116"/>
      <c r="C377" s="29" t="s">
        <v>110</v>
      </c>
      <c r="D377" s="29" t="n">
        <v>925</v>
      </c>
      <c r="E377" s="151" t="s">
        <v>57</v>
      </c>
      <c r="F377" s="151" t="s">
        <v>22</v>
      </c>
      <c r="G377" s="74" t="n">
        <v>5820000590</v>
      </c>
      <c r="H377" s="79" t="n">
        <v>800</v>
      </c>
      <c r="I377" s="148" t="n">
        <f aca="false">SUM(J377:M377)</f>
        <v>0</v>
      </c>
      <c r="J377" s="148"/>
      <c r="K377" s="69" t="n">
        <v>0</v>
      </c>
      <c r="L377" s="69" t="n">
        <v>0</v>
      </c>
      <c r="M377" s="149" t="n">
        <v>0</v>
      </c>
      <c r="N377" s="148" t="n">
        <f aca="false">SUM(O377:R377)</f>
        <v>0</v>
      </c>
      <c r="O377" s="148"/>
      <c r="P377" s="69" t="n">
        <v>0</v>
      </c>
      <c r="Q377" s="69" t="n">
        <v>0</v>
      </c>
      <c r="R377" s="150" t="n">
        <v>0</v>
      </c>
    </row>
    <row r="378" customFormat="false" ht="31.35" hidden="false" customHeight="false" outlineLevel="0" collapsed="false">
      <c r="B378" s="116"/>
      <c r="C378" s="29" t="s">
        <v>198</v>
      </c>
      <c r="D378" s="29" t="n">
        <v>925</v>
      </c>
      <c r="E378" s="151" t="s">
        <v>57</v>
      </c>
      <c r="F378" s="151" t="s">
        <v>22</v>
      </c>
      <c r="G378" s="74" t="n">
        <v>5820010660</v>
      </c>
      <c r="H378" s="79"/>
      <c r="I378" s="148" t="n">
        <f aca="false">SUM(J378:M378)</f>
        <v>21159680</v>
      </c>
      <c r="J378" s="148" t="n">
        <f aca="false">J379+J380</f>
        <v>50059520</v>
      </c>
      <c r="K378" s="69" t="n">
        <f aca="false">K379+K380</f>
        <v>-37388320</v>
      </c>
      <c r="L378" s="69" t="n">
        <f aca="false">L379+L380</f>
        <v>8488480</v>
      </c>
      <c r="M378" s="149" t="n">
        <f aca="false">M379+M380</f>
        <v>0</v>
      </c>
      <c r="N378" s="148" t="n">
        <f aca="false">SUM(O378:R378)</f>
        <v>23423390</v>
      </c>
      <c r="O378" s="148" t="n">
        <f aca="false">O379+O380</f>
        <v>12481200</v>
      </c>
      <c r="P378" s="69" t="n">
        <f aca="false">P379+P380</f>
        <v>0</v>
      </c>
      <c r="Q378" s="69" t="n">
        <f aca="false">Q379+Q380</f>
        <v>10942190</v>
      </c>
      <c r="R378" s="150" t="n">
        <f aca="false">R379+R380</f>
        <v>0</v>
      </c>
    </row>
    <row r="379" customFormat="false" ht="31.35" hidden="false" customHeight="false" outlineLevel="0" collapsed="false">
      <c r="B379" s="116"/>
      <c r="C379" s="29" t="s">
        <v>170</v>
      </c>
      <c r="D379" s="29" t="n">
        <v>925</v>
      </c>
      <c r="E379" s="151" t="s">
        <v>57</v>
      </c>
      <c r="F379" s="151" t="s">
        <v>22</v>
      </c>
      <c r="G379" s="74" t="n">
        <v>5820010660</v>
      </c>
      <c r="H379" s="79" t="n">
        <v>600</v>
      </c>
      <c r="I379" s="148" t="n">
        <f aca="false">SUM(J379:M379)</f>
        <v>21138000</v>
      </c>
      <c r="J379" s="148" t="n">
        <v>50047520</v>
      </c>
      <c r="K379" s="69" t="n">
        <v>-37376320</v>
      </c>
      <c r="L379" s="69" t="n">
        <v>8466800</v>
      </c>
      <c r="M379" s="149"/>
      <c r="N379" s="148" t="n">
        <f aca="false">SUM(O379:R379)</f>
        <v>23400210</v>
      </c>
      <c r="O379" s="148" t="n">
        <v>12481200</v>
      </c>
      <c r="P379" s="69"/>
      <c r="Q379" s="69" t="n">
        <v>10919010</v>
      </c>
      <c r="R379" s="150"/>
    </row>
    <row r="380" customFormat="false" ht="17.35" hidden="false" customHeight="false" outlineLevel="0" collapsed="false">
      <c r="B380" s="116"/>
      <c r="C380" s="29" t="s">
        <v>110</v>
      </c>
      <c r="D380" s="29" t="n">
        <v>925</v>
      </c>
      <c r="E380" s="151" t="s">
        <v>57</v>
      </c>
      <c r="F380" s="151" t="s">
        <v>22</v>
      </c>
      <c r="G380" s="74" t="n">
        <v>5820010660</v>
      </c>
      <c r="H380" s="79" t="n">
        <v>800</v>
      </c>
      <c r="I380" s="148" t="n">
        <f aca="false">SUM(J380:M380)</f>
        <v>21680</v>
      </c>
      <c r="J380" s="148" t="n">
        <v>12000</v>
      </c>
      <c r="K380" s="69" t="n">
        <v>-12000</v>
      </c>
      <c r="L380" s="69" t="n">
        <v>21680</v>
      </c>
      <c r="M380" s="149" t="n">
        <v>0</v>
      </c>
      <c r="N380" s="148" t="n">
        <f aca="false">SUM(O380:R380)</f>
        <v>23180</v>
      </c>
      <c r="O380" s="148"/>
      <c r="P380" s="69" t="n">
        <v>0</v>
      </c>
      <c r="Q380" s="69" t="n">
        <v>23180</v>
      </c>
      <c r="R380" s="150" t="n">
        <v>0</v>
      </c>
    </row>
    <row r="381" customFormat="false" ht="107.05" hidden="true" customHeight="false" outlineLevel="0" collapsed="false">
      <c r="B381" s="116"/>
      <c r="C381" s="29" t="s">
        <v>199</v>
      </c>
      <c r="D381" s="29" t="n">
        <v>925</v>
      </c>
      <c r="E381" s="151" t="s">
        <v>57</v>
      </c>
      <c r="F381" s="151" t="s">
        <v>22</v>
      </c>
      <c r="G381" s="74" t="n">
        <v>5820060740</v>
      </c>
      <c r="H381" s="79"/>
      <c r="I381" s="148" t="n">
        <f aca="false">SUM(J381:M381)</f>
        <v>0</v>
      </c>
      <c r="J381" s="148" t="n">
        <f aca="false">J382</f>
        <v>187500</v>
      </c>
      <c r="K381" s="69" t="n">
        <f aca="false">K382</f>
        <v>-187500</v>
      </c>
      <c r="L381" s="69" t="n">
        <f aca="false">L382</f>
        <v>0</v>
      </c>
      <c r="M381" s="149" t="n">
        <f aca="false">M382</f>
        <v>0</v>
      </c>
      <c r="N381" s="148" t="n">
        <f aca="false">SUM(O381:R381)</f>
        <v>0</v>
      </c>
      <c r="O381" s="148" t="n">
        <f aca="false">O382</f>
        <v>0</v>
      </c>
      <c r="P381" s="69" t="n">
        <f aca="false">P382</f>
        <v>0</v>
      </c>
      <c r="Q381" s="69" t="n">
        <f aca="false">Q382</f>
        <v>0</v>
      </c>
      <c r="R381" s="150" t="n">
        <f aca="false">R382</f>
        <v>0</v>
      </c>
    </row>
    <row r="382" customFormat="false" ht="31.35" hidden="true" customHeight="false" outlineLevel="0" collapsed="false">
      <c r="B382" s="116"/>
      <c r="C382" s="29" t="s">
        <v>170</v>
      </c>
      <c r="D382" s="29" t="n">
        <v>925</v>
      </c>
      <c r="E382" s="151" t="s">
        <v>57</v>
      </c>
      <c r="F382" s="151" t="s">
        <v>22</v>
      </c>
      <c r="G382" s="74" t="n">
        <v>5820060740</v>
      </c>
      <c r="H382" s="79" t="n">
        <v>600</v>
      </c>
      <c r="I382" s="148" t="n">
        <f aca="false">SUM(J382:M382)</f>
        <v>0</v>
      </c>
      <c r="J382" s="148" t="n">
        <v>187500</v>
      </c>
      <c r="K382" s="69" t="n">
        <v>-187500</v>
      </c>
      <c r="L382" s="69"/>
      <c r="M382" s="149"/>
      <c r="N382" s="148" t="n">
        <f aca="false">SUM(O382:R382)</f>
        <v>0</v>
      </c>
      <c r="O382" s="148"/>
      <c r="P382" s="69"/>
      <c r="Q382" s="69"/>
      <c r="R382" s="150"/>
    </row>
    <row r="383" customFormat="false" ht="61.8" hidden="false" customHeight="false" outlineLevel="0" collapsed="false">
      <c r="B383" s="116"/>
      <c r="C383" s="29" t="s">
        <v>201</v>
      </c>
      <c r="D383" s="29" t="n">
        <v>925</v>
      </c>
      <c r="E383" s="151" t="s">
        <v>57</v>
      </c>
      <c r="F383" s="151" t="s">
        <v>22</v>
      </c>
      <c r="G383" s="74" t="n">
        <v>5820100000</v>
      </c>
      <c r="H383" s="79"/>
      <c r="I383" s="148" t="n">
        <f aca="false">SUM(J383:M383)</f>
        <v>500300</v>
      </c>
      <c r="J383" s="148" t="n">
        <f aca="false">J384</f>
        <v>13676300</v>
      </c>
      <c r="K383" s="69" t="n">
        <f aca="false">K384+K386</f>
        <v>-13176000</v>
      </c>
      <c r="L383" s="69" t="n">
        <f aca="false">L384</f>
        <v>0</v>
      </c>
      <c r="M383" s="149" t="n">
        <f aca="false">M384</f>
        <v>0</v>
      </c>
      <c r="N383" s="148" t="n">
        <f aca="false">SUM(O383:R383)</f>
        <v>500300</v>
      </c>
      <c r="O383" s="148" t="n">
        <f aca="false">O384+O386</f>
        <v>500300</v>
      </c>
      <c r="P383" s="69" t="n">
        <f aca="false">P384</f>
        <v>0</v>
      </c>
      <c r="Q383" s="69" t="n">
        <f aca="false">Q384</f>
        <v>0</v>
      </c>
      <c r="R383" s="150" t="n">
        <f aca="false">R384</f>
        <v>0</v>
      </c>
    </row>
    <row r="384" customFormat="false" ht="31.35" hidden="true" customHeight="false" outlineLevel="0" collapsed="false">
      <c r="B384" s="116"/>
      <c r="C384" s="29" t="s">
        <v>176</v>
      </c>
      <c r="D384" s="29" t="n">
        <v>925</v>
      </c>
      <c r="E384" s="151" t="s">
        <v>57</v>
      </c>
      <c r="F384" s="151" t="s">
        <v>22</v>
      </c>
      <c r="G384" s="74" t="n">
        <v>5820100590</v>
      </c>
      <c r="H384" s="79"/>
      <c r="I384" s="148" t="n">
        <f aca="false">SUM(J384:M384)</f>
        <v>0</v>
      </c>
      <c r="J384" s="148" t="n">
        <f aca="false">J385</f>
        <v>13676300</v>
      </c>
      <c r="K384" s="69" t="n">
        <f aca="false">K385</f>
        <v>-13676300</v>
      </c>
      <c r="L384" s="69" t="n">
        <f aca="false">L385</f>
        <v>0</v>
      </c>
      <c r="M384" s="149" t="n">
        <f aca="false">M385</f>
        <v>0</v>
      </c>
      <c r="N384" s="148" t="n">
        <f aca="false">SUM(O384:R384)</f>
        <v>0</v>
      </c>
      <c r="O384" s="148" t="n">
        <f aca="false">O385</f>
        <v>0</v>
      </c>
      <c r="P384" s="69" t="n">
        <f aca="false">P385</f>
        <v>0</v>
      </c>
      <c r="Q384" s="69" t="n">
        <f aca="false">Q385</f>
        <v>0</v>
      </c>
      <c r="R384" s="150" t="n">
        <f aca="false">R385</f>
        <v>0</v>
      </c>
    </row>
    <row r="385" customFormat="false" ht="31.35" hidden="true" customHeight="false" outlineLevel="0" collapsed="false">
      <c r="B385" s="116"/>
      <c r="C385" s="29" t="s">
        <v>170</v>
      </c>
      <c r="D385" s="29" t="n">
        <v>925</v>
      </c>
      <c r="E385" s="151" t="s">
        <v>57</v>
      </c>
      <c r="F385" s="151" t="s">
        <v>22</v>
      </c>
      <c r="G385" s="74" t="n">
        <v>5820100590</v>
      </c>
      <c r="H385" s="79" t="n">
        <v>600</v>
      </c>
      <c r="I385" s="148" t="n">
        <f aca="false">SUM(J385:M385)</f>
        <v>0</v>
      </c>
      <c r="J385" s="148" t="n">
        <v>13676300</v>
      </c>
      <c r="K385" s="69" t="n">
        <v>-13676300</v>
      </c>
      <c r="L385" s="69"/>
      <c r="M385" s="149"/>
      <c r="N385" s="148" t="n">
        <f aca="false">SUM(O385:R385)</f>
        <v>0</v>
      </c>
      <c r="O385" s="148"/>
      <c r="P385" s="69"/>
      <c r="Q385" s="69"/>
      <c r="R385" s="150"/>
    </row>
    <row r="386" customFormat="false" ht="75.65" hidden="false" customHeight="false" outlineLevel="0" collapsed="false">
      <c r="B386" s="116"/>
      <c r="C386" s="29" t="s">
        <v>177</v>
      </c>
      <c r="D386" s="29" t="n">
        <v>925</v>
      </c>
      <c r="E386" s="151" t="s">
        <v>57</v>
      </c>
      <c r="F386" s="151" t="s">
        <v>22</v>
      </c>
      <c r="G386" s="74" t="n">
        <v>5820100591</v>
      </c>
      <c r="H386" s="79"/>
      <c r="I386" s="148" t="n">
        <f aca="false">SUM(J386:M386)</f>
        <v>500300</v>
      </c>
      <c r="J386" s="148"/>
      <c r="K386" s="69" t="n">
        <f aca="false">K387</f>
        <v>500300</v>
      </c>
      <c r="L386" s="69" t="n">
        <f aca="false">L387</f>
        <v>0</v>
      </c>
      <c r="M386" s="149" t="n">
        <f aca="false">M387</f>
        <v>0</v>
      </c>
      <c r="N386" s="148" t="n">
        <f aca="false">SUM(O386:R386)</f>
        <v>500300</v>
      </c>
      <c r="O386" s="148" t="n">
        <f aca="false">O387</f>
        <v>500300</v>
      </c>
      <c r="P386" s="69"/>
      <c r="Q386" s="69"/>
      <c r="R386" s="150"/>
    </row>
    <row r="387" customFormat="false" ht="31.35" hidden="false" customHeight="false" outlineLevel="0" collapsed="false">
      <c r="B387" s="116"/>
      <c r="C387" s="29" t="s">
        <v>170</v>
      </c>
      <c r="D387" s="29" t="n">
        <v>925</v>
      </c>
      <c r="E387" s="151" t="s">
        <v>57</v>
      </c>
      <c r="F387" s="151" t="s">
        <v>22</v>
      </c>
      <c r="G387" s="74" t="n">
        <v>5820100591</v>
      </c>
      <c r="H387" s="79" t="n">
        <v>600</v>
      </c>
      <c r="I387" s="148" t="n">
        <f aca="false">SUM(J387:M387)</f>
        <v>500300</v>
      </c>
      <c r="J387" s="148"/>
      <c r="K387" s="69" t="n">
        <v>500300</v>
      </c>
      <c r="L387" s="69"/>
      <c r="M387" s="149"/>
      <c r="N387" s="148" t="n">
        <f aca="false">SUM(O387:R387)</f>
        <v>500300</v>
      </c>
      <c r="O387" s="148" t="n">
        <v>500300</v>
      </c>
      <c r="P387" s="69"/>
      <c r="Q387" s="69"/>
      <c r="R387" s="150"/>
    </row>
    <row r="388" customFormat="false" ht="17.35" hidden="false" customHeight="false" outlineLevel="0" collapsed="false">
      <c r="B388" s="116"/>
      <c r="C388" s="29" t="s">
        <v>62</v>
      </c>
      <c r="D388" s="29" t="n">
        <v>925</v>
      </c>
      <c r="E388" s="151" t="s">
        <v>57</v>
      </c>
      <c r="F388" s="151" t="s">
        <v>39</v>
      </c>
      <c r="G388" s="74"/>
      <c r="H388" s="79"/>
      <c r="I388" s="148" t="n">
        <f aca="false">SUM(J388:M388)</f>
        <v>63851000</v>
      </c>
      <c r="J388" s="148" t="n">
        <f aca="false">J389+J395+J401+J414+J418</f>
        <v>37500500</v>
      </c>
      <c r="K388" s="69" t="n">
        <f aca="false">K389+K395+K401+K414+K418</f>
        <v>26350500</v>
      </c>
      <c r="L388" s="69" t="n">
        <f aca="false">L389+L395+L401+L414+L418</f>
        <v>0</v>
      </c>
      <c r="M388" s="149" t="n">
        <f aca="false">M389+M395+M401+M414+M418</f>
        <v>0</v>
      </c>
      <c r="N388" s="148" t="n">
        <f aca="false">SUM(O388:R388)</f>
        <v>67717100</v>
      </c>
      <c r="O388" s="148" t="n">
        <f aca="false">O389+O395+O401+O414+O418</f>
        <v>67717100</v>
      </c>
      <c r="P388" s="69" t="n">
        <f aca="false">P389+P395+P401+P414+P418</f>
        <v>0</v>
      </c>
      <c r="Q388" s="69" t="n">
        <f aca="false">Q389+Q395+Q401+Q414+Q418</f>
        <v>0</v>
      </c>
      <c r="R388" s="150" t="n">
        <f aca="false">R389+R395+R401+R414+R418</f>
        <v>0</v>
      </c>
    </row>
    <row r="389" customFormat="false" ht="31.35" hidden="false" customHeight="false" outlineLevel="0" collapsed="false">
      <c r="B389" s="116"/>
      <c r="C389" s="29" t="s">
        <v>101</v>
      </c>
      <c r="D389" s="29" t="n">
        <v>925</v>
      </c>
      <c r="E389" s="151" t="s">
        <v>57</v>
      </c>
      <c r="F389" s="151" t="s">
        <v>39</v>
      </c>
      <c r="G389" s="74" t="n">
        <v>5000000000</v>
      </c>
      <c r="H389" s="79"/>
      <c r="I389" s="148" t="n">
        <f aca="false">SUM(J389:M389)</f>
        <v>10089200</v>
      </c>
      <c r="J389" s="148" t="n">
        <f aca="false">J390</f>
        <v>9914100</v>
      </c>
      <c r="K389" s="69" t="n">
        <f aca="false">K390</f>
        <v>175100</v>
      </c>
      <c r="L389" s="69" t="n">
        <f aca="false">L390</f>
        <v>0</v>
      </c>
      <c r="M389" s="149" t="n">
        <f aca="false">M390</f>
        <v>0</v>
      </c>
      <c r="N389" s="148" t="n">
        <f aca="false">SUM(O389:R389)</f>
        <v>9937900</v>
      </c>
      <c r="O389" s="148" t="n">
        <f aca="false">O390</f>
        <v>9937900</v>
      </c>
      <c r="P389" s="69" t="n">
        <f aca="false">P390</f>
        <v>0</v>
      </c>
      <c r="Q389" s="69" t="n">
        <f aca="false">Q390</f>
        <v>0</v>
      </c>
      <c r="R389" s="150" t="n">
        <f aca="false">R390</f>
        <v>0</v>
      </c>
    </row>
    <row r="390" customFormat="false" ht="31.35" hidden="false" customHeight="false" outlineLevel="0" collapsed="false">
      <c r="B390" s="116"/>
      <c r="C390" s="29" t="s">
        <v>109</v>
      </c>
      <c r="D390" s="29" t="n">
        <v>925</v>
      </c>
      <c r="E390" s="151" t="s">
        <v>57</v>
      </c>
      <c r="F390" s="151" t="s">
        <v>39</v>
      </c>
      <c r="G390" s="74" t="n">
        <v>5020000000</v>
      </c>
      <c r="H390" s="79"/>
      <c r="I390" s="148" t="n">
        <f aca="false">SUM(J390:M390)</f>
        <v>10089200</v>
      </c>
      <c r="J390" s="148" t="n">
        <f aca="false">J391</f>
        <v>9914100</v>
      </c>
      <c r="K390" s="69" t="n">
        <f aca="false">K391</f>
        <v>175100</v>
      </c>
      <c r="L390" s="69" t="n">
        <f aca="false">L391</f>
        <v>0</v>
      </c>
      <c r="M390" s="149" t="n">
        <f aca="false">M391</f>
        <v>0</v>
      </c>
      <c r="N390" s="148" t="n">
        <f aca="false">SUM(O390:R390)</f>
        <v>9937900</v>
      </c>
      <c r="O390" s="148" t="n">
        <f aca="false">O391</f>
        <v>9937900</v>
      </c>
      <c r="P390" s="69" t="n">
        <f aca="false">P391</f>
        <v>0</v>
      </c>
      <c r="Q390" s="69" t="n">
        <f aca="false">Q391</f>
        <v>0</v>
      </c>
      <c r="R390" s="150" t="n">
        <f aca="false">R391</f>
        <v>0</v>
      </c>
    </row>
    <row r="391" customFormat="false" ht="31.8" hidden="false" customHeight="true" outlineLevel="0" collapsed="false">
      <c r="B391" s="116"/>
      <c r="C391" s="29" t="s">
        <v>103</v>
      </c>
      <c r="D391" s="29" t="n">
        <v>925</v>
      </c>
      <c r="E391" s="151" t="s">
        <v>57</v>
      </c>
      <c r="F391" s="151" t="s">
        <v>39</v>
      </c>
      <c r="G391" s="74" t="n">
        <v>5020000190</v>
      </c>
      <c r="H391" s="79"/>
      <c r="I391" s="148" t="n">
        <f aca="false">SUM(J391:M391)</f>
        <v>10089200</v>
      </c>
      <c r="J391" s="148" t="n">
        <f aca="false">J392+J393+J394</f>
        <v>9914100</v>
      </c>
      <c r="K391" s="69" t="n">
        <f aca="false">K392+K393+K394</f>
        <v>175100</v>
      </c>
      <c r="L391" s="69" t="n">
        <f aca="false">L392+L393+L394</f>
        <v>0</v>
      </c>
      <c r="M391" s="149" t="n">
        <f aca="false">M392+M393+M394</f>
        <v>0</v>
      </c>
      <c r="N391" s="148" t="n">
        <f aca="false">SUM(O391:R391)</f>
        <v>9937900</v>
      </c>
      <c r="O391" s="148" t="n">
        <f aca="false">O392+O393+O394</f>
        <v>9937900</v>
      </c>
      <c r="P391" s="69" t="n">
        <f aca="false">P392+P393+P394</f>
        <v>0</v>
      </c>
      <c r="Q391" s="69" t="n">
        <f aca="false">Q392+Q393+Q394</f>
        <v>0</v>
      </c>
      <c r="R391" s="150" t="n">
        <f aca="false">R392+R393+R394</f>
        <v>0</v>
      </c>
    </row>
    <row r="392" customFormat="false" ht="61.8" hidden="false" customHeight="false" outlineLevel="0" collapsed="false">
      <c r="B392" s="116"/>
      <c r="C392" s="29" t="s">
        <v>104</v>
      </c>
      <c r="D392" s="29" t="n">
        <v>925</v>
      </c>
      <c r="E392" s="151" t="s">
        <v>57</v>
      </c>
      <c r="F392" s="151" t="s">
        <v>39</v>
      </c>
      <c r="G392" s="74" t="n">
        <v>5020000190</v>
      </c>
      <c r="H392" s="79" t="n">
        <v>100</v>
      </c>
      <c r="I392" s="148" t="n">
        <f aca="false">SUM(J392:M392)</f>
        <v>10089200</v>
      </c>
      <c r="J392" s="148" t="n">
        <v>9914100</v>
      </c>
      <c r="K392" s="69" t="n">
        <v>175100</v>
      </c>
      <c r="L392" s="69"/>
      <c r="M392" s="149"/>
      <c r="N392" s="148" t="n">
        <f aca="false">SUM(O392:R392)</f>
        <v>9937900</v>
      </c>
      <c r="O392" s="148" t="n">
        <v>9937900</v>
      </c>
      <c r="P392" s="69"/>
      <c r="Q392" s="69"/>
      <c r="R392" s="150"/>
    </row>
    <row r="393" customFormat="false" ht="31.35" hidden="true" customHeight="false" outlineLevel="0" collapsed="false">
      <c r="B393" s="116"/>
      <c r="C393" s="29" t="s">
        <v>107</v>
      </c>
      <c r="D393" s="29" t="n">
        <v>925</v>
      </c>
      <c r="E393" s="151" t="s">
        <v>57</v>
      </c>
      <c r="F393" s="151" t="s">
        <v>39</v>
      </c>
      <c r="G393" s="74" t="n">
        <v>5020000190</v>
      </c>
      <c r="H393" s="79" t="n">
        <v>200</v>
      </c>
      <c r="I393" s="148" t="n">
        <f aca="false">SUM(J393:M393)</f>
        <v>0</v>
      </c>
      <c r="J393" s="148"/>
      <c r="K393" s="69"/>
      <c r="L393" s="69"/>
      <c r="M393" s="149"/>
      <c r="N393" s="148" t="n">
        <f aca="false">SUM(O393:R393)</f>
        <v>0</v>
      </c>
      <c r="O393" s="148"/>
      <c r="P393" s="69"/>
      <c r="Q393" s="69"/>
      <c r="R393" s="150"/>
    </row>
    <row r="394" customFormat="false" ht="17.35" hidden="true" customHeight="false" outlineLevel="0" collapsed="false">
      <c r="B394" s="116"/>
      <c r="C394" s="29" t="s">
        <v>110</v>
      </c>
      <c r="D394" s="29" t="n">
        <v>925</v>
      </c>
      <c r="E394" s="151" t="s">
        <v>57</v>
      </c>
      <c r="F394" s="151" t="s">
        <v>39</v>
      </c>
      <c r="G394" s="74" t="n">
        <v>5020000190</v>
      </c>
      <c r="H394" s="79" t="n">
        <v>800</v>
      </c>
      <c r="I394" s="148" t="n">
        <f aca="false">SUM(J394:M394)</f>
        <v>0</v>
      </c>
      <c r="J394" s="148"/>
      <c r="K394" s="69"/>
      <c r="L394" s="69"/>
      <c r="M394" s="149"/>
      <c r="N394" s="148" t="n">
        <f aca="false">SUM(O394:R394)</f>
        <v>0</v>
      </c>
      <c r="O394" s="148"/>
      <c r="P394" s="69"/>
      <c r="Q394" s="69"/>
      <c r="R394" s="150"/>
    </row>
    <row r="395" customFormat="false" ht="31.35" hidden="false" customHeight="false" outlineLevel="0" collapsed="false">
      <c r="B395" s="116"/>
      <c r="C395" s="29" t="s">
        <v>132</v>
      </c>
      <c r="D395" s="29" t="n">
        <v>925</v>
      </c>
      <c r="E395" s="151" t="s">
        <v>57</v>
      </c>
      <c r="F395" s="151" t="s">
        <v>39</v>
      </c>
      <c r="G395" s="74" t="n">
        <v>5200000000</v>
      </c>
      <c r="H395" s="79"/>
      <c r="I395" s="148" t="n">
        <f aca="false">SUM(J395:M395)</f>
        <v>18656500</v>
      </c>
      <c r="J395" s="148" t="n">
        <f aca="false">J396</f>
        <v>13429800</v>
      </c>
      <c r="K395" s="69" t="n">
        <f aca="false">K396</f>
        <v>5226700</v>
      </c>
      <c r="L395" s="69" t="n">
        <f aca="false">L396</f>
        <v>0</v>
      </c>
      <c r="M395" s="149" t="n">
        <f aca="false">M396</f>
        <v>0</v>
      </c>
      <c r="N395" s="148" t="n">
        <f aca="false">SUM(O395:R395)</f>
        <v>18397100</v>
      </c>
      <c r="O395" s="148" t="n">
        <f aca="false">O396</f>
        <v>18397100</v>
      </c>
      <c r="P395" s="69" t="n">
        <f aca="false">P396</f>
        <v>0</v>
      </c>
      <c r="Q395" s="69" t="n">
        <f aca="false">Q396</f>
        <v>0</v>
      </c>
      <c r="R395" s="150" t="n">
        <f aca="false">R396</f>
        <v>0</v>
      </c>
    </row>
    <row r="396" customFormat="false" ht="17.35" hidden="false" customHeight="false" outlineLevel="0" collapsed="false">
      <c r="B396" s="116"/>
      <c r="C396" s="29" t="s">
        <v>138</v>
      </c>
      <c r="D396" s="29" t="n">
        <v>925</v>
      </c>
      <c r="E396" s="151" t="s">
        <v>57</v>
      </c>
      <c r="F396" s="151" t="s">
        <v>39</v>
      </c>
      <c r="G396" s="74" t="n">
        <v>5250000000</v>
      </c>
      <c r="H396" s="79"/>
      <c r="I396" s="148" t="n">
        <f aca="false">SUM(J396:M396)</f>
        <v>18656500</v>
      </c>
      <c r="J396" s="148" t="n">
        <f aca="false">J397</f>
        <v>13429800</v>
      </c>
      <c r="K396" s="69" t="n">
        <f aca="false">K397</f>
        <v>5226700</v>
      </c>
      <c r="L396" s="69" t="n">
        <f aca="false">L397</f>
        <v>0</v>
      </c>
      <c r="M396" s="149" t="n">
        <f aca="false">M397</f>
        <v>0</v>
      </c>
      <c r="N396" s="148" t="n">
        <f aca="false">SUM(O396:R396)</f>
        <v>18397100</v>
      </c>
      <c r="O396" s="148" t="n">
        <f aca="false">O397</f>
        <v>18397100</v>
      </c>
      <c r="P396" s="69" t="n">
        <f aca="false">P397</f>
        <v>0</v>
      </c>
      <c r="Q396" s="69" t="n">
        <f aca="false">Q397</f>
        <v>0</v>
      </c>
      <c r="R396" s="150" t="n">
        <f aca="false">R397</f>
        <v>0</v>
      </c>
    </row>
    <row r="397" customFormat="false" ht="31.35" hidden="false" customHeight="false" outlineLevel="0" collapsed="false">
      <c r="B397" s="116"/>
      <c r="C397" s="29" t="s">
        <v>134</v>
      </c>
      <c r="D397" s="29" t="n">
        <v>925</v>
      </c>
      <c r="E397" s="151" t="s">
        <v>57</v>
      </c>
      <c r="F397" s="151" t="s">
        <v>39</v>
      </c>
      <c r="G397" s="74" t="n">
        <v>5250000590</v>
      </c>
      <c r="H397" s="79"/>
      <c r="I397" s="148" t="n">
        <f aca="false">SUM(J397:M397)</f>
        <v>18656500</v>
      </c>
      <c r="J397" s="148" t="n">
        <f aca="false">J398+J399+J400</f>
        <v>13429800</v>
      </c>
      <c r="K397" s="69" t="n">
        <f aca="false">K398+K399+K400</f>
        <v>5226700</v>
      </c>
      <c r="L397" s="69" t="n">
        <f aca="false">L398+L399+L400</f>
        <v>0</v>
      </c>
      <c r="M397" s="149" t="n">
        <f aca="false">M398+M399+M400</f>
        <v>0</v>
      </c>
      <c r="N397" s="148" t="n">
        <f aca="false">SUM(O397:R397)</f>
        <v>18397100</v>
      </c>
      <c r="O397" s="148" t="n">
        <f aca="false">O398+O399+O400</f>
        <v>18397100</v>
      </c>
      <c r="P397" s="69" t="n">
        <f aca="false">P398+P399+P400</f>
        <v>0</v>
      </c>
      <c r="Q397" s="69" t="n">
        <f aca="false">Q398+Q399+Q400</f>
        <v>0</v>
      </c>
      <c r="R397" s="150" t="n">
        <f aca="false">R398+R399+R400</f>
        <v>0</v>
      </c>
    </row>
    <row r="398" customFormat="false" ht="61.8" hidden="false" customHeight="false" outlineLevel="0" collapsed="false">
      <c r="B398" s="116"/>
      <c r="C398" s="29" t="s">
        <v>104</v>
      </c>
      <c r="D398" s="29" t="n">
        <v>925</v>
      </c>
      <c r="E398" s="151" t="s">
        <v>57</v>
      </c>
      <c r="F398" s="151" t="s">
        <v>39</v>
      </c>
      <c r="G398" s="74" t="n">
        <v>5250000590</v>
      </c>
      <c r="H398" s="79" t="n">
        <v>100</v>
      </c>
      <c r="I398" s="148" t="n">
        <f aca="false">SUM(J398:M398)</f>
        <v>17852000</v>
      </c>
      <c r="J398" s="148" t="n">
        <v>12537900</v>
      </c>
      <c r="K398" s="69" t="n">
        <v>5314100</v>
      </c>
      <c r="L398" s="69"/>
      <c r="M398" s="149"/>
      <c r="N398" s="148" t="n">
        <f aca="false">SUM(O398:R398)</f>
        <v>17584500</v>
      </c>
      <c r="O398" s="148" t="n">
        <v>17584500</v>
      </c>
      <c r="P398" s="69"/>
      <c r="Q398" s="69"/>
      <c r="R398" s="150"/>
      <c r="T398" s="2"/>
    </row>
    <row r="399" customFormat="false" ht="31.35" hidden="false" customHeight="false" outlineLevel="0" collapsed="false">
      <c r="B399" s="116"/>
      <c r="C399" s="29" t="s">
        <v>107</v>
      </c>
      <c r="D399" s="29" t="n">
        <v>925</v>
      </c>
      <c r="E399" s="151" t="s">
        <v>57</v>
      </c>
      <c r="F399" s="151" t="s">
        <v>39</v>
      </c>
      <c r="G399" s="74" t="n">
        <v>5250000590</v>
      </c>
      <c r="H399" s="79" t="n">
        <v>200</v>
      </c>
      <c r="I399" s="148" t="n">
        <f aca="false">SUM(J399:M399)</f>
        <v>801800</v>
      </c>
      <c r="J399" s="148" t="n">
        <v>887500</v>
      </c>
      <c r="K399" s="69" t="n">
        <v>-85700</v>
      </c>
      <c r="L399" s="69"/>
      <c r="M399" s="149"/>
      <c r="N399" s="148" t="n">
        <f aca="false">SUM(O399:R399)</f>
        <v>810000</v>
      </c>
      <c r="O399" s="148" t="n">
        <v>810000</v>
      </c>
      <c r="P399" s="69"/>
      <c r="Q399" s="69"/>
      <c r="R399" s="150"/>
      <c r="T399" s="2"/>
    </row>
    <row r="400" customFormat="false" ht="17.35" hidden="false" customHeight="false" outlineLevel="0" collapsed="false">
      <c r="B400" s="116"/>
      <c r="C400" s="29" t="s">
        <v>110</v>
      </c>
      <c r="D400" s="29" t="n">
        <v>925</v>
      </c>
      <c r="E400" s="151" t="s">
        <v>57</v>
      </c>
      <c r="F400" s="151" t="s">
        <v>39</v>
      </c>
      <c r="G400" s="74" t="n">
        <v>5250000590</v>
      </c>
      <c r="H400" s="79" t="n">
        <v>800</v>
      </c>
      <c r="I400" s="148" t="n">
        <f aca="false">SUM(J400:M400)</f>
        <v>2700</v>
      </c>
      <c r="J400" s="148" t="n">
        <v>4400</v>
      </c>
      <c r="K400" s="69" t="n">
        <v>-1700</v>
      </c>
      <c r="L400" s="69"/>
      <c r="M400" s="149"/>
      <c r="N400" s="148" t="n">
        <f aca="false">SUM(O400:R400)</f>
        <v>2600</v>
      </c>
      <c r="O400" s="148" t="n">
        <v>2600</v>
      </c>
      <c r="P400" s="69"/>
      <c r="Q400" s="69"/>
      <c r="R400" s="150"/>
      <c r="T400" s="2"/>
    </row>
    <row r="401" customFormat="false" ht="17.35" hidden="false" customHeight="false" outlineLevel="0" collapsed="false">
      <c r="B401" s="116"/>
      <c r="C401" s="29" t="s">
        <v>166</v>
      </c>
      <c r="D401" s="29" t="n">
        <v>925</v>
      </c>
      <c r="E401" s="151" t="s">
        <v>57</v>
      </c>
      <c r="F401" s="151" t="s">
        <v>39</v>
      </c>
      <c r="G401" s="74" t="n">
        <v>5800000000</v>
      </c>
      <c r="H401" s="79"/>
      <c r="I401" s="148" t="n">
        <f aca="false">SUM(J401:M401)</f>
        <v>5634000</v>
      </c>
      <c r="J401" s="148" t="n">
        <f aca="false">J406+J402</f>
        <v>11110500</v>
      </c>
      <c r="K401" s="69" t="n">
        <f aca="false">K406+K402</f>
        <v>-5476500</v>
      </c>
      <c r="L401" s="69" t="n">
        <f aca="false">L406+L402</f>
        <v>0</v>
      </c>
      <c r="M401" s="149" t="n">
        <f aca="false">M406+M402</f>
        <v>0</v>
      </c>
      <c r="N401" s="148" t="n">
        <f aca="false">SUM(O401:R401)</f>
        <v>5608700</v>
      </c>
      <c r="O401" s="148" t="n">
        <f aca="false">O406</f>
        <v>5608700</v>
      </c>
      <c r="P401" s="69" t="n">
        <f aca="false">P406</f>
        <v>0</v>
      </c>
      <c r="Q401" s="69" t="n">
        <f aca="false">Q406+Q402</f>
        <v>0</v>
      </c>
      <c r="R401" s="150" t="n">
        <f aca="false">R406+R402</f>
        <v>0</v>
      </c>
    </row>
    <row r="402" customFormat="false" ht="17.35" hidden="true" customHeight="false" outlineLevel="0" collapsed="false">
      <c r="B402" s="116"/>
      <c r="C402" s="29" t="s">
        <v>167</v>
      </c>
      <c r="D402" s="29" t="n">
        <v>925</v>
      </c>
      <c r="E402" s="151" t="s">
        <v>57</v>
      </c>
      <c r="F402" s="151" t="s">
        <v>39</v>
      </c>
      <c r="G402" s="74" t="n">
        <v>5810000000</v>
      </c>
      <c r="H402" s="79"/>
      <c r="I402" s="148" t="n">
        <f aca="false">SUM(J402:M402)</f>
        <v>0</v>
      </c>
      <c r="J402" s="148" t="n">
        <f aca="false">J403</f>
        <v>2499800</v>
      </c>
      <c r="K402" s="69" t="n">
        <f aca="false">K403</f>
        <v>-2499800</v>
      </c>
      <c r="L402" s="69" t="n">
        <f aca="false">L403</f>
        <v>0</v>
      </c>
      <c r="M402" s="149" t="n">
        <f aca="false">M403</f>
        <v>0</v>
      </c>
      <c r="N402" s="148" t="n">
        <f aca="false">SUM(O402:R402)</f>
        <v>0</v>
      </c>
      <c r="O402" s="148"/>
      <c r="P402" s="69"/>
      <c r="Q402" s="69" t="n">
        <f aca="false">Q403</f>
        <v>0</v>
      </c>
      <c r="R402" s="150" t="n">
        <f aca="false">R403</f>
        <v>0</v>
      </c>
    </row>
    <row r="403" customFormat="false" ht="17.35" hidden="true" customHeight="false" outlineLevel="0" collapsed="false">
      <c r="B403" s="116"/>
      <c r="C403" s="29" t="s">
        <v>189</v>
      </c>
      <c r="D403" s="29" t="n">
        <v>925</v>
      </c>
      <c r="E403" s="151" t="s">
        <v>57</v>
      </c>
      <c r="F403" s="151" t="s">
        <v>39</v>
      </c>
      <c r="G403" s="74" t="s">
        <v>190</v>
      </c>
      <c r="H403" s="79"/>
      <c r="I403" s="148" t="n">
        <f aca="false">SUM(J403:M403)</f>
        <v>0</v>
      </c>
      <c r="J403" s="148" t="n">
        <f aca="false">J404</f>
        <v>2499800</v>
      </c>
      <c r="K403" s="69" t="n">
        <f aca="false">K404</f>
        <v>-2499800</v>
      </c>
      <c r="L403" s="69" t="n">
        <f aca="false">L404</f>
        <v>0</v>
      </c>
      <c r="M403" s="149" t="n">
        <f aca="false">M404</f>
        <v>0</v>
      </c>
      <c r="N403" s="148" t="n">
        <f aca="false">SUM(O403:R403)</f>
        <v>0</v>
      </c>
      <c r="O403" s="148"/>
      <c r="P403" s="69"/>
      <c r="Q403" s="69" t="n">
        <f aca="false">Q404</f>
        <v>0</v>
      </c>
      <c r="R403" s="150" t="n">
        <f aca="false">R404</f>
        <v>0</v>
      </c>
    </row>
    <row r="404" customFormat="false" ht="121.8" hidden="true" customHeight="false" outlineLevel="0" collapsed="false">
      <c r="B404" s="116"/>
      <c r="C404" s="29" t="s">
        <v>191</v>
      </c>
      <c r="D404" s="29" t="n">
        <v>925</v>
      </c>
      <c r="E404" s="151" t="s">
        <v>57</v>
      </c>
      <c r="F404" s="151" t="s">
        <v>39</v>
      </c>
      <c r="G404" s="74" t="s">
        <v>192</v>
      </c>
      <c r="H404" s="79"/>
      <c r="I404" s="148" t="n">
        <f aca="false">SUM(J404:M404)</f>
        <v>0</v>
      </c>
      <c r="J404" s="148" t="n">
        <f aca="false">J405</f>
        <v>2499800</v>
      </c>
      <c r="K404" s="69" t="n">
        <f aca="false">K405</f>
        <v>-2499800</v>
      </c>
      <c r="L404" s="69" t="n">
        <f aca="false">L405</f>
        <v>0</v>
      </c>
      <c r="M404" s="149" t="n">
        <f aca="false">M405</f>
        <v>0</v>
      </c>
      <c r="N404" s="148" t="n">
        <f aca="false">SUM(O404:R404)</f>
        <v>0</v>
      </c>
      <c r="O404" s="148"/>
      <c r="P404" s="69"/>
      <c r="Q404" s="69" t="n">
        <f aca="false">Q405</f>
        <v>0</v>
      </c>
      <c r="R404" s="150" t="n">
        <f aca="false">R405</f>
        <v>0</v>
      </c>
    </row>
    <row r="405" customFormat="false" ht="31.35" hidden="true" customHeight="false" outlineLevel="0" collapsed="false">
      <c r="B405" s="116"/>
      <c r="C405" s="29" t="s">
        <v>170</v>
      </c>
      <c r="D405" s="29" t="n">
        <v>925</v>
      </c>
      <c r="E405" s="151" t="s">
        <v>57</v>
      </c>
      <c r="F405" s="151" t="s">
        <v>39</v>
      </c>
      <c r="G405" s="74" t="s">
        <v>192</v>
      </c>
      <c r="H405" s="79" t="n">
        <v>600</v>
      </c>
      <c r="I405" s="148" t="n">
        <f aca="false">SUM(J405:M405)</f>
        <v>0</v>
      </c>
      <c r="J405" s="148" t="n">
        <v>2499800</v>
      </c>
      <c r="K405" s="69" t="n">
        <v>-2499800</v>
      </c>
      <c r="L405" s="69"/>
      <c r="M405" s="149"/>
      <c r="N405" s="148" t="n">
        <f aca="false">SUM(O405:R405)</f>
        <v>0</v>
      </c>
      <c r="O405" s="148"/>
      <c r="P405" s="69"/>
      <c r="Q405" s="69"/>
      <c r="R405" s="150"/>
    </row>
    <row r="406" customFormat="false" ht="17.35" hidden="false" customHeight="false" outlineLevel="0" collapsed="false">
      <c r="B406" s="116"/>
      <c r="C406" s="29" t="s">
        <v>206</v>
      </c>
      <c r="D406" s="29" t="n">
        <v>925</v>
      </c>
      <c r="E406" s="151" t="s">
        <v>57</v>
      </c>
      <c r="F406" s="151" t="s">
        <v>39</v>
      </c>
      <c r="G406" s="74" t="n">
        <v>5830000000</v>
      </c>
      <c r="H406" s="79"/>
      <c r="I406" s="148" t="n">
        <f aca="false">SUM(J406:M406)</f>
        <v>5634000</v>
      </c>
      <c r="J406" s="148" t="n">
        <f aca="false">J407+J411+J409</f>
        <v>8610700</v>
      </c>
      <c r="K406" s="69" t="n">
        <f aca="false">K407+K411+K409</f>
        <v>-2976700</v>
      </c>
      <c r="L406" s="69" t="n">
        <f aca="false">L407+L411+L409</f>
        <v>0</v>
      </c>
      <c r="M406" s="149" t="n">
        <f aca="false">M407+M411+M409</f>
        <v>0</v>
      </c>
      <c r="N406" s="148" t="n">
        <f aca="false">SUM(O406:R406)</f>
        <v>5608700</v>
      </c>
      <c r="O406" s="148" t="n">
        <f aca="false">O407+O411</f>
        <v>5608700</v>
      </c>
      <c r="P406" s="69" t="n">
        <f aca="false">P407+P411+P409</f>
        <v>0</v>
      </c>
      <c r="Q406" s="69" t="n">
        <f aca="false">Q407+Q411+Q409</f>
        <v>0</v>
      </c>
      <c r="R406" s="150" t="n">
        <f aca="false">R407+R411+R409</f>
        <v>0</v>
      </c>
    </row>
    <row r="407" customFormat="false" ht="31.35" hidden="false" customHeight="false" outlineLevel="0" collapsed="false">
      <c r="B407" s="116"/>
      <c r="C407" s="29" t="s">
        <v>134</v>
      </c>
      <c r="D407" s="29" t="n">
        <v>925</v>
      </c>
      <c r="E407" s="151" t="s">
        <v>57</v>
      </c>
      <c r="F407" s="151" t="s">
        <v>39</v>
      </c>
      <c r="G407" s="74" t="n">
        <v>5830000590</v>
      </c>
      <c r="H407" s="79"/>
      <c r="I407" s="148" t="n">
        <f aca="false">SUM(J407:M407)</f>
        <v>5634000</v>
      </c>
      <c r="J407" s="148" t="n">
        <f aca="false">J408</f>
        <v>4482200</v>
      </c>
      <c r="K407" s="69" t="n">
        <f aca="false">K408</f>
        <v>1151800</v>
      </c>
      <c r="L407" s="69" t="n">
        <f aca="false">L408</f>
        <v>0</v>
      </c>
      <c r="M407" s="149" t="n">
        <f aca="false">M408</f>
        <v>0</v>
      </c>
      <c r="N407" s="148" t="n">
        <f aca="false">SUM(O407:R407)</f>
        <v>5608700</v>
      </c>
      <c r="O407" s="148" t="n">
        <f aca="false">O408</f>
        <v>5608700</v>
      </c>
      <c r="P407" s="69" t="n">
        <f aca="false">P408</f>
        <v>0</v>
      </c>
      <c r="Q407" s="69" t="n">
        <f aca="false">Q408</f>
        <v>0</v>
      </c>
      <c r="R407" s="150" t="n">
        <f aca="false">R408</f>
        <v>0</v>
      </c>
    </row>
    <row r="408" customFormat="false" ht="31.35" hidden="false" customHeight="false" outlineLevel="0" collapsed="false">
      <c r="B408" s="116"/>
      <c r="C408" s="29" t="s">
        <v>170</v>
      </c>
      <c r="D408" s="29" t="n">
        <v>925</v>
      </c>
      <c r="E408" s="151" t="s">
        <v>57</v>
      </c>
      <c r="F408" s="151" t="s">
        <v>39</v>
      </c>
      <c r="G408" s="74" t="n">
        <v>5830000590</v>
      </c>
      <c r="H408" s="79" t="n">
        <v>600</v>
      </c>
      <c r="I408" s="148" t="n">
        <f aca="false">SUM(J408:M408)</f>
        <v>5634000</v>
      </c>
      <c r="J408" s="148" t="n">
        <v>4482200</v>
      </c>
      <c r="K408" s="69" t="n">
        <v>1151800</v>
      </c>
      <c r="L408" s="69"/>
      <c r="M408" s="149"/>
      <c r="N408" s="148" t="n">
        <f aca="false">SUM(O408:R408)</f>
        <v>5608700</v>
      </c>
      <c r="O408" s="148" t="n">
        <v>5608700</v>
      </c>
      <c r="P408" s="69"/>
      <c r="Q408" s="69"/>
      <c r="R408" s="150"/>
    </row>
    <row r="409" customFormat="false" ht="47.05" hidden="true" customHeight="false" outlineLevel="0" collapsed="false">
      <c r="B409" s="116"/>
      <c r="C409" s="29" t="s">
        <v>208</v>
      </c>
      <c r="D409" s="29" t="n">
        <v>925</v>
      </c>
      <c r="E409" s="151" t="s">
        <v>57</v>
      </c>
      <c r="F409" s="151" t="s">
        <v>39</v>
      </c>
      <c r="G409" s="74" t="s">
        <v>209</v>
      </c>
      <c r="H409" s="79"/>
      <c r="I409" s="148" t="n">
        <f aca="false">SUM(J409:M409)</f>
        <v>0</v>
      </c>
      <c r="J409" s="148" t="n">
        <f aca="false">J410</f>
        <v>3300500</v>
      </c>
      <c r="K409" s="69" t="n">
        <f aca="false">K410</f>
        <v>-3300500</v>
      </c>
      <c r="L409" s="69" t="n">
        <f aca="false">L410</f>
        <v>0</v>
      </c>
      <c r="M409" s="149" t="n">
        <f aca="false">M410</f>
        <v>0</v>
      </c>
      <c r="N409" s="148" t="n">
        <f aca="false">SUM(O409:R409)</f>
        <v>0</v>
      </c>
      <c r="O409" s="148"/>
      <c r="P409" s="69" t="n">
        <f aca="false">P410</f>
        <v>0</v>
      </c>
      <c r="Q409" s="69" t="n">
        <f aca="false">Q410</f>
        <v>0</v>
      </c>
      <c r="R409" s="150" t="n">
        <f aca="false">R410</f>
        <v>0</v>
      </c>
    </row>
    <row r="410" customFormat="false" ht="31.35" hidden="true" customHeight="false" outlineLevel="0" collapsed="false">
      <c r="B410" s="116"/>
      <c r="C410" s="29" t="s">
        <v>170</v>
      </c>
      <c r="D410" s="29" t="n">
        <v>925</v>
      </c>
      <c r="E410" s="151" t="s">
        <v>57</v>
      </c>
      <c r="F410" s="151" t="s">
        <v>39</v>
      </c>
      <c r="G410" s="74" t="s">
        <v>209</v>
      </c>
      <c r="H410" s="79" t="n">
        <v>600</v>
      </c>
      <c r="I410" s="148" t="n">
        <f aca="false">SUM(J410:M410)</f>
        <v>0</v>
      </c>
      <c r="J410" s="148" t="n">
        <v>3300500</v>
      </c>
      <c r="K410" s="69" t="n">
        <v>-3300500</v>
      </c>
      <c r="L410" s="69"/>
      <c r="M410" s="149"/>
      <c r="N410" s="148" t="n">
        <f aca="false">SUM(O410:R410)</f>
        <v>0</v>
      </c>
      <c r="O410" s="148"/>
      <c r="P410" s="69"/>
      <c r="Q410" s="69"/>
      <c r="R410" s="150"/>
    </row>
    <row r="411" customFormat="false" ht="31.35" hidden="true" customHeight="false" outlineLevel="0" collapsed="false">
      <c r="B411" s="116"/>
      <c r="C411" s="29" t="s">
        <v>210</v>
      </c>
      <c r="D411" s="29" t="n">
        <v>925</v>
      </c>
      <c r="E411" s="151" t="s">
        <v>57</v>
      </c>
      <c r="F411" s="151" t="s">
        <v>39</v>
      </c>
      <c r="G411" s="74" t="n">
        <v>5830100000</v>
      </c>
      <c r="H411" s="79"/>
      <c r="I411" s="148" t="n">
        <f aca="false">SUM(J411:M411)</f>
        <v>0</v>
      </c>
      <c r="J411" s="148" t="n">
        <f aca="false">J412</f>
        <v>828000</v>
      </c>
      <c r="K411" s="69" t="n">
        <f aca="false">K412</f>
        <v>-828000</v>
      </c>
      <c r="L411" s="69" t="n">
        <f aca="false">L412</f>
        <v>0</v>
      </c>
      <c r="M411" s="149" t="n">
        <f aca="false">M412</f>
        <v>0</v>
      </c>
      <c r="N411" s="148" t="n">
        <f aca="false">SUM(O411:R411)</f>
        <v>0</v>
      </c>
      <c r="O411" s="148" t="n">
        <f aca="false">O412</f>
        <v>0</v>
      </c>
      <c r="P411" s="69" t="n">
        <f aca="false">P412</f>
        <v>0</v>
      </c>
      <c r="Q411" s="69" t="n">
        <f aca="false">Q412</f>
        <v>0</v>
      </c>
      <c r="R411" s="150" t="n">
        <f aca="false">R412</f>
        <v>0</v>
      </c>
    </row>
    <row r="412" customFormat="false" ht="31.35" hidden="true" customHeight="false" outlineLevel="0" collapsed="false">
      <c r="B412" s="116"/>
      <c r="C412" s="29" t="s">
        <v>134</v>
      </c>
      <c r="D412" s="29" t="n">
        <v>925</v>
      </c>
      <c r="E412" s="151" t="s">
        <v>57</v>
      </c>
      <c r="F412" s="151" t="s">
        <v>39</v>
      </c>
      <c r="G412" s="74" t="n">
        <v>5830100590</v>
      </c>
      <c r="H412" s="79"/>
      <c r="I412" s="148" t="n">
        <f aca="false">SUM(J412:M412)</f>
        <v>0</v>
      </c>
      <c r="J412" s="148" t="n">
        <f aca="false">J413</f>
        <v>828000</v>
      </c>
      <c r="K412" s="69" t="n">
        <f aca="false">K413</f>
        <v>-828000</v>
      </c>
      <c r="L412" s="69" t="n">
        <f aca="false">L413</f>
        <v>0</v>
      </c>
      <c r="M412" s="149" t="n">
        <f aca="false">M413</f>
        <v>0</v>
      </c>
      <c r="N412" s="148" t="n">
        <f aca="false">SUM(O412:R412)</f>
        <v>0</v>
      </c>
      <c r="O412" s="148" t="n">
        <f aca="false">O413</f>
        <v>0</v>
      </c>
      <c r="P412" s="69" t="n">
        <f aca="false">P413</f>
        <v>0</v>
      </c>
      <c r="Q412" s="69" t="n">
        <f aca="false">Q413</f>
        <v>0</v>
      </c>
      <c r="R412" s="150" t="n">
        <f aca="false">R413</f>
        <v>0</v>
      </c>
    </row>
    <row r="413" customFormat="false" ht="17.35" hidden="true" customHeight="false" outlineLevel="0" collapsed="false">
      <c r="B413" s="116"/>
      <c r="C413" s="29" t="s">
        <v>146</v>
      </c>
      <c r="D413" s="29" t="n">
        <v>925</v>
      </c>
      <c r="E413" s="151" t="s">
        <v>57</v>
      </c>
      <c r="F413" s="151" t="s">
        <v>39</v>
      </c>
      <c r="G413" s="74" t="n">
        <v>5830100590</v>
      </c>
      <c r="H413" s="79" t="n">
        <v>300</v>
      </c>
      <c r="I413" s="148" t="n">
        <f aca="false">SUM(J413:M413)</f>
        <v>0</v>
      </c>
      <c r="J413" s="148" t="n">
        <v>828000</v>
      </c>
      <c r="K413" s="69" t="n">
        <v>-828000</v>
      </c>
      <c r="L413" s="69"/>
      <c r="M413" s="149"/>
      <c r="N413" s="148" t="n">
        <f aca="false">SUM(O413:R413)</f>
        <v>0</v>
      </c>
      <c r="O413" s="148"/>
      <c r="P413" s="69"/>
      <c r="Q413" s="69"/>
      <c r="R413" s="150"/>
    </row>
    <row r="414" customFormat="false" ht="47.05" hidden="false" customHeight="false" outlineLevel="0" collapsed="false">
      <c r="B414" s="116"/>
      <c r="C414" s="29" t="s">
        <v>267</v>
      </c>
      <c r="D414" s="29" t="n">
        <v>925</v>
      </c>
      <c r="E414" s="151" t="s">
        <v>57</v>
      </c>
      <c r="F414" s="151" t="s">
        <v>39</v>
      </c>
      <c r="G414" s="74" t="n">
        <v>6700000000</v>
      </c>
      <c r="H414" s="79"/>
      <c r="I414" s="148" t="n">
        <f aca="false">SUM(J414:M414)</f>
        <v>2290500</v>
      </c>
      <c r="J414" s="148" t="n">
        <f aca="false">J415</f>
        <v>0</v>
      </c>
      <c r="K414" s="69" t="n">
        <f aca="false">K415</f>
        <v>2290500</v>
      </c>
      <c r="L414" s="69" t="n">
        <f aca="false">L415</f>
        <v>0</v>
      </c>
      <c r="M414" s="149" t="n">
        <f aca="false">M415</f>
        <v>0</v>
      </c>
      <c r="N414" s="148" t="n">
        <f aca="false">SUM(O414:R414)</f>
        <v>2290500</v>
      </c>
      <c r="O414" s="148" t="n">
        <f aca="false">O415</f>
        <v>2290500</v>
      </c>
      <c r="P414" s="69" t="n">
        <f aca="false">P415</f>
        <v>0</v>
      </c>
      <c r="Q414" s="69" t="n">
        <f aca="false">Q415</f>
        <v>0</v>
      </c>
      <c r="R414" s="150" t="n">
        <f aca="false">R415</f>
        <v>0</v>
      </c>
    </row>
    <row r="415" customFormat="false" ht="31.35" hidden="false" customHeight="false" outlineLevel="0" collapsed="false">
      <c r="B415" s="116"/>
      <c r="C415" s="29" t="s">
        <v>268</v>
      </c>
      <c r="D415" s="29" t="n">
        <v>925</v>
      </c>
      <c r="E415" s="151" t="s">
        <v>57</v>
      </c>
      <c r="F415" s="151" t="s">
        <v>39</v>
      </c>
      <c r="G415" s="74" t="n">
        <v>6710000000</v>
      </c>
      <c r="H415" s="79"/>
      <c r="I415" s="148" t="n">
        <f aca="false">SUM(J415:M415)</f>
        <v>2290500</v>
      </c>
      <c r="J415" s="148" t="n">
        <f aca="false">J416</f>
        <v>0</v>
      </c>
      <c r="K415" s="69" t="n">
        <f aca="false">K416</f>
        <v>2290500</v>
      </c>
      <c r="L415" s="69" t="n">
        <f aca="false">L416</f>
        <v>0</v>
      </c>
      <c r="M415" s="149" t="n">
        <f aca="false">M416</f>
        <v>0</v>
      </c>
      <c r="N415" s="148" t="n">
        <f aca="false">SUM(O415:R415)</f>
        <v>2290500</v>
      </c>
      <c r="O415" s="148" t="n">
        <f aca="false">O416</f>
        <v>2290500</v>
      </c>
      <c r="P415" s="69" t="n">
        <f aca="false">P416</f>
        <v>0</v>
      </c>
      <c r="Q415" s="69" t="n">
        <f aca="false">Q416</f>
        <v>0</v>
      </c>
      <c r="R415" s="150" t="n">
        <f aca="false">R416</f>
        <v>0</v>
      </c>
    </row>
    <row r="416" customFormat="false" ht="17.35" hidden="false" customHeight="false" outlineLevel="0" collapsed="false">
      <c r="B416" s="116"/>
      <c r="C416" s="29" t="s">
        <v>269</v>
      </c>
      <c r="D416" s="29" t="n">
        <v>925</v>
      </c>
      <c r="E416" s="151" t="s">
        <v>57</v>
      </c>
      <c r="F416" s="151" t="s">
        <v>39</v>
      </c>
      <c r="G416" s="74" t="n">
        <v>6710010220</v>
      </c>
      <c r="H416" s="79"/>
      <c r="I416" s="148" t="n">
        <f aca="false">SUM(J416:M416)</f>
        <v>2290500</v>
      </c>
      <c r="J416" s="148" t="n">
        <f aca="false">J417</f>
        <v>0</v>
      </c>
      <c r="K416" s="69" t="n">
        <f aca="false">K417</f>
        <v>2290500</v>
      </c>
      <c r="L416" s="69" t="n">
        <f aca="false">L417</f>
        <v>0</v>
      </c>
      <c r="M416" s="149" t="n">
        <f aca="false">M417</f>
        <v>0</v>
      </c>
      <c r="N416" s="148" t="n">
        <f aca="false">SUM(O416:R416)</f>
        <v>2290500</v>
      </c>
      <c r="O416" s="148" t="n">
        <f aca="false">O417</f>
        <v>2290500</v>
      </c>
      <c r="P416" s="69" t="n">
        <f aca="false">P417</f>
        <v>0</v>
      </c>
      <c r="Q416" s="69" t="n">
        <f aca="false">Q417</f>
        <v>0</v>
      </c>
      <c r="R416" s="150" t="n">
        <f aca="false">R417</f>
        <v>0</v>
      </c>
    </row>
    <row r="417" customFormat="false" ht="31.35" hidden="false" customHeight="false" outlineLevel="0" collapsed="false">
      <c r="B417" s="116"/>
      <c r="C417" s="29" t="s">
        <v>170</v>
      </c>
      <c r="D417" s="29" t="n">
        <v>925</v>
      </c>
      <c r="E417" s="151" t="s">
        <v>57</v>
      </c>
      <c r="F417" s="151" t="s">
        <v>39</v>
      </c>
      <c r="G417" s="74" t="n">
        <v>6710010220</v>
      </c>
      <c r="H417" s="79" t="n">
        <v>600</v>
      </c>
      <c r="I417" s="148" t="n">
        <f aca="false">SUM(J417:M417)</f>
        <v>2290500</v>
      </c>
      <c r="J417" s="148"/>
      <c r="K417" s="69" t="n">
        <v>2290500</v>
      </c>
      <c r="L417" s="69"/>
      <c r="M417" s="149"/>
      <c r="N417" s="148" t="n">
        <f aca="false">SUM(O417:R417)</f>
        <v>2290500</v>
      </c>
      <c r="O417" s="148" t="n">
        <v>2290500</v>
      </c>
      <c r="P417" s="69"/>
      <c r="Q417" s="69"/>
      <c r="R417" s="150"/>
    </row>
    <row r="418" customFormat="false" ht="17.35" hidden="false" customHeight="false" outlineLevel="0" collapsed="false">
      <c r="B418" s="116"/>
      <c r="C418" s="29" t="s">
        <v>281</v>
      </c>
      <c r="D418" s="29" t="n">
        <v>925</v>
      </c>
      <c r="E418" s="151" t="s">
        <v>57</v>
      </c>
      <c r="F418" s="151" t="s">
        <v>39</v>
      </c>
      <c r="G418" s="74" t="n">
        <v>7000000000</v>
      </c>
      <c r="H418" s="79"/>
      <c r="I418" s="148" t="n">
        <f aca="false">SUM(J418:M418)</f>
        <v>27180800</v>
      </c>
      <c r="J418" s="148" t="n">
        <f aca="false">J419</f>
        <v>3046100</v>
      </c>
      <c r="K418" s="69" t="n">
        <f aca="false">K419</f>
        <v>24134700</v>
      </c>
      <c r="L418" s="69" t="n">
        <f aca="false">L419</f>
        <v>0</v>
      </c>
      <c r="M418" s="149" t="n">
        <f aca="false">M419</f>
        <v>0</v>
      </c>
      <c r="N418" s="148" t="n">
        <f aca="false">SUM(O418:R418)</f>
        <v>31482900</v>
      </c>
      <c r="O418" s="148" t="n">
        <f aca="false">O419</f>
        <v>31482900</v>
      </c>
      <c r="P418" s="69" t="n">
        <f aca="false">P419</f>
        <v>0</v>
      </c>
      <c r="Q418" s="69" t="n">
        <f aca="false">Q419</f>
        <v>0</v>
      </c>
      <c r="R418" s="150" t="n">
        <f aca="false">R419</f>
        <v>0</v>
      </c>
    </row>
    <row r="419" customFormat="false" ht="17.35" hidden="false" customHeight="false" outlineLevel="0" collapsed="false">
      <c r="B419" s="116"/>
      <c r="C419" s="29" t="s">
        <v>282</v>
      </c>
      <c r="D419" s="29" t="n">
        <v>925</v>
      </c>
      <c r="E419" s="151" t="s">
        <v>57</v>
      </c>
      <c r="F419" s="151" t="s">
        <v>39</v>
      </c>
      <c r="G419" s="74" t="n">
        <v>7010000000</v>
      </c>
      <c r="H419" s="79"/>
      <c r="I419" s="148" t="n">
        <f aca="false">SUM(J419:M419)</f>
        <v>27180800</v>
      </c>
      <c r="J419" s="148" t="n">
        <f aca="false">J422+J426+J424</f>
        <v>3046100</v>
      </c>
      <c r="K419" s="148" t="n">
        <f aca="false">K422+K426+K424+K420</f>
        <v>24134700</v>
      </c>
      <c r="L419" s="69" t="n">
        <f aca="false">L422+L426+L424</f>
        <v>0</v>
      </c>
      <c r="M419" s="149" t="n">
        <f aca="false">M422+M426+M424</f>
        <v>0</v>
      </c>
      <c r="N419" s="148" t="n">
        <f aca="false">SUM(O419:R419)</f>
        <v>31482900</v>
      </c>
      <c r="O419" s="148" t="n">
        <f aca="false">O422+O426+O424+O420</f>
        <v>31482900</v>
      </c>
      <c r="P419" s="69" t="n">
        <f aca="false">P422+P426+P424</f>
        <v>0</v>
      </c>
      <c r="Q419" s="69" t="n">
        <f aca="false">Q422+Q426+Q424</f>
        <v>0</v>
      </c>
      <c r="R419" s="150" t="n">
        <f aca="false">R422+R426+R424</f>
        <v>0</v>
      </c>
    </row>
    <row r="420" customFormat="false" ht="31.35" hidden="false" customHeight="false" outlineLevel="0" collapsed="false">
      <c r="A420" s="158"/>
      <c r="B420" s="159"/>
      <c r="C420" s="33" t="s">
        <v>134</v>
      </c>
      <c r="D420" s="33" t="n">
        <v>925</v>
      </c>
      <c r="E420" s="160" t="s">
        <v>57</v>
      </c>
      <c r="F420" s="160" t="s">
        <v>39</v>
      </c>
      <c r="G420" s="48" t="n">
        <v>7010000590</v>
      </c>
      <c r="H420" s="72"/>
      <c r="I420" s="69" t="n">
        <f aca="false">SUM(J420:M420)</f>
        <v>20418400</v>
      </c>
      <c r="J420" s="148"/>
      <c r="K420" s="148" t="n">
        <f aca="false">K421</f>
        <v>20418400</v>
      </c>
      <c r="L420" s="69"/>
      <c r="M420" s="149"/>
      <c r="N420" s="148" t="n">
        <f aca="false">SUM(O420:R420)</f>
        <v>18972400</v>
      </c>
      <c r="O420" s="148" t="n">
        <f aca="false">O421</f>
        <v>18972400</v>
      </c>
      <c r="P420" s="69"/>
      <c r="Q420" s="69"/>
      <c r="R420" s="150"/>
    </row>
    <row r="421" customFormat="false" ht="31.35" hidden="false" customHeight="false" outlineLevel="0" collapsed="false">
      <c r="A421" s="158"/>
      <c r="B421" s="159"/>
      <c r="C421" s="29" t="s">
        <v>170</v>
      </c>
      <c r="D421" s="33" t="n">
        <v>925</v>
      </c>
      <c r="E421" s="160" t="s">
        <v>57</v>
      </c>
      <c r="F421" s="160" t="s">
        <v>39</v>
      </c>
      <c r="G421" s="48" t="n">
        <v>7010000590</v>
      </c>
      <c r="H421" s="72" t="n">
        <v>600</v>
      </c>
      <c r="I421" s="69" t="n">
        <f aca="false">SUM(J421:M421)</f>
        <v>20418400</v>
      </c>
      <c r="J421" s="148"/>
      <c r="K421" s="148" t="n">
        <v>20418400</v>
      </c>
      <c r="L421" s="69"/>
      <c r="M421" s="149"/>
      <c r="N421" s="148" t="n">
        <f aca="false">SUM(O421:R421)</f>
        <v>18972400</v>
      </c>
      <c r="O421" s="148" t="n">
        <v>18972400</v>
      </c>
      <c r="P421" s="69"/>
      <c r="Q421" s="69"/>
      <c r="R421" s="150"/>
    </row>
    <row r="422" customFormat="false" ht="75.65" hidden="false" customHeight="false" outlineLevel="0" collapsed="false">
      <c r="B422" s="116"/>
      <c r="C422" s="29" t="s">
        <v>283</v>
      </c>
      <c r="D422" s="29" t="n">
        <v>925</v>
      </c>
      <c r="E422" s="151" t="s">
        <v>57</v>
      </c>
      <c r="F422" s="151" t="s">
        <v>39</v>
      </c>
      <c r="G422" s="74" t="n">
        <v>7010063110</v>
      </c>
      <c r="H422" s="79"/>
      <c r="I422" s="148" t="n">
        <f aca="false">SUM(J422:M422)</f>
        <v>3252100</v>
      </c>
      <c r="J422" s="148" t="n">
        <f aca="false">J423</f>
        <v>3046100</v>
      </c>
      <c r="K422" s="69" t="n">
        <f aca="false">K423</f>
        <v>206000</v>
      </c>
      <c r="L422" s="69" t="n">
        <f aca="false">L423</f>
        <v>0</v>
      </c>
      <c r="M422" s="149" t="n">
        <f aca="false">M423</f>
        <v>0</v>
      </c>
      <c r="N422" s="148" t="n">
        <f aca="false">SUM(O422:R422)</f>
        <v>3382200</v>
      </c>
      <c r="O422" s="148" t="n">
        <f aca="false">O423</f>
        <v>3382200</v>
      </c>
      <c r="P422" s="69" t="n">
        <f aca="false">P423</f>
        <v>0</v>
      </c>
      <c r="Q422" s="69" t="n">
        <f aca="false">Q423</f>
        <v>0</v>
      </c>
      <c r="R422" s="150" t="n">
        <f aca="false">R423</f>
        <v>0</v>
      </c>
    </row>
    <row r="423" customFormat="false" ht="31.35" hidden="false" customHeight="false" outlineLevel="0" collapsed="false">
      <c r="B423" s="116"/>
      <c r="C423" s="29" t="s">
        <v>170</v>
      </c>
      <c r="D423" s="29" t="n">
        <v>925</v>
      </c>
      <c r="E423" s="151" t="s">
        <v>57</v>
      </c>
      <c r="F423" s="151" t="s">
        <v>39</v>
      </c>
      <c r="G423" s="74" t="n">
        <v>7010063110</v>
      </c>
      <c r="H423" s="79" t="n">
        <v>600</v>
      </c>
      <c r="I423" s="148" t="n">
        <f aca="false">SUM(J423:M423)</f>
        <v>3252100</v>
      </c>
      <c r="J423" s="148" t="n">
        <v>3046100</v>
      </c>
      <c r="K423" s="69" t="n">
        <v>206000</v>
      </c>
      <c r="L423" s="69"/>
      <c r="M423" s="149"/>
      <c r="N423" s="148" t="n">
        <f aca="false">SUM(O423:R423)</f>
        <v>3382200</v>
      </c>
      <c r="O423" s="148" t="n">
        <v>3382200</v>
      </c>
      <c r="P423" s="69"/>
      <c r="Q423" s="69"/>
      <c r="R423" s="150"/>
    </row>
    <row r="424" customFormat="false" ht="31.35" hidden="false" customHeight="false" outlineLevel="0" collapsed="false">
      <c r="B424" s="116"/>
      <c r="C424" s="29" t="s">
        <v>284</v>
      </c>
      <c r="D424" s="29" t="n">
        <v>925</v>
      </c>
      <c r="E424" s="151" t="s">
        <v>57</v>
      </c>
      <c r="F424" s="151" t="s">
        <v>39</v>
      </c>
      <c r="G424" s="74" t="s">
        <v>285</v>
      </c>
      <c r="H424" s="79"/>
      <c r="I424" s="148" t="n">
        <f aca="false">SUM(J424:M424)</f>
        <v>0</v>
      </c>
      <c r="J424" s="148" t="n">
        <f aca="false">J425</f>
        <v>0</v>
      </c>
      <c r="K424" s="69" t="n">
        <f aca="false">K425</f>
        <v>0</v>
      </c>
      <c r="L424" s="69" t="n">
        <f aca="false">L425</f>
        <v>0</v>
      </c>
      <c r="M424" s="149" t="n">
        <f aca="false">M425</f>
        <v>0</v>
      </c>
      <c r="N424" s="148" t="n">
        <f aca="false">SUM(O424:R424)</f>
        <v>5618000</v>
      </c>
      <c r="O424" s="148" t="n">
        <f aca="false">O425</f>
        <v>5618000</v>
      </c>
      <c r="P424" s="69" t="n">
        <f aca="false">P425</f>
        <v>0</v>
      </c>
      <c r="Q424" s="69" t="n">
        <f aca="false">Q425</f>
        <v>0</v>
      </c>
      <c r="R424" s="150" t="n">
        <f aca="false">R425</f>
        <v>0</v>
      </c>
    </row>
    <row r="425" customFormat="false" ht="31.35" hidden="false" customHeight="false" outlineLevel="0" collapsed="false">
      <c r="B425" s="116"/>
      <c r="C425" s="29" t="s">
        <v>170</v>
      </c>
      <c r="D425" s="29" t="n">
        <v>925</v>
      </c>
      <c r="E425" s="151" t="s">
        <v>57</v>
      </c>
      <c r="F425" s="151" t="s">
        <v>39</v>
      </c>
      <c r="G425" s="74" t="s">
        <v>285</v>
      </c>
      <c r="H425" s="79" t="n">
        <v>600</v>
      </c>
      <c r="I425" s="148" t="n">
        <f aca="false">SUM(J425:M425)</f>
        <v>0</v>
      </c>
      <c r="J425" s="148"/>
      <c r="K425" s="69" t="n">
        <v>0</v>
      </c>
      <c r="L425" s="69"/>
      <c r="M425" s="149"/>
      <c r="N425" s="148" t="n">
        <f aca="false">SUM(O425:R425)</f>
        <v>5618000</v>
      </c>
      <c r="O425" s="148" t="n">
        <v>5618000</v>
      </c>
      <c r="P425" s="69"/>
      <c r="Q425" s="69"/>
      <c r="R425" s="150"/>
    </row>
    <row r="426" customFormat="false" ht="47.05" hidden="false" customHeight="false" outlineLevel="0" collapsed="false">
      <c r="B426" s="116"/>
      <c r="C426" s="29" t="s">
        <v>286</v>
      </c>
      <c r="D426" s="29" t="n">
        <v>925</v>
      </c>
      <c r="E426" s="151" t="s">
        <v>57</v>
      </c>
      <c r="F426" s="151" t="s">
        <v>39</v>
      </c>
      <c r="G426" s="74" t="s">
        <v>287</v>
      </c>
      <c r="H426" s="79"/>
      <c r="I426" s="148" t="n">
        <f aca="false">SUM(J426:M426)</f>
        <v>3510300</v>
      </c>
      <c r="J426" s="148" t="n">
        <f aca="false">J427</f>
        <v>0</v>
      </c>
      <c r="K426" s="69" t="n">
        <f aca="false">K427</f>
        <v>3510300</v>
      </c>
      <c r="L426" s="69" t="n">
        <f aca="false">L427</f>
        <v>0</v>
      </c>
      <c r="M426" s="149" t="n">
        <f aca="false">M427</f>
        <v>0</v>
      </c>
      <c r="N426" s="148" t="n">
        <f aca="false">SUM(O426:R426)</f>
        <v>3510300</v>
      </c>
      <c r="O426" s="148" t="n">
        <f aca="false">O427</f>
        <v>3510300</v>
      </c>
      <c r="P426" s="69" t="n">
        <f aca="false">P427</f>
        <v>0</v>
      </c>
      <c r="Q426" s="69" t="n">
        <f aca="false">Q427</f>
        <v>0</v>
      </c>
      <c r="R426" s="150" t="n">
        <f aca="false">R427</f>
        <v>0</v>
      </c>
    </row>
    <row r="427" customFormat="false" ht="31.35" hidden="false" customHeight="false" outlineLevel="0" collapsed="false">
      <c r="B427" s="116"/>
      <c r="C427" s="29" t="s">
        <v>170</v>
      </c>
      <c r="D427" s="29" t="n">
        <v>925</v>
      </c>
      <c r="E427" s="151" t="s">
        <v>57</v>
      </c>
      <c r="F427" s="151" t="s">
        <v>39</v>
      </c>
      <c r="G427" s="74" t="s">
        <v>287</v>
      </c>
      <c r="H427" s="79" t="n">
        <v>600</v>
      </c>
      <c r="I427" s="148" t="n">
        <f aca="false">SUM(J427:M427)</f>
        <v>3510300</v>
      </c>
      <c r="J427" s="148"/>
      <c r="K427" s="69" t="n">
        <v>3510300</v>
      </c>
      <c r="L427" s="69"/>
      <c r="M427" s="149"/>
      <c r="N427" s="148" t="n">
        <f aca="false">SUM(O427:R427)</f>
        <v>3510300</v>
      </c>
      <c r="O427" s="148" t="n">
        <v>3510300</v>
      </c>
      <c r="P427" s="69"/>
      <c r="Q427" s="69"/>
      <c r="R427" s="150"/>
    </row>
    <row r="428" customFormat="false" ht="17.35" hidden="false" customHeight="false" outlineLevel="0" collapsed="false">
      <c r="B428" s="116"/>
      <c r="C428" s="29" t="s">
        <v>73</v>
      </c>
      <c r="D428" s="29" t="n">
        <v>925</v>
      </c>
      <c r="E428" s="151" t="s">
        <v>41</v>
      </c>
      <c r="F428" s="151" t="s">
        <v>86</v>
      </c>
      <c r="G428" s="74"/>
      <c r="H428" s="79"/>
      <c r="I428" s="148" t="n">
        <f aca="false">SUM(J428:M428)</f>
        <v>13085900</v>
      </c>
      <c r="J428" s="148" t="n">
        <f aca="false">J429</f>
        <v>13979100</v>
      </c>
      <c r="K428" s="69" t="n">
        <f aca="false">K429</f>
        <v>-893200</v>
      </c>
      <c r="L428" s="69" t="n">
        <f aca="false">L429</f>
        <v>0</v>
      </c>
      <c r="M428" s="149" t="n">
        <f aca="false">M429</f>
        <v>0</v>
      </c>
      <c r="N428" s="148" t="n">
        <f aca="false">SUM(O428:R428)</f>
        <v>13085900</v>
      </c>
      <c r="O428" s="148" t="n">
        <f aca="false">O429</f>
        <v>13085900</v>
      </c>
      <c r="P428" s="69" t="n">
        <f aca="false">P429</f>
        <v>0</v>
      </c>
      <c r="Q428" s="69" t="n">
        <f aca="false">Q429</f>
        <v>0</v>
      </c>
      <c r="R428" s="150" t="n">
        <f aca="false">R429</f>
        <v>0</v>
      </c>
    </row>
    <row r="429" customFormat="false" ht="17.35" hidden="false" customHeight="false" outlineLevel="0" collapsed="false">
      <c r="B429" s="116"/>
      <c r="C429" s="29" t="s">
        <v>75</v>
      </c>
      <c r="D429" s="29" t="n">
        <v>925</v>
      </c>
      <c r="E429" s="151" t="s">
        <v>41</v>
      </c>
      <c r="F429" s="151" t="s">
        <v>25</v>
      </c>
      <c r="G429" s="74"/>
      <c r="H429" s="79"/>
      <c r="I429" s="148" t="n">
        <f aca="false">SUM(J429:M429)</f>
        <v>13085900</v>
      </c>
      <c r="J429" s="148" t="n">
        <f aca="false">J430</f>
        <v>13979100</v>
      </c>
      <c r="K429" s="69" t="n">
        <f aca="false">K430</f>
        <v>-893200</v>
      </c>
      <c r="L429" s="69" t="n">
        <f aca="false">L430</f>
        <v>0</v>
      </c>
      <c r="M429" s="149" t="n">
        <f aca="false">M430</f>
        <v>0</v>
      </c>
      <c r="N429" s="148" t="n">
        <f aca="false">SUM(O429:R429)</f>
        <v>13085900</v>
      </c>
      <c r="O429" s="148" t="n">
        <f aca="false">O430</f>
        <v>13085900</v>
      </c>
      <c r="P429" s="69" t="n">
        <f aca="false">P430</f>
        <v>0</v>
      </c>
      <c r="Q429" s="69" t="n">
        <f aca="false">Q430</f>
        <v>0</v>
      </c>
      <c r="R429" s="150" t="n">
        <f aca="false">R430</f>
        <v>0</v>
      </c>
    </row>
    <row r="430" customFormat="false" ht="31.35" hidden="false" customHeight="false" outlineLevel="0" collapsed="false">
      <c r="B430" s="116"/>
      <c r="C430" s="29" t="s">
        <v>352</v>
      </c>
      <c r="D430" s="29" t="n">
        <v>925</v>
      </c>
      <c r="E430" s="151" t="s">
        <v>41</v>
      </c>
      <c r="F430" s="151" t="s">
        <v>25</v>
      </c>
      <c r="G430" s="74" t="n">
        <v>5800000000</v>
      </c>
      <c r="H430" s="79"/>
      <c r="I430" s="148" t="n">
        <f aca="false">SUM(J430:M430)</f>
        <v>13085900</v>
      </c>
      <c r="J430" s="148" t="n">
        <f aca="false">J431</f>
        <v>13979100</v>
      </c>
      <c r="K430" s="69" t="n">
        <f aca="false">K431</f>
        <v>-893200</v>
      </c>
      <c r="L430" s="69" t="n">
        <f aca="false">L431</f>
        <v>0</v>
      </c>
      <c r="M430" s="149" t="n">
        <f aca="false">M431</f>
        <v>0</v>
      </c>
      <c r="N430" s="148" t="n">
        <f aca="false">SUM(O430:R430)</f>
        <v>13085900</v>
      </c>
      <c r="O430" s="148" t="n">
        <f aca="false">O431</f>
        <v>13085900</v>
      </c>
      <c r="P430" s="69" t="n">
        <f aca="false">P431</f>
        <v>0</v>
      </c>
      <c r="Q430" s="69" t="n">
        <f aca="false">Q431</f>
        <v>0</v>
      </c>
      <c r="R430" s="150" t="n">
        <f aca="false">R431</f>
        <v>0</v>
      </c>
    </row>
    <row r="431" customFormat="false" ht="76.6" hidden="false" customHeight="false" outlineLevel="0" collapsed="false">
      <c r="B431" s="116"/>
      <c r="C431" s="29" t="s">
        <v>207</v>
      </c>
      <c r="D431" s="29" t="n">
        <v>925</v>
      </c>
      <c r="E431" s="151" t="s">
        <v>41</v>
      </c>
      <c r="F431" s="151" t="s">
        <v>25</v>
      </c>
      <c r="G431" s="74" t="n">
        <v>5830060710</v>
      </c>
      <c r="H431" s="79"/>
      <c r="I431" s="148" t="n">
        <f aca="false">SUM(J431:M431)</f>
        <v>13085900</v>
      </c>
      <c r="J431" s="148" t="n">
        <f aca="false">J433+J432</f>
        <v>13979100</v>
      </c>
      <c r="K431" s="69" t="n">
        <f aca="false">K433+K432</f>
        <v>-893200</v>
      </c>
      <c r="L431" s="69" t="n">
        <f aca="false">L433+L432</f>
        <v>0</v>
      </c>
      <c r="M431" s="149" t="n">
        <f aca="false">M433+M432</f>
        <v>0</v>
      </c>
      <c r="N431" s="148" t="n">
        <f aca="false">SUM(O431:R431)</f>
        <v>13085900</v>
      </c>
      <c r="O431" s="148" t="n">
        <f aca="false">O433+O432</f>
        <v>13085900</v>
      </c>
      <c r="P431" s="69" t="n">
        <f aca="false">P433+P432</f>
        <v>0</v>
      </c>
      <c r="Q431" s="69" t="n">
        <f aca="false">Q433+Q432</f>
        <v>0</v>
      </c>
      <c r="R431" s="150" t="n">
        <f aca="false">R433+R432</f>
        <v>0</v>
      </c>
    </row>
    <row r="432" customFormat="false" ht="31.35" hidden="false" customHeight="false" outlineLevel="0" collapsed="false">
      <c r="B432" s="116"/>
      <c r="C432" s="29" t="s">
        <v>107</v>
      </c>
      <c r="D432" s="29" t="n">
        <v>925</v>
      </c>
      <c r="E432" s="151" t="s">
        <v>41</v>
      </c>
      <c r="F432" s="151" t="s">
        <v>25</v>
      </c>
      <c r="G432" s="74" t="n">
        <v>5830060710</v>
      </c>
      <c r="H432" s="79" t="n">
        <v>200</v>
      </c>
      <c r="I432" s="148" t="n">
        <f aca="false">SUM(J432:M432)</f>
        <v>193300</v>
      </c>
      <c r="J432" s="148" t="n">
        <v>204700</v>
      </c>
      <c r="K432" s="69" t="n">
        <v>-11400</v>
      </c>
      <c r="L432" s="69"/>
      <c r="M432" s="149"/>
      <c r="N432" s="148" t="n">
        <f aca="false">SUM(O432:R432)</f>
        <v>193300</v>
      </c>
      <c r="O432" s="148" t="n">
        <v>193300</v>
      </c>
      <c r="P432" s="69"/>
      <c r="Q432" s="69"/>
      <c r="R432" s="150"/>
    </row>
    <row r="433" customFormat="false" ht="17.35" hidden="false" customHeight="false" outlineLevel="0" collapsed="false">
      <c r="B433" s="116"/>
      <c r="C433" s="29" t="s">
        <v>146</v>
      </c>
      <c r="D433" s="29" t="n">
        <v>925</v>
      </c>
      <c r="E433" s="151" t="s">
        <v>41</v>
      </c>
      <c r="F433" s="151" t="s">
        <v>25</v>
      </c>
      <c r="G433" s="74" t="n">
        <v>5830060710</v>
      </c>
      <c r="H433" s="79" t="n">
        <v>300</v>
      </c>
      <c r="I433" s="148" t="n">
        <f aca="false">SUM(J433:M433)</f>
        <v>12892600</v>
      </c>
      <c r="J433" s="148" t="n">
        <v>13774400</v>
      </c>
      <c r="K433" s="69" t="n">
        <v>-881800</v>
      </c>
      <c r="L433" s="69"/>
      <c r="M433" s="149"/>
      <c r="N433" s="148" t="n">
        <f aca="false">SUM(O433:R433)</f>
        <v>12892600</v>
      </c>
      <c r="O433" s="148" t="n">
        <v>12892600</v>
      </c>
      <c r="P433" s="69"/>
      <c r="Q433" s="69"/>
      <c r="R433" s="150"/>
    </row>
    <row r="434" customFormat="false" ht="17.35" hidden="false" customHeight="false" outlineLevel="0" collapsed="false">
      <c r="B434" s="116"/>
      <c r="C434" s="29" t="s">
        <v>353</v>
      </c>
      <c r="D434" s="29" t="n">
        <v>925</v>
      </c>
      <c r="E434" s="151" t="s">
        <v>31</v>
      </c>
      <c r="F434" s="151" t="s">
        <v>86</v>
      </c>
      <c r="G434" s="74"/>
      <c r="H434" s="79"/>
      <c r="I434" s="148" t="n">
        <f aca="false">SUM(J434:M434)</f>
        <v>196011200</v>
      </c>
      <c r="J434" s="148"/>
      <c r="K434" s="69" t="n">
        <f aca="false">K435</f>
        <v>196034600</v>
      </c>
      <c r="L434" s="69" t="n">
        <f aca="false">L435</f>
        <v>-23400</v>
      </c>
      <c r="M434" s="149" t="n">
        <f aca="false">M435</f>
        <v>0</v>
      </c>
      <c r="N434" s="148" t="n">
        <f aca="false">SUM(O434:R434)</f>
        <v>194612400</v>
      </c>
      <c r="O434" s="148" t="n">
        <f aca="false">O435</f>
        <v>194635800</v>
      </c>
      <c r="P434" s="69"/>
      <c r="Q434" s="69" t="n">
        <f aca="false">Q435</f>
        <v>-23400</v>
      </c>
      <c r="R434" s="150"/>
    </row>
    <row r="435" customFormat="false" ht="17.35" hidden="false" customHeight="false" outlineLevel="0" collapsed="false">
      <c r="B435" s="116"/>
      <c r="C435" s="29" t="s">
        <v>354</v>
      </c>
      <c r="D435" s="29" t="n">
        <v>925</v>
      </c>
      <c r="E435" s="151" t="s">
        <v>31</v>
      </c>
      <c r="F435" s="151" t="s">
        <v>18</v>
      </c>
      <c r="G435" s="74"/>
      <c r="H435" s="79"/>
      <c r="I435" s="148" t="n">
        <f aca="false">SUM(J435:M435)</f>
        <v>196011200</v>
      </c>
      <c r="J435" s="148"/>
      <c r="K435" s="69" t="n">
        <f aca="false">K436</f>
        <v>196034600</v>
      </c>
      <c r="L435" s="69" t="n">
        <f aca="false">L436</f>
        <v>-23400</v>
      </c>
      <c r="M435" s="149" t="n">
        <f aca="false">M436</f>
        <v>0</v>
      </c>
      <c r="N435" s="148" t="n">
        <f aca="false">SUM(O435:R435)</f>
        <v>194612400</v>
      </c>
      <c r="O435" s="148" t="n">
        <f aca="false">O436</f>
        <v>194635800</v>
      </c>
      <c r="P435" s="69"/>
      <c r="Q435" s="69" t="n">
        <f aca="false">Q436</f>
        <v>-23400</v>
      </c>
      <c r="R435" s="150"/>
    </row>
    <row r="436" customFormat="false" ht="17.35" hidden="false" customHeight="false" outlineLevel="0" collapsed="false">
      <c r="B436" s="116"/>
      <c r="C436" s="29" t="s">
        <v>166</v>
      </c>
      <c r="D436" s="29" t="n">
        <v>925</v>
      </c>
      <c r="E436" s="151" t="s">
        <v>31</v>
      </c>
      <c r="F436" s="151" t="s">
        <v>18</v>
      </c>
      <c r="G436" s="74" t="n">
        <v>5800000000</v>
      </c>
      <c r="H436" s="79"/>
      <c r="I436" s="148" t="n">
        <f aca="false">SUM(J436:M436)</f>
        <v>196011200</v>
      </c>
      <c r="J436" s="148"/>
      <c r="K436" s="69" t="n">
        <f aca="false">K437</f>
        <v>196034600</v>
      </c>
      <c r="L436" s="69" t="n">
        <f aca="false">L437</f>
        <v>-23400</v>
      </c>
      <c r="M436" s="149" t="n">
        <f aca="false">M437</f>
        <v>0</v>
      </c>
      <c r="N436" s="148" t="n">
        <f aca="false">SUM(O436:R436)</f>
        <v>194612400</v>
      </c>
      <c r="O436" s="148" t="n">
        <f aca="false">O437</f>
        <v>194635800</v>
      </c>
      <c r="P436" s="69"/>
      <c r="Q436" s="69" t="n">
        <f aca="false">Q437</f>
        <v>-23400</v>
      </c>
      <c r="R436" s="150"/>
    </row>
    <row r="437" customFormat="false" ht="17.35" hidden="false" customHeight="false" outlineLevel="0" collapsed="false">
      <c r="B437" s="116"/>
      <c r="C437" s="29" t="s">
        <v>197</v>
      </c>
      <c r="D437" s="29" t="n">
        <v>925</v>
      </c>
      <c r="E437" s="151" t="s">
        <v>31</v>
      </c>
      <c r="F437" s="151" t="s">
        <v>18</v>
      </c>
      <c r="G437" s="74" t="n">
        <v>5820000000</v>
      </c>
      <c r="H437" s="79"/>
      <c r="I437" s="148" t="n">
        <f aca="false">SUM(J437:M437)</f>
        <v>196011200</v>
      </c>
      <c r="J437" s="148"/>
      <c r="K437" s="69" t="n">
        <f aca="false">K438+K440+K443+K445</f>
        <v>196034600</v>
      </c>
      <c r="L437" s="69" t="n">
        <f aca="false">L438+L440+L443+L445</f>
        <v>-23400</v>
      </c>
      <c r="M437" s="149" t="n">
        <f aca="false">M438+M440+M443+M445</f>
        <v>0</v>
      </c>
      <c r="N437" s="148" t="n">
        <f aca="false">SUM(O437:R437)</f>
        <v>194612400</v>
      </c>
      <c r="O437" s="69" t="n">
        <f aca="false">O438+O440+O443+O445</f>
        <v>194635800</v>
      </c>
      <c r="P437" s="69"/>
      <c r="Q437" s="69" t="n">
        <f aca="false">Q438+Q440+Q445+Q443</f>
        <v>-23400</v>
      </c>
      <c r="R437" s="150"/>
    </row>
    <row r="438" customFormat="false" ht="31.35" hidden="false" customHeight="false" outlineLevel="0" collapsed="false">
      <c r="B438" s="116"/>
      <c r="C438" s="29" t="s">
        <v>134</v>
      </c>
      <c r="D438" s="29" t="n">
        <v>925</v>
      </c>
      <c r="E438" s="151" t="s">
        <v>31</v>
      </c>
      <c r="F438" s="151" t="s">
        <v>18</v>
      </c>
      <c r="G438" s="74" t="n">
        <v>5820000590</v>
      </c>
      <c r="H438" s="79"/>
      <c r="I438" s="148" t="n">
        <f aca="false">SUM(J438:M438)</f>
        <v>160367180</v>
      </c>
      <c r="J438" s="148"/>
      <c r="K438" s="69" t="n">
        <f aca="false">K439</f>
        <v>166289600</v>
      </c>
      <c r="L438" s="69" t="n">
        <f aca="false">L439</f>
        <v>-5922420</v>
      </c>
      <c r="M438" s="149" t="n">
        <f aca="false">M439</f>
        <v>0</v>
      </c>
      <c r="N438" s="148" t="n">
        <f aca="false">SUM(O438:R438)</f>
        <v>155205330</v>
      </c>
      <c r="O438" s="148" t="n">
        <f aca="false">O439</f>
        <v>165143000</v>
      </c>
      <c r="P438" s="69"/>
      <c r="Q438" s="69" t="n">
        <f aca="false">Q439</f>
        <v>-9937670</v>
      </c>
      <c r="R438" s="150"/>
    </row>
    <row r="439" customFormat="false" ht="31.35" hidden="false" customHeight="false" outlineLevel="0" collapsed="false">
      <c r="B439" s="116"/>
      <c r="C439" s="29" t="s">
        <v>170</v>
      </c>
      <c r="D439" s="29" t="n">
        <v>925</v>
      </c>
      <c r="E439" s="151" t="s">
        <v>31</v>
      </c>
      <c r="F439" s="151" t="s">
        <v>18</v>
      </c>
      <c r="G439" s="74" t="n">
        <v>5820000590</v>
      </c>
      <c r="H439" s="79" t="n">
        <v>600</v>
      </c>
      <c r="I439" s="148" t="n">
        <f aca="false">SUM(J439:M439)</f>
        <v>160367180</v>
      </c>
      <c r="J439" s="148"/>
      <c r="K439" s="69" t="n">
        <v>166289600</v>
      </c>
      <c r="L439" s="69" t="n">
        <v>-5922420</v>
      </c>
      <c r="M439" s="149"/>
      <c r="N439" s="148" t="n">
        <f aca="false">SUM(O439:R439)</f>
        <v>155205330</v>
      </c>
      <c r="O439" s="148" t="n">
        <v>165143000</v>
      </c>
      <c r="P439" s="69"/>
      <c r="Q439" s="69" t="n">
        <v>-9937670</v>
      </c>
      <c r="R439" s="150"/>
    </row>
    <row r="440" customFormat="false" ht="31.35" hidden="false" customHeight="false" outlineLevel="0" collapsed="false">
      <c r="B440" s="116"/>
      <c r="C440" s="29" t="s">
        <v>198</v>
      </c>
      <c r="D440" s="29" t="n">
        <v>925</v>
      </c>
      <c r="E440" s="151" t="s">
        <v>31</v>
      </c>
      <c r="F440" s="151" t="s">
        <v>18</v>
      </c>
      <c r="G440" s="74" t="n">
        <v>5820010660</v>
      </c>
      <c r="H440" s="79"/>
      <c r="I440" s="148" t="n">
        <f aca="false">SUM(J440:M440)</f>
        <v>34286920</v>
      </c>
      <c r="J440" s="148"/>
      <c r="K440" s="69" t="n">
        <f aca="false">K441</f>
        <v>16827200</v>
      </c>
      <c r="L440" s="69" t="n">
        <f aca="false">L441+L442</f>
        <v>17459720</v>
      </c>
      <c r="M440" s="149" t="n">
        <f aca="false">M441</f>
        <v>0</v>
      </c>
      <c r="N440" s="148" t="n">
        <f aca="false">SUM(O440:R440)</f>
        <v>38049970</v>
      </c>
      <c r="O440" s="148" t="n">
        <f aca="false">O441</f>
        <v>16575000</v>
      </c>
      <c r="P440" s="69"/>
      <c r="Q440" s="69" t="n">
        <f aca="false">Q441+Q442</f>
        <v>21474970</v>
      </c>
      <c r="R440" s="150"/>
    </row>
    <row r="441" customFormat="false" ht="31.35" hidden="false" customHeight="false" outlineLevel="0" collapsed="false">
      <c r="B441" s="116"/>
      <c r="C441" s="29" t="s">
        <v>170</v>
      </c>
      <c r="D441" s="29" t="n">
        <v>925</v>
      </c>
      <c r="E441" s="151" t="s">
        <v>31</v>
      </c>
      <c r="F441" s="151" t="s">
        <v>18</v>
      </c>
      <c r="G441" s="74" t="n">
        <v>5820010660</v>
      </c>
      <c r="H441" s="79" t="n">
        <v>600</v>
      </c>
      <c r="I441" s="148" t="n">
        <f aca="false">SUM(J441:M441)</f>
        <v>34265240</v>
      </c>
      <c r="J441" s="148"/>
      <c r="K441" s="69" t="n">
        <v>16827200</v>
      </c>
      <c r="L441" s="69" t="n">
        <v>17438040</v>
      </c>
      <c r="M441" s="149"/>
      <c r="N441" s="148" t="n">
        <f aca="false">SUM(O441:R441)</f>
        <v>38026790</v>
      </c>
      <c r="O441" s="148" t="n">
        <v>16575000</v>
      </c>
      <c r="P441" s="69"/>
      <c r="Q441" s="69" t="n">
        <v>21451790</v>
      </c>
      <c r="R441" s="150"/>
    </row>
    <row r="442" customFormat="false" ht="17.35" hidden="false" customHeight="false" outlineLevel="0" collapsed="false">
      <c r="B442" s="116"/>
      <c r="C442" s="29" t="s">
        <v>110</v>
      </c>
      <c r="D442" s="29" t="n">
        <v>925</v>
      </c>
      <c r="E442" s="151" t="s">
        <v>31</v>
      </c>
      <c r="F442" s="151" t="s">
        <v>18</v>
      </c>
      <c r="G442" s="74" t="n">
        <v>5820010660</v>
      </c>
      <c r="H442" s="79" t="n">
        <v>800</v>
      </c>
      <c r="I442" s="148" t="n">
        <f aca="false">SUM(J442:M442)</f>
        <v>21680</v>
      </c>
      <c r="J442" s="148"/>
      <c r="K442" s="69"/>
      <c r="L442" s="69" t="n">
        <v>21680</v>
      </c>
      <c r="M442" s="149"/>
      <c r="N442" s="148" t="n">
        <f aca="false">SUM(O442:R442)</f>
        <v>23180</v>
      </c>
      <c r="O442" s="148"/>
      <c r="P442" s="69"/>
      <c r="Q442" s="69" t="n">
        <v>23180</v>
      </c>
      <c r="R442" s="150"/>
    </row>
    <row r="443" customFormat="false" ht="121.8" hidden="false" customHeight="false" outlineLevel="0" collapsed="false">
      <c r="B443" s="116"/>
      <c r="C443" s="29" t="s">
        <v>355</v>
      </c>
      <c r="D443" s="29" t="n">
        <v>925</v>
      </c>
      <c r="E443" s="151" t="s">
        <v>31</v>
      </c>
      <c r="F443" s="151" t="s">
        <v>18</v>
      </c>
      <c r="G443" s="74" t="n">
        <v>5820060740</v>
      </c>
      <c r="H443" s="79"/>
      <c r="I443" s="148" t="n">
        <f aca="false">SUM(J443:M443)</f>
        <v>164100</v>
      </c>
      <c r="J443" s="148"/>
      <c r="K443" s="69" t="n">
        <f aca="false">K444</f>
        <v>187500</v>
      </c>
      <c r="L443" s="69" t="n">
        <f aca="false">L444</f>
        <v>-23400</v>
      </c>
      <c r="M443" s="149" t="n">
        <f aca="false">M444</f>
        <v>0</v>
      </c>
      <c r="N443" s="148" t="n">
        <f aca="false">SUM(O443:R443)</f>
        <v>164100</v>
      </c>
      <c r="O443" s="148" t="n">
        <f aca="false">O444</f>
        <v>187500</v>
      </c>
      <c r="P443" s="69"/>
      <c r="Q443" s="69" t="n">
        <f aca="false">Q444</f>
        <v>-23400</v>
      </c>
      <c r="R443" s="150"/>
    </row>
    <row r="444" customFormat="false" ht="31.35" hidden="false" customHeight="false" outlineLevel="0" collapsed="false">
      <c r="B444" s="116"/>
      <c r="C444" s="29" t="s">
        <v>170</v>
      </c>
      <c r="D444" s="29" t="n">
        <v>925</v>
      </c>
      <c r="E444" s="151" t="s">
        <v>31</v>
      </c>
      <c r="F444" s="151" t="s">
        <v>18</v>
      </c>
      <c r="G444" s="74" t="n">
        <v>5820060740</v>
      </c>
      <c r="H444" s="79" t="n">
        <v>600</v>
      </c>
      <c r="I444" s="148" t="n">
        <f aca="false">SUM(J444:M444)</f>
        <v>164100</v>
      </c>
      <c r="J444" s="148"/>
      <c r="K444" s="69" t="n">
        <v>187500</v>
      </c>
      <c r="L444" s="69" t="n">
        <v>-23400</v>
      </c>
      <c r="M444" s="149"/>
      <c r="N444" s="148" t="n">
        <f aca="false">SUM(O444:R444)</f>
        <v>164100</v>
      </c>
      <c r="O444" s="148" t="n">
        <v>187500</v>
      </c>
      <c r="P444" s="69"/>
      <c r="Q444" s="69" t="n">
        <v>-23400</v>
      </c>
      <c r="R444" s="150"/>
    </row>
    <row r="445" customFormat="false" ht="31.35" hidden="false" customHeight="false" outlineLevel="0" collapsed="false">
      <c r="B445" s="116"/>
      <c r="C445" s="29" t="s">
        <v>210</v>
      </c>
      <c r="D445" s="29" t="n">
        <v>925</v>
      </c>
      <c r="E445" s="151" t="s">
        <v>31</v>
      </c>
      <c r="F445" s="151" t="s">
        <v>18</v>
      </c>
      <c r="G445" s="74" t="n">
        <v>5820100000</v>
      </c>
      <c r="H445" s="79"/>
      <c r="I445" s="148" t="n">
        <f aca="false">SUM(J445:M445)</f>
        <v>1193000</v>
      </c>
      <c r="J445" s="148"/>
      <c r="K445" s="69" t="n">
        <f aca="false">+K446+K448</f>
        <v>12730300</v>
      </c>
      <c r="L445" s="69" t="n">
        <f aca="false">+L446+L448</f>
        <v>-11537300</v>
      </c>
      <c r="M445" s="149" t="n">
        <f aca="false">+M446+M448</f>
        <v>0</v>
      </c>
      <c r="N445" s="148" t="n">
        <f aca="false">SUM(O445:R445)</f>
        <v>1193000</v>
      </c>
      <c r="O445" s="69" t="n">
        <f aca="false">+O446+O448</f>
        <v>12730300</v>
      </c>
      <c r="P445" s="69"/>
      <c r="Q445" s="69" t="n">
        <f aca="false">Q446</f>
        <v>-11537300</v>
      </c>
      <c r="R445" s="150"/>
    </row>
    <row r="446" customFormat="false" ht="31.35" hidden="true" customHeight="false" outlineLevel="0" collapsed="false">
      <c r="B446" s="116"/>
      <c r="C446" s="29" t="s">
        <v>134</v>
      </c>
      <c r="D446" s="29" t="n">
        <v>925</v>
      </c>
      <c r="E446" s="151" t="s">
        <v>31</v>
      </c>
      <c r="F446" s="151" t="s">
        <v>18</v>
      </c>
      <c r="G446" s="74" t="n">
        <v>5820100590</v>
      </c>
      <c r="H446" s="79"/>
      <c r="I446" s="148" t="n">
        <f aca="false">SUM(J446:M446)</f>
        <v>0</v>
      </c>
      <c r="J446" s="148"/>
      <c r="K446" s="69" t="n">
        <f aca="false">K447</f>
        <v>11537300</v>
      </c>
      <c r="L446" s="69" t="n">
        <f aca="false">L447</f>
        <v>-11537300</v>
      </c>
      <c r="M446" s="149" t="n">
        <f aca="false">M447</f>
        <v>0</v>
      </c>
      <c r="N446" s="148" t="n">
        <f aca="false">SUM(O446:R446)</f>
        <v>0</v>
      </c>
      <c r="O446" s="69" t="n">
        <f aca="false">O447</f>
        <v>11537300</v>
      </c>
      <c r="P446" s="69"/>
      <c r="Q446" s="69" t="n">
        <f aca="false">Q447</f>
        <v>-11537300</v>
      </c>
      <c r="R446" s="150"/>
    </row>
    <row r="447" customFormat="false" ht="31.35" hidden="true" customHeight="false" outlineLevel="0" collapsed="false">
      <c r="B447" s="116"/>
      <c r="C447" s="29" t="s">
        <v>170</v>
      </c>
      <c r="D447" s="29" t="n">
        <v>925</v>
      </c>
      <c r="E447" s="151" t="s">
        <v>31</v>
      </c>
      <c r="F447" s="151" t="s">
        <v>18</v>
      </c>
      <c r="G447" s="74" t="n">
        <v>5820100590</v>
      </c>
      <c r="H447" s="79" t="n">
        <v>600</v>
      </c>
      <c r="I447" s="148" t="n">
        <f aca="false">SUM(J447:M447)</f>
        <v>0</v>
      </c>
      <c r="J447" s="148"/>
      <c r="K447" s="69" t="n">
        <v>11537300</v>
      </c>
      <c r="L447" s="69" t="n">
        <v>-11537300</v>
      </c>
      <c r="M447" s="149"/>
      <c r="N447" s="148" t="n">
        <f aca="false">SUM(O447:R447)</f>
        <v>0</v>
      </c>
      <c r="O447" s="148" t="n">
        <v>11537300</v>
      </c>
      <c r="P447" s="69"/>
      <c r="Q447" s="69" t="n">
        <v>-11537300</v>
      </c>
      <c r="R447" s="150"/>
    </row>
    <row r="448" customFormat="false" ht="75.65" hidden="false" customHeight="false" outlineLevel="0" collapsed="false">
      <c r="B448" s="116"/>
      <c r="C448" s="29" t="s">
        <v>177</v>
      </c>
      <c r="D448" s="29" t="n">
        <v>925</v>
      </c>
      <c r="E448" s="151" t="s">
        <v>31</v>
      </c>
      <c r="F448" s="151" t="s">
        <v>18</v>
      </c>
      <c r="G448" s="74" t="n">
        <v>5820100591</v>
      </c>
      <c r="H448" s="79"/>
      <c r="I448" s="148" t="n">
        <f aca="false">SUM(J448:M448)</f>
        <v>1193000</v>
      </c>
      <c r="J448" s="148"/>
      <c r="K448" s="69" t="n">
        <f aca="false">K449</f>
        <v>1193000</v>
      </c>
      <c r="L448" s="69" t="n">
        <f aca="false">L449</f>
        <v>0</v>
      </c>
      <c r="M448" s="149" t="n">
        <f aca="false">M449</f>
        <v>0</v>
      </c>
      <c r="N448" s="148" t="n">
        <f aca="false">SUM(O448:R448)</f>
        <v>1193000</v>
      </c>
      <c r="O448" s="148" t="n">
        <f aca="false">O449</f>
        <v>1193000</v>
      </c>
      <c r="P448" s="69"/>
      <c r="Q448" s="69"/>
      <c r="R448" s="150"/>
    </row>
    <row r="449" customFormat="false" ht="31.35" hidden="false" customHeight="false" outlineLevel="0" collapsed="false">
      <c r="B449" s="116"/>
      <c r="C449" s="29" t="s">
        <v>170</v>
      </c>
      <c r="D449" s="29" t="n">
        <v>925</v>
      </c>
      <c r="E449" s="151" t="s">
        <v>31</v>
      </c>
      <c r="F449" s="151" t="s">
        <v>18</v>
      </c>
      <c r="G449" s="74" t="n">
        <v>5820100591</v>
      </c>
      <c r="H449" s="79" t="n">
        <v>600</v>
      </c>
      <c r="I449" s="148" t="n">
        <f aca="false">SUM(J449:M449)</f>
        <v>1193000</v>
      </c>
      <c r="J449" s="148"/>
      <c r="K449" s="69" t="n">
        <v>1193000</v>
      </c>
      <c r="L449" s="69"/>
      <c r="M449" s="149"/>
      <c r="N449" s="148" t="n">
        <f aca="false">SUM(O449:R449)</f>
        <v>1193000</v>
      </c>
      <c r="O449" s="148" t="n">
        <v>1193000</v>
      </c>
      <c r="P449" s="69"/>
      <c r="Q449" s="69"/>
      <c r="R449" s="150"/>
    </row>
    <row r="450" s="115" customFormat="true" ht="47.05" hidden="false" customHeight="false" outlineLevel="0" collapsed="false">
      <c r="A450" s="110"/>
      <c r="B450" s="116" t="s">
        <v>72</v>
      </c>
      <c r="C450" s="20" t="s">
        <v>356</v>
      </c>
      <c r="D450" s="20" t="n">
        <v>926</v>
      </c>
      <c r="E450" s="155"/>
      <c r="F450" s="155"/>
      <c r="G450" s="80"/>
      <c r="H450" s="81"/>
      <c r="I450" s="141" t="n">
        <f aca="false">SUM(J450:M450)</f>
        <v>193386200</v>
      </c>
      <c r="J450" s="141" t="n">
        <f aca="false">J457+J473+J451</f>
        <v>201076100</v>
      </c>
      <c r="K450" s="67" t="n">
        <f aca="false">K457+K473+K451</f>
        <v>-7675200</v>
      </c>
      <c r="L450" s="67" t="n">
        <f aca="false">L457+L473+L451</f>
        <v>-14700</v>
      </c>
      <c r="M450" s="142" t="n">
        <f aca="false">M457+M473+M451</f>
        <v>0</v>
      </c>
      <c r="N450" s="141" t="n">
        <f aca="false">SUM(O450:R450)</f>
        <v>196285500</v>
      </c>
      <c r="O450" s="141" t="n">
        <f aca="false">O457+O473+O451</f>
        <v>187591000</v>
      </c>
      <c r="P450" s="67" t="n">
        <f aca="false">P457+P473+P451</f>
        <v>0</v>
      </c>
      <c r="Q450" s="67" t="n">
        <f aca="false">Q457+Q473+Q451</f>
        <v>8694500</v>
      </c>
      <c r="R450" s="143" t="n">
        <f aca="false">R457+R473+R451</f>
        <v>0</v>
      </c>
      <c r="ALR450" s="32"/>
      <c r="ALS450" s="144"/>
      <c r="ALT450" s="144"/>
      <c r="ALU450" s="144"/>
      <c r="ALV450" s="144"/>
      <c r="ALW450" s="144"/>
      <c r="ALX450" s="144"/>
      <c r="ALY450" s="144"/>
      <c r="ALZ450" s="144"/>
      <c r="AMA450" s="0"/>
      <c r="AMB450" s="0"/>
      <c r="AMC450" s="0"/>
      <c r="AMD450" s="0"/>
      <c r="AME450" s="0"/>
      <c r="AMF450" s="0"/>
      <c r="AMG450" s="0"/>
      <c r="AMH450" s="0"/>
      <c r="AMI450" s="0"/>
      <c r="AMJ450" s="0"/>
    </row>
    <row r="451" s="115" customFormat="true" ht="17.35" hidden="false" customHeight="false" outlineLevel="0" collapsed="false">
      <c r="A451" s="110"/>
      <c r="B451" s="116"/>
      <c r="C451" s="29" t="s">
        <v>17</v>
      </c>
      <c r="D451" s="29" t="n">
        <v>926</v>
      </c>
      <c r="E451" s="151" t="s">
        <v>18</v>
      </c>
      <c r="F451" s="151" t="s">
        <v>86</v>
      </c>
      <c r="G451" s="74"/>
      <c r="H451" s="75"/>
      <c r="I451" s="148" t="n">
        <f aca="false">SUM(J451:M451)</f>
        <v>2153100</v>
      </c>
      <c r="J451" s="148" t="n">
        <f aca="false">J452</f>
        <v>1596600</v>
      </c>
      <c r="K451" s="69" t="n">
        <f aca="false">K452</f>
        <v>556500</v>
      </c>
      <c r="L451" s="69" t="n">
        <f aca="false">L452</f>
        <v>0</v>
      </c>
      <c r="M451" s="149" t="n">
        <f aca="false">M452</f>
        <v>0</v>
      </c>
      <c r="N451" s="148" t="n">
        <f aca="false">SUM(O451:R451)</f>
        <v>1963300</v>
      </c>
      <c r="O451" s="148" t="n">
        <f aca="false">O452</f>
        <v>1963300</v>
      </c>
      <c r="P451" s="69" t="n">
        <f aca="false">P452</f>
        <v>0</v>
      </c>
      <c r="Q451" s="69" t="n">
        <f aca="false">Q452</f>
        <v>0</v>
      </c>
      <c r="R451" s="150" t="n">
        <f aca="false">R452</f>
        <v>0</v>
      </c>
      <c r="ALR451" s="1"/>
      <c r="ALS451" s="0"/>
      <c r="ALT451" s="0"/>
      <c r="ALU451" s="0"/>
      <c r="ALV451" s="0"/>
      <c r="ALW451" s="0"/>
      <c r="ALX451" s="0"/>
      <c r="ALY451" s="0"/>
      <c r="ALZ451" s="0"/>
      <c r="AMA451" s="0"/>
      <c r="AMB451" s="0"/>
      <c r="AMC451" s="0"/>
      <c r="AMD451" s="0"/>
      <c r="AME451" s="0"/>
      <c r="AMF451" s="0"/>
      <c r="AMG451" s="0"/>
      <c r="AMH451" s="0"/>
      <c r="AMI451" s="0"/>
      <c r="AMJ451" s="0"/>
    </row>
    <row r="452" s="115" customFormat="true" ht="17.35" hidden="false" customHeight="false" outlineLevel="0" collapsed="false">
      <c r="A452" s="110"/>
      <c r="B452" s="116"/>
      <c r="C452" s="29" t="s">
        <v>33</v>
      </c>
      <c r="D452" s="29" t="n">
        <v>926</v>
      </c>
      <c r="E452" s="151" t="s">
        <v>18</v>
      </c>
      <c r="F452" s="151" t="s">
        <v>34</v>
      </c>
      <c r="G452" s="74"/>
      <c r="H452" s="75"/>
      <c r="I452" s="148" t="n">
        <f aca="false">SUM(J452:M452)</f>
        <v>2153100</v>
      </c>
      <c r="J452" s="148" t="n">
        <f aca="false">J453</f>
        <v>1596600</v>
      </c>
      <c r="K452" s="69" t="n">
        <f aca="false">K453</f>
        <v>556500</v>
      </c>
      <c r="L452" s="69" t="n">
        <f aca="false">L453</f>
        <v>0</v>
      </c>
      <c r="M452" s="149" t="n">
        <f aca="false">M453</f>
        <v>0</v>
      </c>
      <c r="N452" s="148" t="n">
        <f aca="false">SUM(O452:R452)</f>
        <v>1963300</v>
      </c>
      <c r="O452" s="148" t="n">
        <f aca="false">O453</f>
        <v>1963300</v>
      </c>
      <c r="P452" s="69" t="n">
        <f aca="false">P453</f>
        <v>0</v>
      </c>
      <c r="Q452" s="69" t="n">
        <f aca="false">Q453</f>
        <v>0</v>
      </c>
      <c r="R452" s="150" t="n">
        <f aca="false">R453</f>
        <v>0</v>
      </c>
      <c r="ALR452" s="1"/>
      <c r="ALS452" s="0"/>
      <c r="ALT452" s="0"/>
      <c r="ALU452" s="0"/>
      <c r="ALV452" s="0"/>
      <c r="ALW452" s="0"/>
      <c r="ALX452" s="0"/>
      <c r="ALY452" s="0"/>
      <c r="ALZ452" s="0"/>
      <c r="AMA452" s="0"/>
      <c r="AMB452" s="0"/>
      <c r="AMC452" s="0"/>
      <c r="AMD452" s="0"/>
      <c r="AME452" s="0"/>
      <c r="AMF452" s="0"/>
      <c r="AMG452" s="0"/>
      <c r="AMH452" s="0"/>
      <c r="AMI452" s="0"/>
      <c r="AMJ452" s="0"/>
    </row>
    <row r="453" s="115" customFormat="true" ht="31.35" hidden="false" customHeight="false" outlineLevel="0" collapsed="false">
      <c r="A453" s="110"/>
      <c r="B453" s="116"/>
      <c r="C453" s="29" t="s">
        <v>101</v>
      </c>
      <c r="D453" s="29" t="n">
        <v>926</v>
      </c>
      <c r="E453" s="151" t="s">
        <v>18</v>
      </c>
      <c r="F453" s="151" t="s">
        <v>34</v>
      </c>
      <c r="G453" s="74" t="n">
        <v>500000000</v>
      </c>
      <c r="H453" s="75"/>
      <c r="I453" s="148" t="n">
        <f aca="false">SUM(J453:M453)</f>
        <v>2153100</v>
      </c>
      <c r="J453" s="148" t="n">
        <f aca="false">J454</f>
        <v>1596600</v>
      </c>
      <c r="K453" s="69" t="n">
        <f aca="false">K454</f>
        <v>556500</v>
      </c>
      <c r="L453" s="69" t="n">
        <f aca="false">L454</f>
        <v>0</v>
      </c>
      <c r="M453" s="149" t="n">
        <f aca="false">M454</f>
        <v>0</v>
      </c>
      <c r="N453" s="148" t="n">
        <f aca="false">SUM(O453:R453)</f>
        <v>1963300</v>
      </c>
      <c r="O453" s="148" t="n">
        <f aca="false">O454</f>
        <v>1963300</v>
      </c>
      <c r="P453" s="69" t="n">
        <f aca="false">P454</f>
        <v>0</v>
      </c>
      <c r="Q453" s="69" t="n">
        <f aca="false">Q454</f>
        <v>0</v>
      </c>
      <c r="R453" s="150" t="n">
        <f aca="false">R454</f>
        <v>0</v>
      </c>
      <c r="ALR453" s="1"/>
      <c r="ALS453" s="0"/>
      <c r="ALT453" s="0"/>
      <c r="ALU453" s="0"/>
      <c r="ALV453" s="0"/>
      <c r="ALW453" s="0"/>
      <c r="ALX453" s="0"/>
      <c r="ALY453" s="0"/>
      <c r="ALZ453" s="0"/>
      <c r="AMA453" s="0"/>
      <c r="AMB453" s="0"/>
      <c r="AMC453" s="0"/>
      <c r="AMD453" s="0"/>
      <c r="AME453" s="0"/>
      <c r="AMF453" s="0"/>
      <c r="AMG453" s="0"/>
      <c r="AMH453" s="0"/>
      <c r="AMI453" s="0"/>
      <c r="AMJ453" s="0"/>
    </row>
    <row r="454" s="115" customFormat="true" ht="31.35" hidden="false" customHeight="false" outlineLevel="0" collapsed="false">
      <c r="A454" s="110"/>
      <c r="B454" s="116"/>
      <c r="C454" s="29" t="s">
        <v>120</v>
      </c>
      <c r="D454" s="29" t="n">
        <v>926</v>
      </c>
      <c r="E454" s="151" t="s">
        <v>18</v>
      </c>
      <c r="F454" s="151" t="s">
        <v>34</v>
      </c>
      <c r="G454" s="74" t="n">
        <v>5030000000</v>
      </c>
      <c r="H454" s="75"/>
      <c r="I454" s="148" t="n">
        <f aca="false">SUM(J454:M454)</f>
        <v>2153100</v>
      </c>
      <c r="J454" s="148" t="n">
        <f aca="false">J455</f>
        <v>1596600</v>
      </c>
      <c r="K454" s="69" t="n">
        <f aca="false">K455</f>
        <v>556500</v>
      </c>
      <c r="L454" s="69" t="n">
        <f aca="false">L455</f>
        <v>0</v>
      </c>
      <c r="M454" s="149" t="n">
        <f aca="false">M455</f>
        <v>0</v>
      </c>
      <c r="N454" s="148" t="n">
        <f aca="false">SUM(O454:R454)</f>
        <v>1963300</v>
      </c>
      <c r="O454" s="148" t="n">
        <f aca="false">O455</f>
        <v>1963300</v>
      </c>
      <c r="P454" s="69" t="n">
        <f aca="false">P455</f>
        <v>0</v>
      </c>
      <c r="Q454" s="69" t="n">
        <f aca="false">Q455</f>
        <v>0</v>
      </c>
      <c r="R454" s="150" t="n">
        <f aca="false">R455</f>
        <v>0</v>
      </c>
      <c r="ALR454" s="1"/>
      <c r="ALS454" s="0"/>
      <c r="ALT454" s="0"/>
      <c r="ALU454" s="0"/>
      <c r="ALV454" s="0"/>
      <c r="ALW454" s="0"/>
      <c r="ALX454" s="0"/>
      <c r="ALY454" s="0"/>
      <c r="ALZ454" s="0"/>
      <c r="AMA454" s="0"/>
      <c r="AMB454" s="0"/>
      <c r="AMC454" s="0"/>
      <c r="AMD454" s="0"/>
      <c r="AME454" s="0"/>
      <c r="AMF454" s="0"/>
      <c r="AMG454" s="0"/>
      <c r="AMH454" s="0"/>
      <c r="AMI454" s="0"/>
      <c r="AMJ454" s="0"/>
    </row>
    <row r="455" s="115" customFormat="true" ht="31.35" hidden="false" customHeight="false" outlineLevel="0" collapsed="false">
      <c r="A455" s="110"/>
      <c r="B455" s="116"/>
      <c r="C455" s="29" t="s">
        <v>121</v>
      </c>
      <c r="D455" s="29" t="n">
        <v>926</v>
      </c>
      <c r="E455" s="151" t="s">
        <v>18</v>
      </c>
      <c r="F455" s="151" t="s">
        <v>34</v>
      </c>
      <c r="G455" s="74" t="n">
        <v>5030010030</v>
      </c>
      <c r="H455" s="75"/>
      <c r="I455" s="148" t="n">
        <f aca="false">SUM(J455:M455)</f>
        <v>2153100</v>
      </c>
      <c r="J455" s="148" t="n">
        <f aca="false">J456</f>
        <v>1596600</v>
      </c>
      <c r="K455" s="69" t="n">
        <f aca="false">K456</f>
        <v>556500</v>
      </c>
      <c r="L455" s="69" t="n">
        <f aca="false">L456</f>
        <v>0</v>
      </c>
      <c r="M455" s="149" t="n">
        <f aca="false">M456</f>
        <v>0</v>
      </c>
      <c r="N455" s="148" t="n">
        <f aca="false">SUM(O455:R455)</f>
        <v>1963300</v>
      </c>
      <c r="O455" s="148" t="n">
        <f aca="false">O456</f>
        <v>1963300</v>
      </c>
      <c r="P455" s="69" t="n">
        <f aca="false">P456</f>
        <v>0</v>
      </c>
      <c r="Q455" s="69" t="n">
        <f aca="false">Q456</f>
        <v>0</v>
      </c>
      <c r="R455" s="150" t="n">
        <f aca="false">R456</f>
        <v>0</v>
      </c>
      <c r="ALR455" s="1"/>
      <c r="ALS455" s="0"/>
      <c r="ALT455" s="0"/>
      <c r="ALU455" s="0"/>
      <c r="ALV455" s="0"/>
      <c r="ALW455" s="0"/>
      <c r="ALX455" s="0"/>
      <c r="ALY455" s="0"/>
      <c r="ALZ455" s="0"/>
      <c r="AMA455" s="0"/>
      <c r="AMB455" s="0"/>
      <c r="AMC455" s="0"/>
      <c r="AMD455" s="0"/>
      <c r="AME455" s="0"/>
      <c r="AMF455" s="0"/>
      <c r="AMG455" s="0"/>
      <c r="AMH455" s="0"/>
      <c r="AMI455" s="0"/>
      <c r="AMJ455" s="0"/>
    </row>
    <row r="456" s="115" customFormat="true" ht="31.35" hidden="false" customHeight="false" outlineLevel="0" collapsed="false">
      <c r="A456" s="110"/>
      <c r="B456" s="116"/>
      <c r="C456" s="29" t="s">
        <v>107</v>
      </c>
      <c r="D456" s="29" t="n">
        <v>926</v>
      </c>
      <c r="E456" s="151" t="s">
        <v>18</v>
      </c>
      <c r="F456" s="151" t="s">
        <v>34</v>
      </c>
      <c r="G456" s="74" t="n">
        <v>5030010030</v>
      </c>
      <c r="H456" s="75" t="s">
        <v>108</v>
      </c>
      <c r="I456" s="148" t="n">
        <f aca="false">SUM(J456:M456)</f>
        <v>2153100</v>
      </c>
      <c r="J456" s="148" t="n">
        <v>1596600</v>
      </c>
      <c r="K456" s="69" t="n">
        <v>556500</v>
      </c>
      <c r="L456" s="69"/>
      <c r="M456" s="149"/>
      <c r="N456" s="148" t="n">
        <f aca="false">SUM(O456:R456)</f>
        <v>1963300</v>
      </c>
      <c r="O456" s="148" t="n">
        <v>1963300</v>
      </c>
      <c r="P456" s="69"/>
      <c r="Q456" s="69"/>
      <c r="R456" s="150"/>
      <c r="ALR456" s="1"/>
      <c r="ALS456" s="0"/>
      <c r="ALT456" s="0"/>
      <c r="ALU456" s="0"/>
      <c r="ALV456" s="0"/>
      <c r="ALW456" s="0"/>
      <c r="ALX456" s="0"/>
      <c r="ALY456" s="0"/>
      <c r="ALZ456" s="0"/>
      <c r="AMA456" s="0"/>
      <c r="AMB456" s="0"/>
      <c r="AMC456" s="0"/>
      <c r="AMD456" s="0"/>
      <c r="AME456" s="0"/>
      <c r="AMF456" s="0"/>
      <c r="AMG456" s="0"/>
      <c r="AMH456" s="0"/>
      <c r="AMI456" s="0"/>
      <c r="AMJ456" s="0"/>
    </row>
    <row r="457" customFormat="false" ht="17.35" hidden="false" customHeight="false" outlineLevel="0" collapsed="false">
      <c r="B457" s="116"/>
      <c r="C457" s="29" t="s">
        <v>56</v>
      </c>
      <c r="D457" s="29" t="n">
        <v>926</v>
      </c>
      <c r="E457" s="151" t="s">
        <v>57</v>
      </c>
      <c r="F457" s="151" t="s">
        <v>86</v>
      </c>
      <c r="G457" s="74"/>
      <c r="H457" s="79"/>
      <c r="I457" s="148" t="n">
        <f aca="false">SUM(J457:M457)</f>
        <v>107949400</v>
      </c>
      <c r="J457" s="148" t="n">
        <f aca="false">J458+J468</f>
        <v>104237200</v>
      </c>
      <c r="K457" s="69" t="n">
        <f aca="false">K458+K468</f>
        <v>3712200</v>
      </c>
      <c r="L457" s="69" t="n">
        <f aca="false">L458+L468</f>
        <v>0</v>
      </c>
      <c r="M457" s="149" t="n">
        <f aca="false">M458+M468</f>
        <v>0</v>
      </c>
      <c r="N457" s="148" t="n">
        <f aca="false">SUM(O457:R457)</f>
        <v>113894700</v>
      </c>
      <c r="O457" s="148" t="n">
        <f aca="false">O458+O468</f>
        <v>105656300</v>
      </c>
      <c r="P457" s="69" t="n">
        <f aca="false">P458+P468</f>
        <v>0</v>
      </c>
      <c r="Q457" s="69" t="n">
        <f aca="false">Q458+Q468</f>
        <v>8238400</v>
      </c>
      <c r="R457" s="150" t="n">
        <f aca="false">R458+R468</f>
        <v>0</v>
      </c>
    </row>
    <row r="458" customFormat="false" ht="17.35" hidden="false" customHeight="false" outlineLevel="0" collapsed="false">
      <c r="B458" s="116"/>
      <c r="C458" s="29" t="s">
        <v>351</v>
      </c>
      <c r="D458" s="29" t="n">
        <v>926</v>
      </c>
      <c r="E458" s="151" t="s">
        <v>57</v>
      </c>
      <c r="F458" s="151" t="s">
        <v>22</v>
      </c>
      <c r="G458" s="74"/>
      <c r="H458" s="79"/>
      <c r="I458" s="148" t="n">
        <f aca="false">SUM(J458:M458)</f>
        <v>107062900</v>
      </c>
      <c r="J458" s="148" t="n">
        <f aca="false">J459</f>
        <v>103350700</v>
      </c>
      <c r="K458" s="69" t="n">
        <f aca="false">K459</f>
        <v>3712200</v>
      </c>
      <c r="L458" s="69" t="n">
        <f aca="false">L459</f>
        <v>0</v>
      </c>
      <c r="M458" s="149" t="n">
        <f aca="false">M459</f>
        <v>0</v>
      </c>
      <c r="N458" s="148" t="n">
        <f aca="false">SUM(O458:R458)</f>
        <v>113139700</v>
      </c>
      <c r="O458" s="148" t="n">
        <f aca="false">O459</f>
        <v>104901300</v>
      </c>
      <c r="P458" s="69" t="n">
        <f aca="false">P459</f>
        <v>0</v>
      </c>
      <c r="Q458" s="69" t="n">
        <f aca="false">Q459</f>
        <v>8238400</v>
      </c>
      <c r="R458" s="150" t="n">
        <f aca="false">R459</f>
        <v>0</v>
      </c>
    </row>
    <row r="459" customFormat="false" ht="17.35" hidden="false" customHeight="false" outlineLevel="0" collapsed="false">
      <c r="B459" s="116"/>
      <c r="C459" s="29" t="s">
        <v>166</v>
      </c>
      <c r="D459" s="29" t="n">
        <v>926</v>
      </c>
      <c r="E459" s="151" t="s">
        <v>57</v>
      </c>
      <c r="F459" s="151" t="s">
        <v>22</v>
      </c>
      <c r="G459" s="74" t="n">
        <v>5800000000</v>
      </c>
      <c r="H459" s="79"/>
      <c r="I459" s="148" t="n">
        <f aca="false">SUM(J459:M459)</f>
        <v>107062900</v>
      </c>
      <c r="J459" s="148" t="n">
        <f aca="false">J460</f>
        <v>103350700</v>
      </c>
      <c r="K459" s="69" t="n">
        <f aca="false">K460</f>
        <v>3712200</v>
      </c>
      <c r="L459" s="69" t="n">
        <f aca="false">L460</f>
        <v>0</v>
      </c>
      <c r="M459" s="149" t="n">
        <f aca="false">M460</f>
        <v>0</v>
      </c>
      <c r="N459" s="148" t="n">
        <f aca="false">SUM(O459:R459)</f>
        <v>113139700</v>
      </c>
      <c r="O459" s="148" t="n">
        <f aca="false">O460</f>
        <v>104901300</v>
      </c>
      <c r="P459" s="69" t="n">
        <f aca="false">P460</f>
        <v>0</v>
      </c>
      <c r="Q459" s="69" t="n">
        <f aca="false">Q460</f>
        <v>8238400</v>
      </c>
      <c r="R459" s="150" t="n">
        <f aca="false">R460</f>
        <v>0</v>
      </c>
    </row>
    <row r="460" customFormat="false" ht="17.35" hidden="false" customHeight="false" outlineLevel="0" collapsed="false">
      <c r="B460" s="116"/>
      <c r="C460" s="29" t="s">
        <v>197</v>
      </c>
      <c r="D460" s="29" t="n">
        <v>926</v>
      </c>
      <c r="E460" s="151" t="s">
        <v>57</v>
      </c>
      <c r="F460" s="151" t="s">
        <v>22</v>
      </c>
      <c r="G460" s="74" t="n">
        <v>5820000000</v>
      </c>
      <c r="H460" s="79"/>
      <c r="I460" s="148" t="n">
        <f aca="false">SUM(J460:M460)</f>
        <v>107062900</v>
      </c>
      <c r="J460" s="148" t="n">
        <f aca="false">J461+J463</f>
        <v>103350700</v>
      </c>
      <c r="K460" s="69" t="n">
        <f aca="false">K461+K463</f>
        <v>3712200</v>
      </c>
      <c r="L460" s="69" t="n">
        <f aca="false">L461+L463</f>
        <v>0</v>
      </c>
      <c r="M460" s="149" t="n">
        <f aca="false">M461+M463</f>
        <v>0</v>
      </c>
      <c r="N460" s="148" t="n">
        <f aca="false">SUM(O460:R460)</f>
        <v>113139700</v>
      </c>
      <c r="O460" s="148" t="n">
        <f aca="false">O461+O463</f>
        <v>104901300</v>
      </c>
      <c r="P460" s="69" t="n">
        <f aca="false">P461+P463</f>
        <v>0</v>
      </c>
      <c r="Q460" s="69" t="n">
        <f aca="false">Q461+Q463+Q465</f>
        <v>8238400</v>
      </c>
      <c r="R460" s="150" t="n">
        <f aca="false">R461+R463</f>
        <v>0</v>
      </c>
    </row>
    <row r="461" customFormat="false" ht="31.35" hidden="false" customHeight="false" outlineLevel="0" collapsed="false">
      <c r="B461" s="116"/>
      <c r="C461" s="29" t="s">
        <v>134</v>
      </c>
      <c r="D461" s="29" t="n">
        <v>926</v>
      </c>
      <c r="E461" s="151" t="s">
        <v>57</v>
      </c>
      <c r="F461" s="151" t="s">
        <v>22</v>
      </c>
      <c r="G461" s="74" t="n">
        <v>5820000590</v>
      </c>
      <c r="H461" s="79"/>
      <c r="I461" s="148" t="n">
        <f aca="false">SUM(J461:M461)</f>
        <v>106919900</v>
      </c>
      <c r="J461" s="148" t="n">
        <f aca="false">J462</f>
        <v>103207600</v>
      </c>
      <c r="K461" s="69" t="n">
        <f aca="false">K462</f>
        <v>3712300</v>
      </c>
      <c r="L461" s="69" t="n">
        <f aca="false">L462</f>
        <v>0</v>
      </c>
      <c r="M461" s="149" t="n">
        <f aca="false">M462</f>
        <v>0</v>
      </c>
      <c r="N461" s="148" t="n">
        <f aca="false">SUM(O461:R461)</f>
        <v>104752500</v>
      </c>
      <c r="O461" s="148" t="n">
        <f aca="false">O462</f>
        <v>104752500</v>
      </c>
      <c r="P461" s="69" t="n">
        <f aca="false">P462</f>
        <v>0</v>
      </c>
      <c r="Q461" s="69" t="n">
        <f aca="false">Q462</f>
        <v>0</v>
      </c>
      <c r="R461" s="150" t="n">
        <f aca="false">R462</f>
        <v>0</v>
      </c>
    </row>
    <row r="462" customFormat="false" ht="31.35" hidden="false" customHeight="false" outlineLevel="0" collapsed="false">
      <c r="B462" s="116"/>
      <c r="C462" s="29" t="s">
        <v>170</v>
      </c>
      <c r="D462" s="29" t="n">
        <v>926</v>
      </c>
      <c r="E462" s="151" t="s">
        <v>57</v>
      </c>
      <c r="F462" s="151" t="s">
        <v>22</v>
      </c>
      <c r="G462" s="74" t="n">
        <v>5820000590</v>
      </c>
      <c r="H462" s="79" t="n">
        <v>600</v>
      </c>
      <c r="I462" s="148" t="n">
        <f aca="false">SUM(J462:M462)</f>
        <v>106919900</v>
      </c>
      <c r="J462" s="148" t="n">
        <v>103207600</v>
      </c>
      <c r="K462" s="69" t="n">
        <v>3712300</v>
      </c>
      <c r="L462" s="69"/>
      <c r="M462" s="149"/>
      <c r="N462" s="148" t="n">
        <f aca="false">SUM(O462:R462)</f>
        <v>104752500</v>
      </c>
      <c r="O462" s="148" t="n">
        <v>104752500</v>
      </c>
      <c r="P462" s="69"/>
      <c r="Q462" s="69"/>
      <c r="R462" s="150"/>
    </row>
    <row r="463" customFormat="false" ht="107.05" hidden="false" customHeight="false" outlineLevel="0" collapsed="false">
      <c r="B463" s="116"/>
      <c r="C463" s="29" t="s">
        <v>171</v>
      </c>
      <c r="D463" s="29" t="n">
        <v>926</v>
      </c>
      <c r="E463" s="151" t="s">
        <v>57</v>
      </c>
      <c r="F463" s="151" t="s">
        <v>22</v>
      </c>
      <c r="G463" s="74" t="n">
        <v>5820060820</v>
      </c>
      <c r="H463" s="79"/>
      <c r="I463" s="148" t="n">
        <f aca="false">SUM(J463:M463)</f>
        <v>143000</v>
      </c>
      <c r="J463" s="148" t="n">
        <f aca="false">J464</f>
        <v>143100</v>
      </c>
      <c r="K463" s="69" t="n">
        <f aca="false">K464</f>
        <v>-100</v>
      </c>
      <c r="L463" s="69" t="n">
        <f aca="false">L464</f>
        <v>0</v>
      </c>
      <c r="M463" s="149" t="n">
        <f aca="false">M464</f>
        <v>0</v>
      </c>
      <c r="N463" s="148" t="n">
        <f aca="false">SUM(O463:R463)</f>
        <v>148800</v>
      </c>
      <c r="O463" s="148" t="n">
        <f aca="false">O464</f>
        <v>148800</v>
      </c>
      <c r="P463" s="69" t="n">
        <f aca="false">P464</f>
        <v>0</v>
      </c>
      <c r="Q463" s="69" t="n">
        <f aca="false">Q464</f>
        <v>0</v>
      </c>
      <c r="R463" s="150" t="n">
        <f aca="false">R464</f>
        <v>0</v>
      </c>
    </row>
    <row r="464" customFormat="false" ht="31.35" hidden="false" customHeight="false" outlineLevel="0" collapsed="false">
      <c r="B464" s="116"/>
      <c r="C464" s="29" t="s">
        <v>170</v>
      </c>
      <c r="D464" s="29" t="n">
        <v>926</v>
      </c>
      <c r="E464" s="151" t="s">
        <v>57</v>
      </c>
      <c r="F464" s="151" t="s">
        <v>22</v>
      </c>
      <c r="G464" s="74" t="n">
        <v>5820060820</v>
      </c>
      <c r="H464" s="79" t="n">
        <v>600</v>
      </c>
      <c r="I464" s="148" t="n">
        <f aca="false">SUM(J464:M464)</f>
        <v>143000</v>
      </c>
      <c r="J464" s="148" t="n">
        <v>143100</v>
      </c>
      <c r="K464" s="69" t="n">
        <v>-100</v>
      </c>
      <c r="L464" s="69" t="n">
        <v>0</v>
      </c>
      <c r="M464" s="149" t="n">
        <v>0</v>
      </c>
      <c r="N464" s="148" t="n">
        <f aca="false">SUM(O464:R464)</f>
        <v>148800</v>
      </c>
      <c r="O464" s="148" t="n">
        <v>148800</v>
      </c>
      <c r="P464" s="69" t="n">
        <v>0</v>
      </c>
      <c r="Q464" s="69" t="n">
        <v>0</v>
      </c>
      <c r="R464" s="150" t="n">
        <v>0</v>
      </c>
    </row>
    <row r="465" customFormat="false" ht="17.35" hidden="false" customHeight="false" outlineLevel="0" collapsed="false">
      <c r="B465" s="116"/>
      <c r="C465" s="29" t="s">
        <v>202</v>
      </c>
      <c r="D465" s="29" t="n">
        <v>926</v>
      </c>
      <c r="E465" s="151" t="s">
        <v>57</v>
      </c>
      <c r="F465" s="151" t="s">
        <v>22</v>
      </c>
      <c r="G465" s="74" t="s">
        <v>203</v>
      </c>
      <c r="H465" s="79"/>
      <c r="I465" s="148" t="n">
        <f aca="false">SUM(J465:M465)</f>
        <v>0</v>
      </c>
      <c r="J465" s="148"/>
      <c r="K465" s="69"/>
      <c r="L465" s="69"/>
      <c r="M465" s="149"/>
      <c r="N465" s="148" t="n">
        <f aca="false">SUM(O465:R465)</f>
        <v>8238400</v>
      </c>
      <c r="O465" s="148"/>
      <c r="P465" s="69"/>
      <c r="Q465" s="69" t="n">
        <f aca="false">Q466</f>
        <v>8238400</v>
      </c>
      <c r="R465" s="150"/>
    </row>
    <row r="466" customFormat="false" ht="17.35" hidden="false" customHeight="false" outlineLevel="0" collapsed="false">
      <c r="B466" s="116"/>
      <c r="C466" s="29" t="s">
        <v>204</v>
      </c>
      <c r="D466" s="29" t="n">
        <v>926</v>
      </c>
      <c r="E466" s="151" t="s">
        <v>57</v>
      </c>
      <c r="F466" s="151" t="s">
        <v>22</v>
      </c>
      <c r="G466" s="74" t="s">
        <v>205</v>
      </c>
      <c r="H466" s="79"/>
      <c r="I466" s="148" t="n">
        <f aca="false">SUM(J466:M466)</f>
        <v>0</v>
      </c>
      <c r="J466" s="148"/>
      <c r="K466" s="69"/>
      <c r="L466" s="69"/>
      <c r="M466" s="149"/>
      <c r="N466" s="148" t="n">
        <f aca="false">SUM(O466:R466)</f>
        <v>8238400</v>
      </c>
      <c r="O466" s="148"/>
      <c r="P466" s="69"/>
      <c r="Q466" s="69" t="n">
        <f aca="false">Q467</f>
        <v>8238400</v>
      </c>
      <c r="R466" s="150"/>
    </row>
    <row r="467" customFormat="false" ht="31.35" hidden="false" customHeight="false" outlineLevel="0" collapsed="false">
      <c r="B467" s="116"/>
      <c r="C467" s="29" t="s">
        <v>170</v>
      </c>
      <c r="D467" s="29" t="n">
        <v>926</v>
      </c>
      <c r="E467" s="151" t="s">
        <v>57</v>
      </c>
      <c r="F467" s="151" t="s">
        <v>22</v>
      </c>
      <c r="G467" s="74" t="s">
        <v>205</v>
      </c>
      <c r="H467" s="79" t="n">
        <v>600</v>
      </c>
      <c r="I467" s="148" t="n">
        <f aca="false">SUM(J467:M467)</f>
        <v>0</v>
      </c>
      <c r="J467" s="148"/>
      <c r="K467" s="69"/>
      <c r="L467" s="69"/>
      <c r="M467" s="149"/>
      <c r="N467" s="148" t="n">
        <f aca="false">SUM(O467:R467)</f>
        <v>8238400</v>
      </c>
      <c r="O467" s="148"/>
      <c r="P467" s="69"/>
      <c r="Q467" s="69" t="n">
        <v>8238400</v>
      </c>
      <c r="R467" s="150"/>
    </row>
    <row r="468" customFormat="false" ht="17.35" hidden="false" customHeight="false" outlineLevel="0" collapsed="false">
      <c r="B468" s="116"/>
      <c r="C468" s="29" t="s">
        <v>62</v>
      </c>
      <c r="D468" s="29" t="n">
        <v>926</v>
      </c>
      <c r="E468" s="151" t="s">
        <v>57</v>
      </c>
      <c r="F468" s="151" t="s">
        <v>39</v>
      </c>
      <c r="G468" s="74"/>
      <c r="H468" s="79"/>
      <c r="I468" s="148" t="n">
        <f aca="false">SUM(J468:M468)</f>
        <v>886500</v>
      </c>
      <c r="J468" s="148" t="n">
        <f aca="false">J469</f>
        <v>886500</v>
      </c>
      <c r="K468" s="69" t="n">
        <f aca="false">K469</f>
        <v>0</v>
      </c>
      <c r="L468" s="69" t="n">
        <f aca="false">L469</f>
        <v>0</v>
      </c>
      <c r="M468" s="149" t="n">
        <f aca="false">M469</f>
        <v>0</v>
      </c>
      <c r="N468" s="148" t="n">
        <f aca="false">SUM(O468:R468)</f>
        <v>755000</v>
      </c>
      <c r="O468" s="148" t="n">
        <f aca="false">O469</f>
        <v>755000</v>
      </c>
      <c r="P468" s="69" t="n">
        <f aca="false">P469</f>
        <v>0</v>
      </c>
      <c r="Q468" s="69" t="n">
        <f aca="false">Q469</f>
        <v>0</v>
      </c>
      <c r="R468" s="150" t="n">
        <f aca="false">R469</f>
        <v>0</v>
      </c>
    </row>
    <row r="469" s="95" customFormat="true" ht="47.05" hidden="false" customHeight="false" outlineLevel="0" collapsed="false">
      <c r="B469" s="116"/>
      <c r="C469" s="29" t="s">
        <v>267</v>
      </c>
      <c r="D469" s="29" t="n">
        <v>926</v>
      </c>
      <c r="E469" s="151" t="s">
        <v>57</v>
      </c>
      <c r="F469" s="151" t="s">
        <v>39</v>
      </c>
      <c r="G469" s="74" t="n">
        <v>6700000000</v>
      </c>
      <c r="H469" s="79"/>
      <c r="I469" s="148" t="n">
        <f aca="false">SUM(J469:M469)</f>
        <v>886500</v>
      </c>
      <c r="J469" s="148" t="n">
        <f aca="false">J470</f>
        <v>886500</v>
      </c>
      <c r="K469" s="69" t="n">
        <f aca="false">K470</f>
        <v>0</v>
      </c>
      <c r="L469" s="69" t="n">
        <f aca="false">L470</f>
        <v>0</v>
      </c>
      <c r="M469" s="149" t="n">
        <f aca="false">M470</f>
        <v>0</v>
      </c>
      <c r="N469" s="148" t="n">
        <f aca="false">SUM(O469:R469)</f>
        <v>755000</v>
      </c>
      <c r="O469" s="148" t="n">
        <f aca="false">O470</f>
        <v>755000</v>
      </c>
      <c r="P469" s="69" t="n">
        <f aca="false">P470</f>
        <v>0</v>
      </c>
      <c r="Q469" s="69" t="n">
        <f aca="false">Q470</f>
        <v>0</v>
      </c>
      <c r="R469" s="150" t="n">
        <f aca="false">R470</f>
        <v>0</v>
      </c>
      <c r="ALR469" s="1"/>
      <c r="ALS469" s="0"/>
      <c r="ALT469" s="0"/>
      <c r="ALU469" s="0"/>
      <c r="ALV469" s="0"/>
      <c r="ALW469" s="0"/>
      <c r="ALX469" s="0"/>
      <c r="ALY469" s="0"/>
      <c r="ALZ469" s="0"/>
      <c r="AMA469" s="0"/>
      <c r="AMB469" s="0"/>
      <c r="AMC469" s="0"/>
      <c r="AMD469" s="0"/>
      <c r="AME469" s="0"/>
      <c r="AMF469" s="0"/>
      <c r="AMG469" s="0"/>
      <c r="AMH469" s="0"/>
      <c r="AMI469" s="0"/>
      <c r="AMJ469" s="0"/>
    </row>
    <row r="470" s="95" customFormat="true" ht="31.35" hidden="false" customHeight="false" outlineLevel="0" collapsed="false">
      <c r="B470" s="116"/>
      <c r="C470" s="29" t="s">
        <v>268</v>
      </c>
      <c r="D470" s="29" t="n">
        <v>926</v>
      </c>
      <c r="E470" s="151" t="s">
        <v>57</v>
      </c>
      <c r="F470" s="151" t="s">
        <v>39</v>
      </c>
      <c r="G470" s="74" t="n">
        <v>6710000000</v>
      </c>
      <c r="H470" s="79"/>
      <c r="I470" s="148" t="n">
        <f aca="false">SUM(J470:M470)</f>
        <v>886500</v>
      </c>
      <c r="J470" s="148" t="n">
        <f aca="false">J471</f>
        <v>886500</v>
      </c>
      <c r="K470" s="69" t="n">
        <f aca="false">K471</f>
        <v>0</v>
      </c>
      <c r="L470" s="69" t="n">
        <f aca="false">L471</f>
        <v>0</v>
      </c>
      <c r="M470" s="149" t="n">
        <f aca="false">M471</f>
        <v>0</v>
      </c>
      <c r="N470" s="148" t="n">
        <f aca="false">SUM(O470:R470)</f>
        <v>755000</v>
      </c>
      <c r="O470" s="148" t="n">
        <f aca="false">O471</f>
        <v>755000</v>
      </c>
      <c r="P470" s="69" t="n">
        <f aca="false">P471</f>
        <v>0</v>
      </c>
      <c r="Q470" s="69" t="n">
        <f aca="false">Q471</f>
        <v>0</v>
      </c>
      <c r="R470" s="150" t="n">
        <f aca="false">R471</f>
        <v>0</v>
      </c>
      <c r="ALR470" s="1"/>
      <c r="ALS470" s="0"/>
      <c r="ALT470" s="0"/>
      <c r="ALU470" s="0"/>
      <c r="ALV470" s="0"/>
      <c r="ALW470" s="0"/>
      <c r="ALX470" s="0"/>
      <c r="ALY470" s="0"/>
      <c r="ALZ470" s="0"/>
      <c r="AMA470" s="0"/>
      <c r="AMB470" s="0"/>
      <c r="AMC470" s="0"/>
      <c r="AMD470" s="0"/>
      <c r="AME470" s="0"/>
      <c r="AMF470" s="0"/>
      <c r="AMG470" s="0"/>
      <c r="AMH470" s="0"/>
      <c r="AMI470" s="0"/>
      <c r="AMJ470" s="0"/>
    </row>
    <row r="471" s="95" customFormat="true" ht="17.35" hidden="false" customHeight="false" outlineLevel="0" collapsed="false">
      <c r="B471" s="116"/>
      <c r="C471" s="29" t="s">
        <v>269</v>
      </c>
      <c r="D471" s="29" t="n">
        <v>926</v>
      </c>
      <c r="E471" s="151" t="s">
        <v>57</v>
      </c>
      <c r="F471" s="151" t="s">
        <v>39</v>
      </c>
      <c r="G471" s="74" t="n">
        <v>6710010220</v>
      </c>
      <c r="H471" s="79"/>
      <c r="I471" s="148" t="n">
        <f aca="false">SUM(J471:M471)</f>
        <v>886500</v>
      </c>
      <c r="J471" s="148" t="n">
        <f aca="false">J472</f>
        <v>886500</v>
      </c>
      <c r="K471" s="69" t="n">
        <f aca="false">K472</f>
        <v>0</v>
      </c>
      <c r="L471" s="69" t="n">
        <f aca="false">L472</f>
        <v>0</v>
      </c>
      <c r="M471" s="149" t="n">
        <f aca="false">M472</f>
        <v>0</v>
      </c>
      <c r="N471" s="148" t="n">
        <f aca="false">SUM(O471:R471)</f>
        <v>755000</v>
      </c>
      <c r="O471" s="148" t="n">
        <f aca="false">O472</f>
        <v>755000</v>
      </c>
      <c r="P471" s="69" t="n">
        <f aca="false">P472</f>
        <v>0</v>
      </c>
      <c r="Q471" s="69" t="n">
        <f aca="false">Q472</f>
        <v>0</v>
      </c>
      <c r="R471" s="150" t="n">
        <f aca="false">R472</f>
        <v>0</v>
      </c>
      <c r="ALR471" s="1"/>
      <c r="ALS471" s="0"/>
      <c r="ALT471" s="0"/>
      <c r="ALU471" s="0"/>
      <c r="ALV471" s="0"/>
      <c r="ALW471" s="0"/>
      <c r="ALX471" s="0"/>
      <c r="ALY471" s="0"/>
      <c r="ALZ471" s="0"/>
      <c r="AMA471" s="0"/>
      <c r="AMB471" s="0"/>
      <c r="AMC471" s="0"/>
      <c r="AMD471" s="0"/>
      <c r="AME471" s="0"/>
      <c r="AMF471" s="0"/>
      <c r="AMG471" s="0"/>
      <c r="AMH471" s="0"/>
      <c r="AMI471" s="0"/>
      <c r="AMJ471" s="0"/>
    </row>
    <row r="472" s="95" customFormat="true" ht="31.35" hidden="false" customHeight="false" outlineLevel="0" collapsed="false">
      <c r="B472" s="116"/>
      <c r="C472" s="29" t="s">
        <v>170</v>
      </c>
      <c r="D472" s="29" t="n">
        <v>926</v>
      </c>
      <c r="E472" s="151" t="s">
        <v>57</v>
      </c>
      <c r="F472" s="151" t="s">
        <v>39</v>
      </c>
      <c r="G472" s="74" t="n">
        <v>6710010220</v>
      </c>
      <c r="H472" s="79" t="n">
        <v>600</v>
      </c>
      <c r="I472" s="148" t="n">
        <f aca="false">SUM(J472:M472)</f>
        <v>886500</v>
      </c>
      <c r="J472" s="148" t="n">
        <v>886500</v>
      </c>
      <c r="K472" s="69" t="n">
        <v>0</v>
      </c>
      <c r="L472" s="69"/>
      <c r="M472" s="149"/>
      <c r="N472" s="148" t="n">
        <f aca="false">SUM(O472:R472)</f>
        <v>755000</v>
      </c>
      <c r="O472" s="148" t="n">
        <v>755000</v>
      </c>
      <c r="P472" s="69"/>
      <c r="Q472" s="69"/>
      <c r="R472" s="150"/>
      <c r="ALR472" s="1"/>
      <c r="ALS472" s="0"/>
      <c r="ALT472" s="0"/>
      <c r="ALU472" s="0"/>
      <c r="ALV472" s="0"/>
      <c r="ALW472" s="0"/>
      <c r="ALX472" s="0"/>
      <c r="ALY472" s="0"/>
      <c r="ALZ472" s="0"/>
      <c r="AMA472" s="0"/>
      <c r="AMB472" s="0"/>
      <c r="AMC472" s="0"/>
      <c r="AMD472" s="0"/>
      <c r="AME472" s="0"/>
      <c r="AMF472" s="0"/>
      <c r="AMG472" s="0"/>
      <c r="AMH472" s="0"/>
      <c r="AMI472" s="0"/>
      <c r="AMJ472" s="0"/>
    </row>
    <row r="473" customFormat="false" ht="17.35" hidden="false" customHeight="false" outlineLevel="0" collapsed="false">
      <c r="B473" s="116"/>
      <c r="C473" s="29" t="s">
        <v>64</v>
      </c>
      <c r="D473" s="29" t="n">
        <v>926</v>
      </c>
      <c r="E473" s="151" t="s">
        <v>48</v>
      </c>
      <c r="F473" s="151"/>
      <c r="G473" s="74"/>
      <c r="H473" s="79"/>
      <c r="I473" s="148" t="n">
        <f aca="false">SUM(J473:M473)</f>
        <v>83283700</v>
      </c>
      <c r="J473" s="148" t="n">
        <f aca="false">J474+J484</f>
        <v>95242300</v>
      </c>
      <c r="K473" s="69" t="n">
        <f aca="false">K474+K484</f>
        <v>-11943900</v>
      </c>
      <c r="L473" s="69" t="n">
        <f aca="false">L474+L484</f>
        <v>-14700</v>
      </c>
      <c r="M473" s="149" t="n">
        <f aca="false">M474+M484</f>
        <v>0</v>
      </c>
      <c r="N473" s="148" t="n">
        <f aca="false">SUM(O473:R473)</f>
        <v>80427500</v>
      </c>
      <c r="O473" s="148" t="n">
        <f aca="false">O474+O484</f>
        <v>79971400</v>
      </c>
      <c r="P473" s="69" t="n">
        <f aca="false">P474+P484</f>
        <v>0</v>
      </c>
      <c r="Q473" s="69" t="n">
        <f aca="false">Q474+Q484</f>
        <v>456100</v>
      </c>
      <c r="R473" s="150" t="n">
        <f aca="false">R474+R484</f>
        <v>0</v>
      </c>
    </row>
    <row r="474" customFormat="false" ht="17.35" hidden="false" customHeight="false" outlineLevel="0" collapsed="false">
      <c r="B474" s="116"/>
      <c r="C474" s="29" t="s">
        <v>65</v>
      </c>
      <c r="D474" s="29" t="n">
        <v>926</v>
      </c>
      <c r="E474" s="151" t="s">
        <v>48</v>
      </c>
      <c r="F474" s="151" t="s">
        <v>18</v>
      </c>
      <c r="G474" s="74"/>
      <c r="H474" s="79"/>
      <c r="I474" s="148" t="n">
        <f aca="false">SUM(J474:M474)</f>
        <v>69123400</v>
      </c>
      <c r="J474" s="148" t="n">
        <f aca="false">J475</f>
        <v>79603300</v>
      </c>
      <c r="K474" s="69" t="n">
        <f aca="false">K475</f>
        <v>-10465200</v>
      </c>
      <c r="L474" s="69" t="n">
        <f aca="false">L475</f>
        <v>-14700</v>
      </c>
      <c r="M474" s="149" t="n">
        <f aca="false">M475</f>
        <v>0</v>
      </c>
      <c r="N474" s="148" t="n">
        <f aca="false">SUM(O474:R474)</f>
        <v>66306400</v>
      </c>
      <c r="O474" s="148" t="n">
        <f aca="false">O475</f>
        <v>65850300</v>
      </c>
      <c r="P474" s="69" t="n">
        <f aca="false">P475</f>
        <v>0</v>
      </c>
      <c r="Q474" s="69" t="n">
        <f aca="false">Q475</f>
        <v>456100</v>
      </c>
      <c r="R474" s="150" t="n">
        <f aca="false">R475</f>
        <v>0</v>
      </c>
    </row>
    <row r="475" customFormat="false" ht="47.05" hidden="false" customHeight="false" outlineLevel="0" collapsed="false">
      <c r="B475" s="116"/>
      <c r="C475" s="83" t="s">
        <v>211</v>
      </c>
      <c r="D475" s="29" t="n">
        <v>926</v>
      </c>
      <c r="E475" s="151" t="s">
        <v>48</v>
      </c>
      <c r="F475" s="151" t="s">
        <v>18</v>
      </c>
      <c r="G475" s="74" t="n">
        <v>5900000000</v>
      </c>
      <c r="H475" s="79"/>
      <c r="I475" s="148" t="n">
        <f aca="false">SUM(J475:M475)</f>
        <v>69123400</v>
      </c>
      <c r="J475" s="148" t="n">
        <f aca="false">J476+J479</f>
        <v>79603300</v>
      </c>
      <c r="K475" s="69" t="n">
        <f aca="false">K476+K479</f>
        <v>-10465200</v>
      </c>
      <c r="L475" s="69" t="n">
        <f aca="false">L476+L479</f>
        <v>-14700</v>
      </c>
      <c r="M475" s="149" t="n">
        <f aca="false">M476+M479</f>
        <v>0</v>
      </c>
      <c r="N475" s="148" t="n">
        <f aca="false">SUM(O475:R475)</f>
        <v>66306400</v>
      </c>
      <c r="O475" s="148" t="n">
        <f aca="false">O476+O479</f>
        <v>65850300</v>
      </c>
      <c r="P475" s="69" t="n">
        <f aca="false">P476+P479</f>
        <v>0</v>
      </c>
      <c r="Q475" s="69" t="n">
        <f aca="false">Q476+Q479</f>
        <v>456100</v>
      </c>
      <c r="R475" s="150" t="n">
        <f aca="false">R476+R479</f>
        <v>0</v>
      </c>
    </row>
    <row r="476" customFormat="false" ht="17.35" hidden="false" customHeight="false" outlineLevel="0" collapsed="false">
      <c r="B476" s="116"/>
      <c r="C476" s="29" t="s">
        <v>212</v>
      </c>
      <c r="D476" s="29" t="n">
        <v>926</v>
      </c>
      <c r="E476" s="151" t="s">
        <v>48</v>
      </c>
      <c r="F476" s="151" t="s">
        <v>18</v>
      </c>
      <c r="G476" s="74" t="n">
        <v>5920000000</v>
      </c>
      <c r="H476" s="79"/>
      <c r="I476" s="148" t="n">
        <f aca="false">SUM(J476:M476)</f>
        <v>49126100</v>
      </c>
      <c r="J476" s="148" t="n">
        <f aca="false">J477</f>
        <v>52975700</v>
      </c>
      <c r="K476" s="69" t="n">
        <f aca="false">K477</f>
        <v>-3849600</v>
      </c>
      <c r="L476" s="69" t="n">
        <f aca="false">L477</f>
        <v>0</v>
      </c>
      <c r="M476" s="149" t="n">
        <f aca="false">M477</f>
        <v>0</v>
      </c>
      <c r="N476" s="148" t="n">
        <f aca="false">SUM(O476:R476)</f>
        <v>46636300</v>
      </c>
      <c r="O476" s="148" t="n">
        <f aca="false">O477</f>
        <v>46636300</v>
      </c>
      <c r="P476" s="69" t="n">
        <f aca="false">P477</f>
        <v>0</v>
      </c>
      <c r="Q476" s="69" t="n">
        <f aca="false">Q477</f>
        <v>0</v>
      </c>
      <c r="R476" s="150" t="n">
        <f aca="false">R477</f>
        <v>0</v>
      </c>
    </row>
    <row r="477" customFormat="false" ht="31.35" hidden="false" customHeight="false" outlineLevel="0" collapsed="false">
      <c r="B477" s="116"/>
      <c r="C477" s="83" t="s">
        <v>134</v>
      </c>
      <c r="D477" s="29" t="n">
        <v>926</v>
      </c>
      <c r="E477" s="151" t="s">
        <v>48</v>
      </c>
      <c r="F477" s="151" t="s">
        <v>18</v>
      </c>
      <c r="G477" s="74" t="n">
        <v>5920000590</v>
      </c>
      <c r="H477" s="79"/>
      <c r="I477" s="148" t="n">
        <f aca="false">SUM(J477:M477)</f>
        <v>49126100</v>
      </c>
      <c r="J477" s="148" t="n">
        <f aca="false">J478</f>
        <v>52975700</v>
      </c>
      <c r="K477" s="69" t="n">
        <f aca="false">K478</f>
        <v>-3849600</v>
      </c>
      <c r="L477" s="69" t="n">
        <f aca="false">L478</f>
        <v>0</v>
      </c>
      <c r="M477" s="149" t="n">
        <f aca="false">M478</f>
        <v>0</v>
      </c>
      <c r="N477" s="148" t="n">
        <f aca="false">SUM(O477:R477)</f>
        <v>46636300</v>
      </c>
      <c r="O477" s="148" t="n">
        <f aca="false">O478</f>
        <v>46636300</v>
      </c>
      <c r="P477" s="69" t="n">
        <f aca="false">P478</f>
        <v>0</v>
      </c>
      <c r="Q477" s="69" t="n">
        <f aca="false">Q478</f>
        <v>0</v>
      </c>
      <c r="R477" s="150" t="n">
        <f aca="false">R478</f>
        <v>0</v>
      </c>
    </row>
    <row r="478" customFormat="false" ht="31.35" hidden="false" customHeight="false" outlineLevel="0" collapsed="false">
      <c r="B478" s="116"/>
      <c r="C478" s="29" t="s">
        <v>170</v>
      </c>
      <c r="D478" s="29" t="n">
        <v>926</v>
      </c>
      <c r="E478" s="151" t="s">
        <v>48</v>
      </c>
      <c r="F478" s="151" t="s">
        <v>18</v>
      </c>
      <c r="G478" s="74" t="n">
        <v>5920000590</v>
      </c>
      <c r="H478" s="79" t="n">
        <v>600</v>
      </c>
      <c r="I478" s="148" t="n">
        <f aca="false">SUM(J478:M478)</f>
        <v>49126100</v>
      </c>
      <c r="J478" s="148" t="n">
        <v>52975700</v>
      </c>
      <c r="K478" s="69" t="n">
        <v>-3849600</v>
      </c>
      <c r="L478" s="69"/>
      <c r="M478" s="149"/>
      <c r="N478" s="148" t="n">
        <f aca="false">SUM(O478:R478)</f>
        <v>46636300</v>
      </c>
      <c r="O478" s="148" t="n">
        <v>46636300</v>
      </c>
      <c r="P478" s="69"/>
      <c r="Q478" s="69"/>
      <c r="R478" s="150"/>
    </row>
    <row r="479" customFormat="false" ht="17.35" hidden="false" customHeight="false" outlineLevel="0" collapsed="false">
      <c r="B479" s="116"/>
      <c r="C479" s="29" t="s">
        <v>213</v>
      </c>
      <c r="D479" s="29" t="n">
        <v>926</v>
      </c>
      <c r="E479" s="151" t="s">
        <v>48</v>
      </c>
      <c r="F479" s="151" t="s">
        <v>18</v>
      </c>
      <c r="G479" s="74" t="n">
        <v>5930000000</v>
      </c>
      <c r="H479" s="79"/>
      <c r="I479" s="148" t="n">
        <f aca="false">SUM(J479:M479)</f>
        <v>19997300</v>
      </c>
      <c r="J479" s="148" t="n">
        <f aca="false">J480+J482</f>
        <v>26627600</v>
      </c>
      <c r="K479" s="69" t="n">
        <f aca="false">K480+K482</f>
        <v>-6615600</v>
      </c>
      <c r="L479" s="69" t="n">
        <f aca="false">L480+L482</f>
        <v>-14700</v>
      </c>
      <c r="M479" s="149" t="n">
        <f aca="false">M480+M482</f>
        <v>0</v>
      </c>
      <c r="N479" s="148" t="n">
        <f aca="false">SUM(O479:R479)</f>
        <v>19670100</v>
      </c>
      <c r="O479" s="148" t="n">
        <f aca="false">O480+O482</f>
        <v>19214000</v>
      </c>
      <c r="P479" s="69" t="n">
        <f aca="false">P480+P482</f>
        <v>0</v>
      </c>
      <c r="Q479" s="69" t="n">
        <f aca="false">Q480+Q482</f>
        <v>456100</v>
      </c>
      <c r="R479" s="150" t="n">
        <f aca="false">R480+R482</f>
        <v>0</v>
      </c>
    </row>
    <row r="480" customFormat="false" ht="31.35" hidden="false" customHeight="false" outlineLevel="0" collapsed="false">
      <c r="B480" s="116"/>
      <c r="C480" s="83" t="s">
        <v>134</v>
      </c>
      <c r="D480" s="29" t="n">
        <v>926</v>
      </c>
      <c r="E480" s="151" t="s">
        <v>48</v>
      </c>
      <c r="F480" s="151" t="s">
        <v>18</v>
      </c>
      <c r="G480" s="74" t="n">
        <v>5930000590</v>
      </c>
      <c r="H480" s="79"/>
      <c r="I480" s="148" t="n">
        <f aca="false">SUM(J480:M480)</f>
        <v>19492200</v>
      </c>
      <c r="J480" s="148" t="n">
        <f aca="false">J481</f>
        <v>26165000</v>
      </c>
      <c r="K480" s="69" t="n">
        <f aca="false">K481</f>
        <v>-6672800</v>
      </c>
      <c r="L480" s="69" t="n">
        <f aca="false">L481</f>
        <v>0</v>
      </c>
      <c r="M480" s="149" t="n">
        <f aca="false">M481</f>
        <v>0</v>
      </c>
      <c r="N480" s="148" t="n">
        <f aca="false">SUM(O480:R480)</f>
        <v>19214000</v>
      </c>
      <c r="O480" s="148" t="n">
        <f aca="false">O481</f>
        <v>19214000</v>
      </c>
      <c r="P480" s="69" t="n">
        <f aca="false">P481</f>
        <v>0</v>
      </c>
      <c r="Q480" s="69" t="n">
        <f aca="false">Q481</f>
        <v>0</v>
      </c>
      <c r="R480" s="150" t="n">
        <f aca="false">R481</f>
        <v>0</v>
      </c>
    </row>
    <row r="481" s="95" customFormat="true" ht="31.35" hidden="false" customHeight="false" outlineLevel="0" collapsed="false">
      <c r="B481" s="116"/>
      <c r="C481" s="29" t="s">
        <v>170</v>
      </c>
      <c r="D481" s="29" t="n">
        <v>926</v>
      </c>
      <c r="E481" s="151" t="s">
        <v>48</v>
      </c>
      <c r="F481" s="151" t="s">
        <v>18</v>
      </c>
      <c r="G481" s="74" t="n">
        <v>5930000590</v>
      </c>
      <c r="H481" s="79" t="n">
        <v>600</v>
      </c>
      <c r="I481" s="148" t="n">
        <f aca="false">SUM(J481:M481)</f>
        <v>19492200</v>
      </c>
      <c r="J481" s="148" t="n">
        <v>26165000</v>
      </c>
      <c r="K481" s="69" t="n">
        <v>-6672800</v>
      </c>
      <c r="L481" s="69"/>
      <c r="M481" s="149"/>
      <c r="N481" s="148" t="n">
        <f aca="false">SUM(O481:R481)</f>
        <v>19214000</v>
      </c>
      <c r="O481" s="148" t="n">
        <v>19214000</v>
      </c>
      <c r="P481" s="69"/>
      <c r="Q481" s="69"/>
      <c r="R481" s="150"/>
      <c r="ALR481" s="1"/>
      <c r="ALS481" s="0"/>
      <c r="ALT481" s="0"/>
      <c r="ALU481" s="0"/>
      <c r="ALV481" s="0"/>
      <c r="ALW481" s="0"/>
      <c r="ALX481" s="0"/>
      <c r="ALY481" s="0"/>
      <c r="ALZ481" s="0"/>
      <c r="AMA481" s="0"/>
      <c r="AMB481" s="0"/>
      <c r="AMC481" s="0"/>
      <c r="AMD481" s="0"/>
      <c r="AME481" s="0"/>
      <c r="AMF481" s="0"/>
      <c r="AMG481" s="0"/>
      <c r="AMH481" s="0"/>
      <c r="AMI481" s="0"/>
      <c r="AMJ481" s="0"/>
    </row>
    <row r="482" s="95" customFormat="true" ht="17.35" hidden="false" customHeight="false" outlineLevel="0" collapsed="false">
      <c r="B482" s="116"/>
      <c r="C482" s="29" t="s">
        <v>204</v>
      </c>
      <c r="D482" s="29" t="n">
        <v>926</v>
      </c>
      <c r="E482" s="151" t="s">
        <v>48</v>
      </c>
      <c r="F482" s="151" t="s">
        <v>18</v>
      </c>
      <c r="G482" s="74" t="s">
        <v>214</v>
      </c>
      <c r="H482" s="79"/>
      <c r="I482" s="148" t="n">
        <f aca="false">SUM(J482:M482)</f>
        <v>505100</v>
      </c>
      <c r="J482" s="148" t="n">
        <f aca="false">J483</f>
        <v>462600</v>
      </c>
      <c r="K482" s="69" t="n">
        <f aca="false">K483</f>
        <v>57200</v>
      </c>
      <c r="L482" s="69" t="n">
        <f aca="false">L483</f>
        <v>-14700</v>
      </c>
      <c r="M482" s="149" t="n">
        <f aca="false">M483</f>
        <v>0</v>
      </c>
      <c r="N482" s="148" t="n">
        <f aca="false">SUM(O482:R482)</f>
        <v>456100</v>
      </c>
      <c r="O482" s="148" t="n">
        <f aca="false">O483</f>
        <v>0</v>
      </c>
      <c r="P482" s="69" t="n">
        <f aca="false">P483</f>
        <v>0</v>
      </c>
      <c r="Q482" s="69" t="n">
        <f aca="false">Q483</f>
        <v>456100</v>
      </c>
      <c r="R482" s="150" t="n">
        <f aca="false">R483</f>
        <v>0</v>
      </c>
      <c r="ALR482" s="1"/>
      <c r="ALS482" s="0"/>
      <c r="ALT482" s="0"/>
      <c r="ALU482" s="0"/>
      <c r="ALV482" s="0"/>
      <c r="ALW482" s="0"/>
      <c r="ALX482" s="0"/>
      <c r="ALY482" s="0"/>
      <c r="ALZ482" s="0"/>
      <c r="AMA482" s="0"/>
      <c r="AMB482" s="0"/>
      <c r="AMC482" s="0"/>
      <c r="AMD482" s="0"/>
      <c r="AME482" s="0"/>
      <c r="AMF482" s="0"/>
      <c r="AMG482" s="0"/>
      <c r="AMH482" s="0"/>
      <c r="AMI482" s="0"/>
      <c r="AMJ482" s="0"/>
    </row>
    <row r="483" s="95" customFormat="true" ht="31.35" hidden="false" customHeight="false" outlineLevel="0" collapsed="false">
      <c r="B483" s="116"/>
      <c r="C483" s="29" t="s">
        <v>170</v>
      </c>
      <c r="D483" s="29" t="n">
        <v>926</v>
      </c>
      <c r="E483" s="151" t="s">
        <v>48</v>
      </c>
      <c r="F483" s="151" t="s">
        <v>18</v>
      </c>
      <c r="G483" s="74" t="s">
        <v>214</v>
      </c>
      <c r="H483" s="79" t="n">
        <v>600</v>
      </c>
      <c r="I483" s="148" t="n">
        <f aca="false">SUM(J483:M483)</f>
        <v>505100</v>
      </c>
      <c r="J483" s="148" t="n">
        <v>462600</v>
      </c>
      <c r="K483" s="69" t="n">
        <v>57200</v>
      </c>
      <c r="L483" s="69" t="n">
        <v>-14700</v>
      </c>
      <c r="M483" s="149"/>
      <c r="N483" s="148" t="n">
        <f aca="false">SUM(O483:R483)</f>
        <v>456100</v>
      </c>
      <c r="O483" s="148"/>
      <c r="P483" s="69"/>
      <c r="Q483" s="69" t="n">
        <v>456100</v>
      </c>
      <c r="R483" s="150"/>
      <c r="ALR483" s="1"/>
      <c r="ALS483" s="0"/>
      <c r="ALT483" s="0"/>
      <c r="ALU483" s="0"/>
      <c r="ALV483" s="0"/>
      <c r="ALW483" s="0"/>
      <c r="ALX483" s="0"/>
      <c r="ALY483" s="0"/>
      <c r="ALZ483" s="0"/>
      <c r="AMA483" s="0"/>
      <c r="AMB483" s="0"/>
      <c r="AMC483" s="0"/>
      <c r="AMD483" s="0"/>
      <c r="AME483" s="0"/>
      <c r="AMF483" s="0"/>
      <c r="AMG483" s="0"/>
      <c r="AMH483" s="0"/>
      <c r="AMI483" s="0"/>
      <c r="AMJ483" s="0"/>
    </row>
    <row r="484" s="95" customFormat="true" ht="17.35" hidden="false" customHeight="false" outlineLevel="0" collapsed="false">
      <c r="B484" s="116"/>
      <c r="C484" s="29" t="s">
        <v>66</v>
      </c>
      <c r="D484" s="29" t="n">
        <v>926</v>
      </c>
      <c r="E484" s="151" t="s">
        <v>48</v>
      </c>
      <c r="F484" s="151" t="s">
        <v>25</v>
      </c>
      <c r="G484" s="74"/>
      <c r="H484" s="79"/>
      <c r="I484" s="148" t="n">
        <f aca="false">SUM(J484:M484)</f>
        <v>14160300</v>
      </c>
      <c r="J484" s="148" t="n">
        <f aca="false">J485+J490+J496+J500</f>
        <v>15639000</v>
      </c>
      <c r="K484" s="148" t="n">
        <f aca="false">K485+K490+K496+K500</f>
        <v>-1478700</v>
      </c>
      <c r="L484" s="69" t="n">
        <f aca="false">L485+L490+L496+L500</f>
        <v>0</v>
      </c>
      <c r="M484" s="149" t="n">
        <f aca="false">M485+M490+M496+M500</f>
        <v>0</v>
      </c>
      <c r="N484" s="148" t="n">
        <f aca="false">SUM(O484:R484)</f>
        <v>14121100</v>
      </c>
      <c r="O484" s="148" t="n">
        <f aca="false">O485+O490+O496+O500</f>
        <v>14121100</v>
      </c>
      <c r="P484" s="69" t="n">
        <f aca="false">P485+P490+P496+P500</f>
        <v>0</v>
      </c>
      <c r="Q484" s="69" t="n">
        <f aca="false">Q485+Q490+Q496+Q500</f>
        <v>0</v>
      </c>
      <c r="R484" s="150" t="n">
        <f aca="false">R485+R490+R496+R500</f>
        <v>0</v>
      </c>
      <c r="ALR484" s="1"/>
      <c r="ALS484" s="0"/>
      <c r="ALT484" s="0"/>
      <c r="ALU484" s="0"/>
      <c r="ALV484" s="0"/>
      <c r="ALW484" s="0"/>
      <c r="ALX484" s="0"/>
      <c r="ALY484" s="0"/>
      <c r="ALZ484" s="0"/>
      <c r="AMA484" s="0"/>
      <c r="AMB484" s="0"/>
      <c r="AMC484" s="0"/>
      <c r="AMD484" s="0"/>
      <c r="AME484" s="0"/>
      <c r="AMF484" s="0"/>
      <c r="AMG484" s="0"/>
      <c r="AMH484" s="0"/>
      <c r="AMI484" s="0"/>
      <c r="AMJ484" s="0"/>
    </row>
    <row r="485" s="95" customFormat="true" ht="31.35" hidden="false" customHeight="false" outlineLevel="0" collapsed="false">
      <c r="B485" s="116"/>
      <c r="C485" s="29" t="s">
        <v>101</v>
      </c>
      <c r="D485" s="29" t="n">
        <v>926</v>
      </c>
      <c r="E485" s="151" t="s">
        <v>48</v>
      </c>
      <c r="F485" s="151" t="s">
        <v>25</v>
      </c>
      <c r="G485" s="74" t="n">
        <v>5000000000</v>
      </c>
      <c r="H485" s="79"/>
      <c r="I485" s="148" t="n">
        <f aca="false">SUM(J485:M485)</f>
        <v>3108600</v>
      </c>
      <c r="J485" s="148" t="n">
        <f aca="false">J486</f>
        <v>3046900</v>
      </c>
      <c r="K485" s="69" t="n">
        <f aca="false">K486</f>
        <v>61700</v>
      </c>
      <c r="L485" s="69" t="n">
        <f aca="false">L486</f>
        <v>0</v>
      </c>
      <c r="M485" s="149" t="n">
        <f aca="false">M486</f>
        <v>0</v>
      </c>
      <c r="N485" s="148" t="n">
        <f aca="false">SUM(O485:R485)</f>
        <v>3062100</v>
      </c>
      <c r="O485" s="148" t="n">
        <f aca="false">O486</f>
        <v>3062100</v>
      </c>
      <c r="P485" s="69" t="n">
        <f aca="false">P486</f>
        <v>0</v>
      </c>
      <c r="Q485" s="69" t="n">
        <f aca="false">Q486</f>
        <v>0</v>
      </c>
      <c r="R485" s="150" t="n">
        <f aca="false">R486</f>
        <v>0</v>
      </c>
      <c r="ALR485" s="1"/>
      <c r="ALS485" s="0"/>
      <c r="ALT485" s="0"/>
      <c r="ALU485" s="0"/>
      <c r="ALV485" s="0"/>
      <c r="ALW485" s="0"/>
      <c r="ALX485" s="0"/>
      <c r="ALY485" s="0"/>
      <c r="ALZ485" s="0"/>
      <c r="AMA485" s="0"/>
      <c r="AMB485" s="0"/>
      <c r="AMC485" s="0"/>
      <c r="AMD485" s="0"/>
      <c r="AME485" s="0"/>
      <c r="AMF485" s="0"/>
      <c r="AMG485" s="0"/>
      <c r="AMH485" s="0"/>
      <c r="AMI485" s="0"/>
      <c r="AMJ485" s="0"/>
    </row>
    <row r="486" s="95" customFormat="true" ht="31.35" hidden="false" customHeight="false" outlineLevel="0" collapsed="false">
      <c r="B486" s="116"/>
      <c r="C486" s="29" t="s">
        <v>109</v>
      </c>
      <c r="D486" s="29" t="n">
        <v>926</v>
      </c>
      <c r="E486" s="151" t="s">
        <v>48</v>
      </c>
      <c r="F486" s="151" t="s">
        <v>25</v>
      </c>
      <c r="G486" s="74" t="n">
        <v>5020000000</v>
      </c>
      <c r="H486" s="79"/>
      <c r="I486" s="148" t="n">
        <f aca="false">SUM(J486:M486)</f>
        <v>3108600</v>
      </c>
      <c r="J486" s="148" t="n">
        <f aca="false">J487</f>
        <v>3046900</v>
      </c>
      <c r="K486" s="69" t="n">
        <f aca="false">K487</f>
        <v>61700</v>
      </c>
      <c r="L486" s="69" t="n">
        <f aca="false">L487</f>
        <v>0</v>
      </c>
      <c r="M486" s="149" t="n">
        <f aca="false">M487</f>
        <v>0</v>
      </c>
      <c r="N486" s="148" t="n">
        <f aca="false">SUM(O486:R486)</f>
        <v>3062100</v>
      </c>
      <c r="O486" s="148" t="n">
        <f aca="false">O487</f>
        <v>3062100</v>
      </c>
      <c r="P486" s="69" t="n">
        <f aca="false">P487</f>
        <v>0</v>
      </c>
      <c r="Q486" s="69" t="n">
        <f aca="false">Q487</f>
        <v>0</v>
      </c>
      <c r="R486" s="150" t="n">
        <f aca="false">R487</f>
        <v>0</v>
      </c>
      <c r="ALR486" s="1"/>
      <c r="ALS486" s="0"/>
      <c r="ALT486" s="0"/>
      <c r="ALU486" s="0"/>
      <c r="ALV486" s="0"/>
      <c r="ALW486" s="0"/>
      <c r="ALX486" s="0"/>
      <c r="ALY486" s="0"/>
      <c r="ALZ486" s="0"/>
      <c r="AMA486" s="0"/>
      <c r="AMB486" s="0"/>
      <c r="AMC486" s="0"/>
      <c r="AMD486" s="0"/>
      <c r="AME486" s="0"/>
      <c r="AMF486" s="0"/>
      <c r="AMG486" s="0"/>
      <c r="AMH486" s="0"/>
      <c r="AMI486" s="0"/>
      <c r="AMJ486" s="0"/>
    </row>
    <row r="487" s="95" customFormat="true" ht="30.8" hidden="false" customHeight="true" outlineLevel="0" collapsed="false">
      <c r="B487" s="116"/>
      <c r="C487" s="29" t="s">
        <v>103</v>
      </c>
      <c r="D487" s="29" t="n">
        <v>926</v>
      </c>
      <c r="E487" s="151" t="s">
        <v>48</v>
      </c>
      <c r="F487" s="151" t="s">
        <v>25</v>
      </c>
      <c r="G487" s="74" t="n">
        <v>5020000190</v>
      </c>
      <c r="H487" s="79"/>
      <c r="I487" s="148" t="n">
        <f aca="false">SUM(J487:M487)</f>
        <v>3108600</v>
      </c>
      <c r="J487" s="148" t="n">
        <f aca="false">J488+J489</f>
        <v>3046900</v>
      </c>
      <c r="K487" s="69" t="n">
        <f aca="false">K488+K489</f>
        <v>61700</v>
      </c>
      <c r="L487" s="69" t="n">
        <f aca="false">L488+L489</f>
        <v>0</v>
      </c>
      <c r="M487" s="149" t="n">
        <f aca="false">M488+M489</f>
        <v>0</v>
      </c>
      <c r="N487" s="148" t="n">
        <f aca="false">SUM(O487:R487)</f>
        <v>3062100</v>
      </c>
      <c r="O487" s="148" t="n">
        <f aca="false">O488+O489</f>
        <v>3062100</v>
      </c>
      <c r="P487" s="69" t="n">
        <f aca="false">P488+P489</f>
        <v>0</v>
      </c>
      <c r="Q487" s="69" t="n">
        <f aca="false">Q488+Q489</f>
        <v>0</v>
      </c>
      <c r="R487" s="150" t="n">
        <f aca="false">R488+R489</f>
        <v>0</v>
      </c>
      <c r="ALR487" s="1"/>
      <c r="ALS487" s="0"/>
      <c r="ALT487" s="0"/>
      <c r="ALU487" s="0"/>
      <c r="ALV487" s="0"/>
      <c r="ALW487" s="0"/>
      <c r="ALX487" s="0"/>
      <c r="ALY487" s="0"/>
      <c r="ALZ487" s="0"/>
      <c r="AMA487" s="0"/>
      <c r="AMB487" s="0"/>
      <c r="AMC487" s="0"/>
      <c r="AMD487" s="0"/>
      <c r="AME487" s="0"/>
      <c r="AMF487" s="0"/>
      <c r="AMG487" s="0"/>
      <c r="AMH487" s="0"/>
      <c r="AMI487" s="0"/>
      <c r="AMJ487" s="0"/>
    </row>
    <row r="488" s="95" customFormat="true" ht="61.8" hidden="false" customHeight="false" outlineLevel="0" collapsed="false">
      <c r="B488" s="116"/>
      <c r="C488" s="29" t="s">
        <v>104</v>
      </c>
      <c r="D488" s="29" t="n">
        <v>926</v>
      </c>
      <c r="E488" s="151" t="s">
        <v>48</v>
      </c>
      <c r="F488" s="151" t="s">
        <v>25</v>
      </c>
      <c r="G488" s="74" t="n">
        <v>5020000190</v>
      </c>
      <c r="H488" s="79" t="n">
        <v>100</v>
      </c>
      <c r="I488" s="148" t="n">
        <f aca="false">SUM(J488:M488)</f>
        <v>3108600</v>
      </c>
      <c r="J488" s="148" t="n">
        <v>3045400</v>
      </c>
      <c r="K488" s="69" t="n">
        <v>63200</v>
      </c>
      <c r="L488" s="69"/>
      <c r="M488" s="149"/>
      <c r="N488" s="148" t="n">
        <f aca="false">SUM(O488:R488)</f>
        <v>3062100</v>
      </c>
      <c r="O488" s="148" t="n">
        <v>3062100</v>
      </c>
      <c r="P488" s="69"/>
      <c r="Q488" s="69"/>
      <c r="R488" s="150"/>
      <c r="ALR488" s="1"/>
      <c r="ALS488" s="0"/>
      <c r="ALT488" s="0"/>
      <c r="ALU488" s="0"/>
      <c r="ALV488" s="0"/>
      <c r="ALW488" s="0"/>
      <c r="ALX488" s="0"/>
      <c r="ALY488" s="0"/>
      <c r="ALZ488" s="0"/>
      <c r="AMA488" s="0"/>
      <c r="AMB488" s="0"/>
      <c r="AMC488" s="0"/>
      <c r="AMD488" s="0"/>
      <c r="AME488" s="0"/>
      <c r="AMF488" s="0"/>
      <c r="AMG488" s="0"/>
      <c r="AMH488" s="0"/>
      <c r="AMI488" s="0"/>
      <c r="AMJ488" s="0"/>
    </row>
    <row r="489" s="95" customFormat="true" ht="17.35" hidden="true" customHeight="false" outlineLevel="0" collapsed="false">
      <c r="B489" s="116"/>
      <c r="C489" s="29" t="s">
        <v>110</v>
      </c>
      <c r="D489" s="29" t="n">
        <v>926</v>
      </c>
      <c r="E489" s="151" t="s">
        <v>48</v>
      </c>
      <c r="F489" s="151" t="s">
        <v>25</v>
      </c>
      <c r="G489" s="74" t="n">
        <v>5020000190</v>
      </c>
      <c r="H489" s="79" t="n">
        <v>800</v>
      </c>
      <c r="I489" s="148" t="n">
        <f aca="false">SUM(J489:M489)</f>
        <v>0</v>
      </c>
      <c r="J489" s="148" t="n">
        <v>1500</v>
      </c>
      <c r="K489" s="69" t="n">
        <v>-1500</v>
      </c>
      <c r="L489" s="69"/>
      <c r="M489" s="149"/>
      <c r="N489" s="148" t="n">
        <f aca="false">SUM(O489:R489)</f>
        <v>0</v>
      </c>
      <c r="O489" s="148"/>
      <c r="P489" s="69"/>
      <c r="Q489" s="69"/>
      <c r="R489" s="150"/>
      <c r="ALR489" s="1"/>
      <c r="ALS489" s="0"/>
      <c r="ALT489" s="0"/>
      <c r="ALU489" s="0"/>
      <c r="ALV489" s="0"/>
      <c r="ALW489" s="0"/>
      <c r="ALX489" s="0"/>
      <c r="ALY489" s="0"/>
      <c r="ALZ489" s="0"/>
      <c r="AMA489" s="0"/>
      <c r="AMB489" s="0"/>
      <c r="AMC489" s="0"/>
      <c r="AMD489" s="0"/>
      <c r="AME489" s="0"/>
      <c r="AMF489" s="0"/>
      <c r="AMG489" s="0"/>
      <c r="AMH489" s="0"/>
      <c r="AMI489" s="0"/>
      <c r="AMJ489" s="0"/>
    </row>
    <row r="490" s="95" customFormat="true" ht="31.35" hidden="false" customHeight="false" outlineLevel="0" collapsed="false">
      <c r="B490" s="116"/>
      <c r="C490" s="29" t="s">
        <v>132</v>
      </c>
      <c r="D490" s="29" t="n">
        <v>926</v>
      </c>
      <c r="E490" s="151" t="s">
        <v>48</v>
      </c>
      <c r="F490" s="151" t="s">
        <v>25</v>
      </c>
      <c r="G490" s="74" t="n">
        <v>5200000000</v>
      </c>
      <c r="H490" s="79"/>
      <c r="I490" s="148" t="n">
        <f aca="false">SUM(J490:M490)</f>
        <v>9589400</v>
      </c>
      <c r="J490" s="148" t="n">
        <f aca="false">J491</f>
        <v>11285100</v>
      </c>
      <c r="K490" s="69" t="n">
        <f aca="false">K491</f>
        <v>-1695700</v>
      </c>
      <c r="L490" s="69" t="n">
        <f aca="false">L491</f>
        <v>0</v>
      </c>
      <c r="M490" s="149" t="n">
        <f aca="false">M491</f>
        <v>0</v>
      </c>
      <c r="N490" s="148" t="n">
        <f aca="false">SUM(O490:R490)</f>
        <v>9445600</v>
      </c>
      <c r="O490" s="148" t="n">
        <f aca="false">O491</f>
        <v>9445600</v>
      </c>
      <c r="P490" s="69" t="n">
        <f aca="false">P491</f>
        <v>0</v>
      </c>
      <c r="Q490" s="69" t="n">
        <f aca="false">Q491</f>
        <v>0</v>
      </c>
      <c r="R490" s="150" t="n">
        <f aca="false">R491</f>
        <v>0</v>
      </c>
      <c r="ALR490" s="1"/>
      <c r="ALS490" s="0"/>
      <c r="ALT490" s="0"/>
      <c r="ALU490" s="0"/>
      <c r="ALV490" s="0"/>
      <c r="ALW490" s="0"/>
      <c r="ALX490" s="0"/>
      <c r="ALY490" s="0"/>
      <c r="ALZ490" s="0"/>
      <c r="AMA490" s="0"/>
      <c r="AMB490" s="0"/>
      <c r="AMC490" s="0"/>
      <c r="AMD490" s="0"/>
      <c r="AME490" s="0"/>
      <c r="AMF490" s="0"/>
      <c r="AMG490" s="0"/>
      <c r="AMH490" s="0"/>
      <c r="AMI490" s="0"/>
      <c r="AMJ490" s="0"/>
    </row>
    <row r="491" s="95" customFormat="true" ht="17.35" hidden="false" customHeight="false" outlineLevel="0" collapsed="false">
      <c r="B491" s="116"/>
      <c r="C491" s="29" t="s">
        <v>138</v>
      </c>
      <c r="D491" s="29" t="n">
        <v>926</v>
      </c>
      <c r="E491" s="151" t="s">
        <v>48</v>
      </c>
      <c r="F491" s="151" t="s">
        <v>25</v>
      </c>
      <c r="G491" s="74" t="n">
        <v>5250000000</v>
      </c>
      <c r="H491" s="79"/>
      <c r="I491" s="148" t="n">
        <f aca="false">SUM(J491:M491)</f>
        <v>9589400</v>
      </c>
      <c r="J491" s="148" t="n">
        <f aca="false">J492</f>
        <v>11285100</v>
      </c>
      <c r="K491" s="69" t="n">
        <f aca="false">K492</f>
        <v>-1695700</v>
      </c>
      <c r="L491" s="69" t="n">
        <f aca="false">L492</f>
        <v>0</v>
      </c>
      <c r="M491" s="149" t="n">
        <f aca="false">M492</f>
        <v>0</v>
      </c>
      <c r="N491" s="148" t="n">
        <f aca="false">SUM(O491:R491)</f>
        <v>9445600</v>
      </c>
      <c r="O491" s="148" t="n">
        <f aca="false">O492</f>
        <v>9445600</v>
      </c>
      <c r="P491" s="69" t="n">
        <f aca="false">P492</f>
        <v>0</v>
      </c>
      <c r="Q491" s="69" t="n">
        <f aca="false">Q492</f>
        <v>0</v>
      </c>
      <c r="R491" s="150" t="n">
        <f aca="false">R492</f>
        <v>0</v>
      </c>
      <c r="ALR491" s="1"/>
      <c r="ALS491" s="0"/>
      <c r="ALT491" s="0"/>
      <c r="ALU491" s="0"/>
      <c r="ALV491" s="0"/>
      <c r="ALW491" s="0"/>
      <c r="ALX491" s="0"/>
      <c r="ALY491" s="0"/>
      <c r="ALZ491" s="0"/>
      <c r="AMA491" s="0"/>
      <c r="AMB491" s="0"/>
      <c r="AMC491" s="0"/>
      <c r="AMD491" s="0"/>
      <c r="AME491" s="0"/>
      <c r="AMF491" s="0"/>
      <c r="AMG491" s="0"/>
      <c r="AMH491" s="0"/>
      <c r="AMI491" s="0"/>
      <c r="AMJ491" s="0"/>
    </row>
    <row r="492" s="95" customFormat="true" ht="31.35" hidden="false" customHeight="false" outlineLevel="0" collapsed="false">
      <c r="B492" s="116"/>
      <c r="C492" s="83" t="s">
        <v>134</v>
      </c>
      <c r="D492" s="29" t="n">
        <v>926</v>
      </c>
      <c r="E492" s="151" t="s">
        <v>48</v>
      </c>
      <c r="F492" s="151" t="s">
        <v>25</v>
      </c>
      <c r="G492" s="74" t="n">
        <v>5250000590</v>
      </c>
      <c r="H492" s="79"/>
      <c r="I492" s="148" t="n">
        <f aca="false">SUM(J492:M492)</f>
        <v>9589400</v>
      </c>
      <c r="J492" s="148" t="n">
        <f aca="false">J493+J494+J495</f>
        <v>11285100</v>
      </c>
      <c r="K492" s="69" t="n">
        <f aca="false">K493+K494+K495</f>
        <v>-1695700</v>
      </c>
      <c r="L492" s="69" t="n">
        <f aca="false">L493+L494+L495</f>
        <v>0</v>
      </c>
      <c r="M492" s="149" t="n">
        <f aca="false">M493+M494+M495</f>
        <v>0</v>
      </c>
      <c r="N492" s="148" t="n">
        <f aca="false">SUM(O492:R492)</f>
        <v>9445600</v>
      </c>
      <c r="O492" s="148" t="n">
        <f aca="false">O493+O494+O495</f>
        <v>9445600</v>
      </c>
      <c r="P492" s="69" t="n">
        <f aca="false">P493+P494+P495</f>
        <v>0</v>
      </c>
      <c r="Q492" s="69" t="n">
        <f aca="false">Q493+Q494+Q495</f>
        <v>0</v>
      </c>
      <c r="R492" s="150" t="n">
        <f aca="false">R493+R494+R495</f>
        <v>0</v>
      </c>
      <c r="ALR492" s="1"/>
      <c r="ALS492" s="0"/>
      <c r="ALT492" s="0"/>
      <c r="ALU492" s="0"/>
      <c r="ALV492" s="0"/>
      <c r="ALW492" s="0"/>
      <c r="ALX492" s="0"/>
      <c r="ALY492" s="0"/>
      <c r="ALZ492" s="0"/>
      <c r="AMA492" s="0"/>
      <c r="AMB492" s="0"/>
      <c r="AMC492" s="0"/>
      <c r="AMD492" s="0"/>
      <c r="AME492" s="0"/>
      <c r="AMF492" s="0"/>
      <c r="AMG492" s="0"/>
      <c r="AMH492" s="0"/>
      <c r="AMI492" s="0"/>
      <c r="AMJ492" s="0"/>
    </row>
    <row r="493" s="95" customFormat="true" ht="61.8" hidden="false" customHeight="false" outlineLevel="0" collapsed="false">
      <c r="B493" s="116"/>
      <c r="C493" s="29" t="s">
        <v>104</v>
      </c>
      <c r="D493" s="29" t="n">
        <v>926</v>
      </c>
      <c r="E493" s="151" t="s">
        <v>48</v>
      </c>
      <c r="F493" s="151" t="s">
        <v>25</v>
      </c>
      <c r="G493" s="74" t="n">
        <v>5250000590</v>
      </c>
      <c r="H493" s="79" t="n">
        <v>100</v>
      </c>
      <c r="I493" s="148" t="n">
        <f aca="false">SUM(J493:M493)</f>
        <v>7114500</v>
      </c>
      <c r="J493" s="148" t="n">
        <v>8459000</v>
      </c>
      <c r="K493" s="69" t="n">
        <v>-1344500</v>
      </c>
      <c r="L493" s="69"/>
      <c r="M493" s="149"/>
      <c r="N493" s="148" t="n">
        <f aca="false">SUM(O493:R493)</f>
        <v>7007800</v>
      </c>
      <c r="O493" s="148" t="n">
        <v>7007800</v>
      </c>
      <c r="P493" s="69"/>
      <c r="Q493" s="69"/>
      <c r="R493" s="150"/>
      <c r="ALR493" s="1"/>
      <c r="ALS493" s="0"/>
      <c r="ALT493" s="0"/>
      <c r="ALU493" s="0"/>
      <c r="ALV493" s="0"/>
      <c r="ALW493" s="0"/>
      <c r="ALX493" s="0"/>
      <c r="ALY493" s="0"/>
      <c r="ALZ493" s="0"/>
      <c r="AMA493" s="0"/>
      <c r="AMB493" s="0"/>
      <c r="AMC493" s="0"/>
      <c r="AMD493" s="0"/>
      <c r="AME493" s="0"/>
      <c r="AMF493" s="0"/>
      <c r="AMG493" s="0"/>
      <c r="AMH493" s="0"/>
      <c r="AMI493" s="0"/>
      <c r="AMJ493" s="0"/>
    </row>
    <row r="494" s="95" customFormat="true" ht="31.35" hidden="false" customHeight="false" outlineLevel="0" collapsed="false">
      <c r="B494" s="116"/>
      <c r="C494" s="29" t="s">
        <v>107</v>
      </c>
      <c r="D494" s="29" t="n">
        <v>926</v>
      </c>
      <c r="E494" s="151" t="s">
        <v>48</v>
      </c>
      <c r="F494" s="151" t="s">
        <v>25</v>
      </c>
      <c r="G494" s="74" t="n">
        <v>5250000590</v>
      </c>
      <c r="H494" s="79" t="n">
        <v>200</v>
      </c>
      <c r="I494" s="148" t="n">
        <f aca="false">SUM(J494:M494)</f>
        <v>2461600</v>
      </c>
      <c r="J494" s="148" t="n">
        <v>2809900</v>
      </c>
      <c r="K494" s="69" t="n">
        <v>-348300</v>
      </c>
      <c r="L494" s="69"/>
      <c r="M494" s="149"/>
      <c r="N494" s="148" t="n">
        <f aca="false">SUM(O494:R494)</f>
        <v>2424700</v>
      </c>
      <c r="O494" s="148" t="n">
        <v>2424700</v>
      </c>
      <c r="P494" s="69"/>
      <c r="Q494" s="69"/>
      <c r="R494" s="150"/>
      <c r="ALR494" s="1"/>
      <c r="ALS494" s="0"/>
      <c r="ALT494" s="0"/>
      <c r="ALU494" s="0"/>
      <c r="ALV494" s="0"/>
      <c r="ALW494" s="0"/>
      <c r="ALX494" s="0"/>
      <c r="ALY494" s="0"/>
      <c r="ALZ494" s="0"/>
      <c r="AMA494" s="0"/>
      <c r="AMB494" s="0"/>
      <c r="AMC494" s="0"/>
      <c r="AMD494" s="0"/>
      <c r="AME494" s="0"/>
      <c r="AMF494" s="0"/>
      <c r="AMG494" s="0"/>
      <c r="AMH494" s="0"/>
      <c r="AMI494" s="0"/>
      <c r="AMJ494" s="0"/>
    </row>
    <row r="495" s="95" customFormat="true" ht="17.35" hidden="false" customHeight="false" outlineLevel="0" collapsed="false">
      <c r="B495" s="116"/>
      <c r="C495" s="29" t="s">
        <v>110</v>
      </c>
      <c r="D495" s="29" t="n">
        <v>926</v>
      </c>
      <c r="E495" s="151" t="s">
        <v>48</v>
      </c>
      <c r="F495" s="151" t="s">
        <v>25</v>
      </c>
      <c r="G495" s="74" t="n">
        <v>5250000590</v>
      </c>
      <c r="H495" s="79" t="n">
        <v>800</v>
      </c>
      <c r="I495" s="148" t="n">
        <f aca="false">SUM(J495:M495)</f>
        <v>13300</v>
      </c>
      <c r="J495" s="148" t="n">
        <v>16200</v>
      </c>
      <c r="K495" s="69" t="n">
        <v>-2900</v>
      </c>
      <c r="L495" s="69"/>
      <c r="M495" s="149"/>
      <c r="N495" s="148" t="n">
        <f aca="false">SUM(O495:R495)</f>
        <v>13100</v>
      </c>
      <c r="O495" s="148" t="n">
        <v>13100</v>
      </c>
      <c r="P495" s="69"/>
      <c r="Q495" s="69"/>
      <c r="R495" s="150"/>
      <c r="ALR495" s="1"/>
      <c r="ALS495" s="0"/>
      <c r="ALT495" s="0"/>
      <c r="ALU495" s="0"/>
      <c r="ALV495" s="0"/>
      <c r="ALW495" s="0"/>
      <c r="ALX495" s="0"/>
      <c r="ALY495" s="0"/>
      <c r="ALZ495" s="0"/>
      <c r="AMA495" s="0"/>
      <c r="AMB495" s="0"/>
      <c r="AMC495" s="0"/>
      <c r="AMD495" s="0"/>
      <c r="AME495" s="0"/>
      <c r="AMF495" s="0"/>
      <c r="AMG495" s="0"/>
      <c r="AMH495" s="0"/>
      <c r="AMI495" s="0"/>
      <c r="AMJ495" s="0"/>
    </row>
    <row r="496" s="95" customFormat="true" ht="76.6" hidden="false" customHeight="false" outlineLevel="0" collapsed="false">
      <c r="B496" s="116"/>
      <c r="C496" s="29" t="s">
        <v>357</v>
      </c>
      <c r="D496" s="29" t="n">
        <v>926</v>
      </c>
      <c r="E496" s="151" t="s">
        <v>48</v>
      </c>
      <c r="F496" s="151" t="s">
        <v>25</v>
      </c>
      <c r="G496" s="74" t="n">
        <v>6900000000</v>
      </c>
      <c r="H496" s="79"/>
      <c r="I496" s="148" t="n">
        <f aca="false">SUM(J496:M496)</f>
        <v>1207300</v>
      </c>
      <c r="J496" s="148" t="n">
        <f aca="false">J497</f>
        <v>1052000</v>
      </c>
      <c r="K496" s="69" t="n">
        <f aca="false">K497</f>
        <v>155300</v>
      </c>
      <c r="L496" s="69" t="n">
        <f aca="false">L497</f>
        <v>0</v>
      </c>
      <c r="M496" s="149" t="n">
        <f aca="false">M497</f>
        <v>0</v>
      </c>
      <c r="N496" s="148" t="n">
        <f aca="false">SUM(O496:R496)</f>
        <v>1358400</v>
      </c>
      <c r="O496" s="148" t="n">
        <f aca="false">O497</f>
        <v>1358400</v>
      </c>
      <c r="P496" s="69" t="n">
        <f aca="false">P497</f>
        <v>0</v>
      </c>
      <c r="Q496" s="69" t="n">
        <f aca="false">Q497</f>
        <v>0</v>
      </c>
      <c r="R496" s="150" t="n">
        <f aca="false">R497</f>
        <v>0</v>
      </c>
      <c r="ALR496" s="1"/>
      <c r="ALS496" s="0"/>
      <c r="ALT496" s="0"/>
      <c r="ALU496" s="0"/>
      <c r="ALV496" s="0"/>
      <c r="ALW496" s="0"/>
      <c r="ALX496" s="0"/>
      <c r="ALY496" s="0"/>
      <c r="ALZ496" s="0"/>
      <c r="AMA496" s="0"/>
      <c r="AMB496" s="0"/>
      <c r="AMC496" s="0"/>
      <c r="AMD496" s="0"/>
      <c r="AME496" s="0"/>
      <c r="AMF496" s="0"/>
      <c r="AMG496" s="0"/>
      <c r="AMH496" s="0"/>
      <c r="AMI496" s="0"/>
      <c r="AMJ496" s="0"/>
    </row>
    <row r="497" s="95" customFormat="true" ht="31.35" hidden="false" customHeight="false" outlineLevel="0" collapsed="false">
      <c r="B497" s="116"/>
      <c r="C497" s="29" t="s">
        <v>278</v>
      </c>
      <c r="D497" s="29" t="n">
        <v>926</v>
      </c>
      <c r="E497" s="151" t="s">
        <v>48</v>
      </c>
      <c r="F497" s="151" t="s">
        <v>25</v>
      </c>
      <c r="G497" s="74" t="n">
        <v>6910000000</v>
      </c>
      <c r="H497" s="79"/>
      <c r="I497" s="148" t="n">
        <f aca="false">SUM(J497:M497)</f>
        <v>1207300</v>
      </c>
      <c r="J497" s="148" t="n">
        <f aca="false">J498</f>
        <v>1052000</v>
      </c>
      <c r="K497" s="69" t="n">
        <f aca="false">K498</f>
        <v>155300</v>
      </c>
      <c r="L497" s="69" t="n">
        <f aca="false">L498</f>
        <v>0</v>
      </c>
      <c r="M497" s="149" t="n">
        <f aca="false">M498</f>
        <v>0</v>
      </c>
      <c r="N497" s="148" t="n">
        <f aca="false">SUM(O497:R497)</f>
        <v>1358400</v>
      </c>
      <c r="O497" s="148" t="n">
        <f aca="false">O498</f>
        <v>1358400</v>
      </c>
      <c r="P497" s="69" t="n">
        <f aca="false">P498</f>
        <v>0</v>
      </c>
      <c r="Q497" s="69" t="n">
        <f aca="false">Q498</f>
        <v>0</v>
      </c>
      <c r="R497" s="150" t="n">
        <f aca="false">R498</f>
        <v>0</v>
      </c>
      <c r="ALR497" s="1"/>
      <c r="ALS497" s="0"/>
      <c r="ALT497" s="0"/>
      <c r="ALU497" s="0"/>
      <c r="ALV497" s="0"/>
      <c r="ALW497" s="0"/>
      <c r="ALX497" s="0"/>
      <c r="ALY497" s="0"/>
      <c r="ALZ497" s="0"/>
      <c r="AMA497" s="0"/>
      <c r="AMB497" s="0"/>
      <c r="AMC497" s="0"/>
      <c r="AMD497" s="0"/>
      <c r="AME497" s="0"/>
      <c r="AMF497" s="0"/>
      <c r="AMG497" s="0"/>
      <c r="AMH497" s="0"/>
      <c r="AMI497" s="0"/>
      <c r="AMJ497" s="0"/>
    </row>
    <row r="498" s="95" customFormat="true" ht="76.6" hidden="false" customHeight="false" outlineLevel="0" collapsed="false">
      <c r="B498" s="116"/>
      <c r="C498" s="29" t="s">
        <v>358</v>
      </c>
      <c r="D498" s="29" t="n">
        <v>926</v>
      </c>
      <c r="E498" s="151" t="s">
        <v>48</v>
      </c>
      <c r="F498" s="151" t="s">
        <v>25</v>
      </c>
      <c r="G498" s="74" t="n">
        <v>6910010500</v>
      </c>
      <c r="H498" s="79"/>
      <c r="I498" s="148" t="n">
        <f aca="false">SUM(J498:M498)</f>
        <v>1207300</v>
      </c>
      <c r="J498" s="148" t="n">
        <f aca="false">J499</f>
        <v>1052000</v>
      </c>
      <c r="K498" s="69" t="n">
        <f aca="false">K499</f>
        <v>155300</v>
      </c>
      <c r="L498" s="69" t="n">
        <f aca="false">L499</f>
        <v>0</v>
      </c>
      <c r="M498" s="149" t="n">
        <f aca="false">M499</f>
        <v>0</v>
      </c>
      <c r="N498" s="148" t="n">
        <f aca="false">SUM(O498:R498)</f>
        <v>1358400</v>
      </c>
      <c r="O498" s="148" t="n">
        <f aca="false">O499</f>
        <v>1358400</v>
      </c>
      <c r="P498" s="69" t="n">
        <f aca="false">P499</f>
        <v>0</v>
      </c>
      <c r="Q498" s="69" t="n">
        <f aca="false">Q499</f>
        <v>0</v>
      </c>
      <c r="R498" s="150" t="n">
        <f aca="false">R499</f>
        <v>0</v>
      </c>
      <c r="ALR498" s="1"/>
      <c r="ALS498" s="0"/>
      <c r="ALT498" s="0"/>
      <c r="ALU498" s="0"/>
      <c r="ALV498" s="0"/>
      <c r="ALW498" s="0"/>
      <c r="ALX498" s="0"/>
      <c r="ALY498" s="0"/>
      <c r="ALZ498" s="0"/>
      <c r="AMA498" s="0"/>
      <c r="AMB498" s="0"/>
      <c r="AMC498" s="0"/>
      <c r="AMD498" s="0"/>
      <c r="AME498" s="0"/>
      <c r="AMF498" s="0"/>
      <c r="AMG498" s="0"/>
      <c r="AMH498" s="0"/>
      <c r="AMI498" s="0"/>
      <c r="AMJ498" s="0"/>
    </row>
    <row r="499" s="95" customFormat="true" ht="31.35" hidden="false" customHeight="false" outlineLevel="0" collapsed="false">
      <c r="B499" s="116"/>
      <c r="C499" s="29" t="s">
        <v>107</v>
      </c>
      <c r="D499" s="29" t="n">
        <v>926</v>
      </c>
      <c r="E499" s="151" t="s">
        <v>48</v>
      </c>
      <c r="F499" s="151" t="s">
        <v>25</v>
      </c>
      <c r="G499" s="74" t="n">
        <v>6910010500</v>
      </c>
      <c r="H499" s="79" t="n">
        <v>200</v>
      </c>
      <c r="I499" s="148" t="n">
        <f aca="false">SUM(J499:M499)</f>
        <v>1207300</v>
      </c>
      <c r="J499" s="148" t="n">
        <v>1052000</v>
      </c>
      <c r="K499" s="69" t="n">
        <v>155300</v>
      </c>
      <c r="L499" s="69"/>
      <c r="M499" s="149"/>
      <c r="N499" s="148" t="n">
        <f aca="false">SUM(O499:R499)</f>
        <v>1358400</v>
      </c>
      <c r="O499" s="148" t="n">
        <v>1358400</v>
      </c>
      <c r="P499" s="69"/>
      <c r="Q499" s="69"/>
      <c r="R499" s="150"/>
      <c r="ALR499" s="1"/>
      <c r="ALS499" s="0"/>
      <c r="ALT499" s="0"/>
      <c r="ALU499" s="0"/>
      <c r="ALV499" s="0"/>
      <c r="ALW499" s="0"/>
      <c r="ALX499" s="0"/>
      <c r="ALY499" s="0"/>
      <c r="ALZ499" s="0"/>
      <c r="AMA499" s="0"/>
      <c r="AMB499" s="0"/>
      <c r="AMC499" s="0"/>
      <c r="AMD499" s="0"/>
      <c r="AME499" s="0"/>
      <c r="AMF499" s="0"/>
      <c r="AMG499" s="0"/>
      <c r="AMH499" s="0"/>
      <c r="AMI499" s="0"/>
      <c r="AMJ499" s="0"/>
    </row>
    <row r="500" s="95" customFormat="true" ht="31.8" hidden="false" customHeight="true" outlineLevel="0" collapsed="false">
      <c r="B500" s="116"/>
      <c r="C500" s="29" t="s">
        <v>289</v>
      </c>
      <c r="D500" s="29" t="n">
        <v>926</v>
      </c>
      <c r="E500" s="151" t="s">
        <v>48</v>
      </c>
      <c r="F500" s="151" t="s">
        <v>25</v>
      </c>
      <c r="G500" s="74" t="n">
        <v>7100000000</v>
      </c>
      <c r="H500" s="79"/>
      <c r="I500" s="148" t="n">
        <f aca="false">SUM(J500:M500)</f>
        <v>255000</v>
      </c>
      <c r="J500" s="148" t="n">
        <f aca="false">J501</f>
        <v>255000</v>
      </c>
      <c r="K500" s="69" t="n">
        <f aca="false">K501</f>
        <v>0</v>
      </c>
      <c r="L500" s="69" t="n">
        <f aca="false">L501</f>
        <v>0</v>
      </c>
      <c r="M500" s="149" t="n">
        <f aca="false">M501</f>
        <v>0</v>
      </c>
      <c r="N500" s="148" t="n">
        <f aca="false">SUM(O500:R500)</f>
        <v>255000</v>
      </c>
      <c r="O500" s="148" t="n">
        <f aca="false">O501</f>
        <v>255000</v>
      </c>
      <c r="P500" s="69" t="n">
        <f aca="false">P501</f>
        <v>0</v>
      </c>
      <c r="Q500" s="69" t="n">
        <f aca="false">Q501</f>
        <v>0</v>
      </c>
      <c r="R500" s="150" t="n">
        <f aca="false">R501</f>
        <v>0</v>
      </c>
      <c r="ALR500" s="1"/>
      <c r="ALS500" s="0"/>
      <c r="ALT500" s="0"/>
      <c r="ALU500" s="0"/>
      <c r="ALV500" s="0"/>
      <c r="ALW500" s="0"/>
      <c r="ALX500" s="0"/>
      <c r="ALY500" s="0"/>
      <c r="ALZ500" s="0"/>
      <c r="AMA500" s="0"/>
      <c r="AMB500" s="0"/>
      <c r="AMC500" s="0"/>
      <c r="AMD500" s="0"/>
      <c r="AME500" s="0"/>
      <c r="AMF500" s="0"/>
      <c r="AMG500" s="0"/>
      <c r="AMH500" s="0"/>
      <c r="AMI500" s="0"/>
      <c r="AMJ500" s="0"/>
    </row>
    <row r="501" s="95" customFormat="true" ht="31.35" hidden="false" customHeight="false" outlineLevel="0" collapsed="false">
      <c r="B501" s="116"/>
      <c r="C501" s="29" t="s">
        <v>290</v>
      </c>
      <c r="D501" s="29" t="n">
        <v>926</v>
      </c>
      <c r="E501" s="151" t="s">
        <v>48</v>
      </c>
      <c r="F501" s="151" t="s">
        <v>25</v>
      </c>
      <c r="G501" s="74" t="n">
        <v>7110000000</v>
      </c>
      <c r="H501" s="79"/>
      <c r="I501" s="148" t="n">
        <f aca="false">SUM(J501:M501)</f>
        <v>255000</v>
      </c>
      <c r="J501" s="148" t="n">
        <f aca="false">J502</f>
        <v>255000</v>
      </c>
      <c r="K501" s="69" t="n">
        <f aca="false">K502</f>
        <v>0</v>
      </c>
      <c r="L501" s="69" t="n">
        <f aca="false">L502</f>
        <v>0</v>
      </c>
      <c r="M501" s="149" t="n">
        <f aca="false">M502</f>
        <v>0</v>
      </c>
      <c r="N501" s="148" t="n">
        <f aca="false">SUM(O501:R501)</f>
        <v>255000</v>
      </c>
      <c r="O501" s="148" t="n">
        <f aca="false">O502</f>
        <v>255000</v>
      </c>
      <c r="P501" s="69" t="n">
        <f aca="false">P502</f>
        <v>0</v>
      </c>
      <c r="Q501" s="69" t="n">
        <f aca="false">Q502</f>
        <v>0</v>
      </c>
      <c r="R501" s="150" t="n">
        <f aca="false">R502</f>
        <v>0</v>
      </c>
      <c r="ALR501" s="1"/>
      <c r="ALS501" s="0"/>
      <c r="ALT501" s="0"/>
      <c r="ALU501" s="0"/>
      <c r="ALV501" s="0"/>
      <c r="ALW501" s="0"/>
      <c r="ALX501" s="0"/>
      <c r="ALY501" s="0"/>
      <c r="ALZ501" s="0"/>
      <c r="AMA501" s="0"/>
      <c r="AMB501" s="0"/>
      <c r="AMC501" s="0"/>
      <c r="AMD501" s="0"/>
      <c r="AME501" s="0"/>
      <c r="AMF501" s="0"/>
      <c r="AMG501" s="0"/>
      <c r="AMH501" s="0"/>
      <c r="AMI501" s="0"/>
      <c r="AMJ501" s="0"/>
    </row>
    <row r="502" s="95" customFormat="true" ht="31.35" hidden="false" customHeight="false" outlineLevel="0" collapsed="false">
      <c r="B502" s="116"/>
      <c r="C502" s="29" t="s">
        <v>291</v>
      </c>
      <c r="D502" s="29" t="n">
        <v>926</v>
      </c>
      <c r="E502" s="151" t="s">
        <v>48</v>
      </c>
      <c r="F502" s="151" t="s">
        <v>25</v>
      </c>
      <c r="G502" s="74" t="n">
        <v>7110010610</v>
      </c>
      <c r="H502" s="79"/>
      <c r="I502" s="148" t="n">
        <f aca="false">SUM(J502:M502)</f>
        <v>255000</v>
      </c>
      <c r="J502" s="148" t="n">
        <f aca="false">J503</f>
        <v>255000</v>
      </c>
      <c r="K502" s="69" t="n">
        <f aca="false">K503</f>
        <v>0</v>
      </c>
      <c r="L502" s="69" t="n">
        <f aca="false">L503</f>
        <v>0</v>
      </c>
      <c r="M502" s="149" t="n">
        <f aca="false">M503</f>
        <v>0</v>
      </c>
      <c r="N502" s="148" t="n">
        <f aca="false">SUM(O502:R502)</f>
        <v>255000</v>
      </c>
      <c r="O502" s="148" t="n">
        <f aca="false">O503</f>
        <v>255000</v>
      </c>
      <c r="P502" s="69" t="n">
        <f aca="false">P503</f>
        <v>0</v>
      </c>
      <c r="Q502" s="69" t="n">
        <f aca="false">Q503</f>
        <v>0</v>
      </c>
      <c r="R502" s="150" t="n">
        <f aca="false">R503</f>
        <v>0</v>
      </c>
      <c r="ALR502" s="1"/>
      <c r="ALS502" s="0"/>
      <c r="ALT502" s="0"/>
      <c r="ALU502" s="0"/>
      <c r="ALV502" s="0"/>
      <c r="ALW502" s="0"/>
      <c r="ALX502" s="0"/>
      <c r="ALY502" s="0"/>
      <c r="ALZ502" s="0"/>
      <c r="AMA502" s="0"/>
      <c r="AMB502" s="0"/>
      <c r="AMC502" s="0"/>
      <c r="AMD502" s="0"/>
      <c r="AME502" s="0"/>
      <c r="AMF502" s="0"/>
      <c r="AMG502" s="0"/>
      <c r="AMH502" s="0"/>
      <c r="AMI502" s="0"/>
      <c r="AMJ502" s="0"/>
    </row>
    <row r="503" s="95" customFormat="true" ht="31.35" hidden="false" customHeight="false" outlineLevel="0" collapsed="false">
      <c r="B503" s="116"/>
      <c r="C503" s="29" t="s">
        <v>107</v>
      </c>
      <c r="D503" s="29" t="n">
        <v>926</v>
      </c>
      <c r="E503" s="151" t="s">
        <v>48</v>
      </c>
      <c r="F503" s="151" t="s">
        <v>25</v>
      </c>
      <c r="G503" s="74" t="n">
        <v>7110010610</v>
      </c>
      <c r="H503" s="79" t="n">
        <v>200</v>
      </c>
      <c r="I503" s="148" t="n">
        <f aca="false">SUM(J503:M503)</f>
        <v>255000</v>
      </c>
      <c r="J503" s="148" t="n">
        <v>255000</v>
      </c>
      <c r="K503" s="69" t="n">
        <v>0</v>
      </c>
      <c r="L503" s="69"/>
      <c r="M503" s="149"/>
      <c r="N503" s="148" t="n">
        <f aca="false">SUM(O503:R503)</f>
        <v>255000</v>
      </c>
      <c r="O503" s="148" t="n">
        <v>255000</v>
      </c>
      <c r="P503" s="69"/>
      <c r="Q503" s="69"/>
      <c r="R503" s="150"/>
      <c r="ALR503" s="1"/>
      <c r="ALS503" s="0"/>
      <c r="ALT503" s="0"/>
      <c r="ALU503" s="0"/>
      <c r="ALV503" s="0"/>
      <c r="ALW503" s="0"/>
      <c r="ALX503" s="0"/>
      <c r="ALY503" s="0"/>
      <c r="ALZ503" s="0"/>
      <c r="AMA503" s="0"/>
      <c r="AMB503" s="0"/>
      <c r="AMC503" s="0"/>
      <c r="AMD503" s="0"/>
      <c r="AME503" s="0"/>
      <c r="AMF503" s="0"/>
      <c r="AMG503" s="0"/>
      <c r="AMH503" s="0"/>
      <c r="AMI503" s="0"/>
      <c r="AMJ503" s="0"/>
    </row>
    <row r="504" s="115" customFormat="true" ht="47.05" hidden="false" customHeight="false" outlineLevel="0" collapsed="false">
      <c r="B504" s="19" t="s">
        <v>77</v>
      </c>
      <c r="C504" s="20" t="s">
        <v>359</v>
      </c>
      <c r="D504" s="20" t="n">
        <v>929</v>
      </c>
      <c r="E504" s="155"/>
      <c r="F504" s="155"/>
      <c r="G504" s="80"/>
      <c r="H504" s="81"/>
      <c r="I504" s="141" t="n">
        <f aca="false">SUM(J504:M504)</f>
        <v>150236900</v>
      </c>
      <c r="J504" s="141" t="n">
        <f aca="false">J511+J505</f>
        <v>157261900</v>
      </c>
      <c r="K504" s="67" t="n">
        <f aca="false">K511+K505</f>
        <v>-7315800</v>
      </c>
      <c r="L504" s="67" t="n">
        <f aca="false">L511+L505</f>
        <v>290800</v>
      </c>
      <c r="M504" s="142" t="n">
        <f aca="false">M511+M505</f>
        <v>0</v>
      </c>
      <c r="N504" s="141" t="n">
        <f aca="false">SUM(O504:R504)</f>
        <v>151612000</v>
      </c>
      <c r="O504" s="141" t="n">
        <f aca="false">O511+O505</f>
        <v>148146800</v>
      </c>
      <c r="P504" s="67" t="n">
        <f aca="false">P511+P505</f>
        <v>0</v>
      </c>
      <c r="Q504" s="67" t="n">
        <f aca="false">Q511+Q505</f>
        <v>3465200</v>
      </c>
      <c r="R504" s="143" t="n">
        <f aca="false">R511+R505</f>
        <v>0</v>
      </c>
      <c r="ALR504" s="32"/>
      <c r="ALS504" s="144"/>
      <c r="ALT504" s="144"/>
      <c r="ALU504" s="144"/>
      <c r="ALV504" s="144"/>
      <c r="ALW504" s="144"/>
      <c r="ALX504" s="144"/>
      <c r="ALY504" s="144"/>
      <c r="ALZ504" s="144"/>
      <c r="AMA504" s="0"/>
      <c r="AMB504" s="0"/>
      <c r="AMC504" s="0"/>
      <c r="AMD504" s="0"/>
      <c r="AME504" s="0"/>
      <c r="AMF504" s="0"/>
      <c r="AMG504" s="0"/>
      <c r="AMH504" s="0"/>
      <c r="AMI504" s="0"/>
      <c r="AMJ504" s="0"/>
    </row>
    <row r="505" s="115" customFormat="true" ht="17.35" hidden="false" customHeight="false" outlineLevel="0" collapsed="false">
      <c r="B505" s="19"/>
      <c r="C505" s="29" t="s">
        <v>17</v>
      </c>
      <c r="D505" s="29" t="n">
        <v>929</v>
      </c>
      <c r="E505" s="151" t="s">
        <v>18</v>
      </c>
      <c r="F505" s="151" t="s">
        <v>86</v>
      </c>
      <c r="G505" s="74"/>
      <c r="H505" s="75"/>
      <c r="I505" s="148" t="n">
        <f aca="false">SUM(J505:M505)</f>
        <v>433400</v>
      </c>
      <c r="J505" s="148" t="n">
        <f aca="false">J506</f>
        <v>423000</v>
      </c>
      <c r="K505" s="69" t="n">
        <f aca="false">K506</f>
        <v>10400</v>
      </c>
      <c r="L505" s="69" t="n">
        <f aca="false">L506</f>
        <v>0</v>
      </c>
      <c r="M505" s="149" t="n">
        <f aca="false">M506</f>
        <v>0</v>
      </c>
      <c r="N505" s="148" t="n">
        <f aca="false">SUM(O505:R505)</f>
        <v>433400</v>
      </c>
      <c r="O505" s="148" t="n">
        <f aca="false">O506</f>
        <v>433400</v>
      </c>
      <c r="P505" s="69" t="n">
        <f aca="false">P506</f>
        <v>0</v>
      </c>
      <c r="Q505" s="69" t="n">
        <f aca="false">Q506</f>
        <v>0</v>
      </c>
      <c r="R505" s="150" t="n">
        <f aca="false">R506</f>
        <v>0</v>
      </c>
      <c r="ALR505" s="1"/>
      <c r="ALS505" s="0"/>
      <c r="ALT505" s="0"/>
      <c r="ALU505" s="0"/>
      <c r="ALV505" s="0"/>
      <c r="ALW505" s="0"/>
      <c r="ALX505" s="0"/>
      <c r="ALY505" s="0"/>
      <c r="ALZ505" s="0"/>
      <c r="AMA505" s="0"/>
      <c r="AMB505" s="0"/>
      <c r="AMC505" s="0"/>
      <c r="AMD505" s="0"/>
      <c r="AME505" s="0"/>
      <c r="AMF505" s="0"/>
      <c r="AMG505" s="0"/>
      <c r="AMH505" s="0"/>
      <c r="AMI505" s="0"/>
      <c r="AMJ505" s="0"/>
    </row>
    <row r="506" s="115" customFormat="true" ht="17.35" hidden="false" customHeight="false" outlineLevel="0" collapsed="false">
      <c r="B506" s="19"/>
      <c r="C506" s="29" t="s">
        <v>33</v>
      </c>
      <c r="D506" s="29" t="n">
        <v>929</v>
      </c>
      <c r="E506" s="151" t="s">
        <v>18</v>
      </c>
      <c r="F506" s="151" t="s">
        <v>34</v>
      </c>
      <c r="G506" s="74"/>
      <c r="H506" s="75"/>
      <c r="I506" s="148" t="n">
        <f aca="false">SUM(J506:M506)</f>
        <v>433400</v>
      </c>
      <c r="J506" s="148" t="n">
        <f aca="false">J507</f>
        <v>423000</v>
      </c>
      <c r="K506" s="69" t="n">
        <f aca="false">K507</f>
        <v>10400</v>
      </c>
      <c r="L506" s="69" t="n">
        <f aca="false">L507</f>
        <v>0</v>
      </c>
      <c r="M506" s="149" t="n">
        <f aca="false">M507</f>
        <v>0</v>
      </c>
      <c r="N506" s="148" t="n">
        <f aca="false">SUM(O506:R506)</f>
        <v>433400</v>
      </c>
      <c r="O506" s="148" t="n">
        <f aca="false">O507</f>
        <v>433400</v>
      </c>
      <c r="P506" s="69" t="n">
        <f aca="false">P507</f>
        <v>0</v>
      </c>
      <c r="Q506" s="69" t="n">
        <f aca="false">Q507</f>
        <v>0</v>
      </c>
      <c r="R506" s="150" t="n">
        <f aca="false">R507</f>
        <v>0</v>
      </c>
      <c r="ALR506" s="1"/>
      <c r="ALS506" s="0"/>
      <c r="ALT506" s="0"/>
      <c r="ALU506" s="0"/>
      <c r="ALV506" s="0"/>
      <c r="ALW506" s="0"/>
      <c r="ALX506" s="0"/>
      <c r="ALY506" s="0"/>
      <c r="ALZ506" s="0"/>
      <c r="AMA506" s="0"/>
      <c r="AMB506" s="0"/>
      <c r="AMC506" s="0"/>
      <c r="AMD506" s="0"/>
      <c r="AME506" s="0"/>
      <c r="AMF506" s="0"/>
      <c r="AMG506" s="0"/>
      <c r="AMH506" s="0"/>
      <c r="AMI506" s="0"/>
      <c r="AMJ506" s="0"/>
    </row>
    <row r="507" s="115" customFormat="true" ht="31.35" hidden="false" customHeight="false" outlineLevel="0" collapsed="false">
      <c r="B507" s="19"/>
      <c r="C507" s="29" t="s">
        <v>101</v>
      </c>
      <c r="D507" s="29" t="n">
        <v>929</v>
      </c>
      <c r="E507" s="151" t="s">
        <v>18</v>
      </c>
      <c r="F507" s="151" t="s">
        <v>34</v>
      </c>
      <c r="G507" s="74" t="n">
        <v>5000000000</v>
      </c>
      <c r="H507" s="75"/>
      <c r="I507" s="148" t="n">
        <f aca="false">SUM(J507:M507)</f>
        <v>433400</v>
      </c>
      <c r="J507" s="148" t="n">
        <f aca="false">J508</f>
        <v>423000</v>
      </c>
      <c r="K507" s="69" t="n">
        <f aca="false">K508</f>
        <v>10400</v>
      </c>
      <c r="L507" s="69" t="n">
        <f aca="false">L508</f>
        <v>0</v>
      </c>
      <c r="M507" s="149" t="n">
        <f aca="false">M508</f>
        <v>0</v>
      </c>
      <c r="N507" s="148" t="n">
        <f aca="false">SUM(O507:R507)</f>
        <v>433400</v>
      </c>
      <c r="O507" s="148" t="n">
        <f aca="false">O508</f>
        <v>433400</v>
      </c>
      <c r="P507" s="69" t="n">
        <f aca="false">P508</f>
        <v>0</v>
      </c>
      <c r="Q507" s="69" t="n">
        <f aca="false">Q508</f>
        <v>0</v>
      </c>
      <c r="R507" s="150" t="n">
        <f aca="false">R508</f>
        <v>0</v>
      </c>
      <c r="ALR507" s="1"/>
      <c r="ALS507" s="0"/>
      <c r="ALT507" s="0"/>
      <c r="ALU507" s="0"/>
      <c r="ALV507" s="0"/>
      <c r="ALW507" s="0"/>
      <c r="ALX507" s="0"/>
      <c r="ALY507" s="0"/>
      <c r="ALZ507" s="0"/>
      <c r="AMA507" s="0"/>
      <c r="AMB507" s="0"/>
      <c r="AMC507" s="0"/>
      <c r="AMD507" s="0"/>
      <c r="AME507" s="0"/>
      <c r="AMF507" s="0"/>
      <c r="AMG507" s="0"/>
      <c r="AMH507" s="0"/>
      <c r="AMI507" s="0"/>
      <c r="AMJ507" s="0"/>
    </row>
    <row r="508" s="115" customFormat="true" ht="31.35" hidden="false" customHeight="false" outlineLevel="0" collapsed="false">
      <c r="B508" s="19"/>
      <c r="C508" s="29" t="s">
        <v>120</v>
      </c>
      <c r="D508" s="29" t="n">
        <v>929</v>
      </c>
      <c r="E508" s="151" t="s">
        <v>18</v>
      </c>
      <c r="F508" s="151" t="s">
        <v>34</v>
      </c>
      <c r="G508" s="74" t="n">
        <v>5030000000</v>
      </c>
      <c r="H508" s="75"/>
      <c r="I508" s="148" t="n">
        <f aca="false">SUM(J508:M508)</f>
        <v>433400</v>
      </c>
      <c r="J508" s="148" t="n">
        <f aca="false">J509</f>
        <v>423000</v>
      </c>
      <c r="K508" s="69" t="n">
        <f aca="false">K509</f>
        <v>10400</v>
      </c>
      <c r="L508" s="69" t="n">
        <f aca="false">L509</f>
        <v>0</v>
      </c>
      <c r="M508" s="149" t="n">
        <f aca="false">M509</f>
        <v>0</v>
      </c>
      <c r="N508" s="148" t="n">
        <f aca="false">SUM(O508:R508)</f>
        <v>433400</v>
      </c>
      <c r="O508" s="148" t="n">
        <f aca="false">O509</f>
        <v>433400</v>
      </c>
      <c r="P508" s="69" t="n">
        <f aca="false">P509</f>
        <v>0</v>
      </c>
      <c r="Q508" s="69" t="n">
        <f aca="false">Q509</f>
        <v>0</v>
      </c>
      <c r="R508" s="150" t="n">
        <f aca="false">R509</f>
        <v>0</v>
      </c>
      <c r="ALR508" s="1"/>
      <c r="ALS508" s="0"/>
      <c r="ALT508" s="0"/>
      <c r="ALU508" s="0"/>
      <c r="ALV508" s="0"/>
      <c r="ALW508" s="0"/>
      <c r="ALX508" s="0"/>
      <c r="ALY508" s="0"/>
      <c r="ALZ508" s="0"/>
      <c r="AMA508" s="0"/>
      <c r="AMB508" s="0"/>
      <c r="AMC508" s="0"/>
      <c r="AMD508" s="0"/>
      <c r="AME508" s="0"/>
      <c r="AMF508" s="0"/>
      <c r="AMG508" s="0"/>
      <c r="AMH508" s="0"/>
      <c r="AMI508" s="0"/>
      <c r="AMJ508" s="0"/>
    </row>
    <row r="509" s="115" customFormat="true" ht="31.35" hidden="false" customHeight="false" outlineLevel="0" collapsed="false">
      <c r="B509" s="19"/>
      <c r="C509" s="29" t="s">
        <v>121</v>
      </c>
      <c r="D509" s="29" t="n">
        <v>929</v>
      </c>
      <c r="E509" s="151" t="s">
        <v>18</v>
      </c>
      <c r="F509" s="151" t="s">
        <v>34</v>
      </c>
      <c r="G509" s="74" t="n">
        <v>5030010030</v>
      </c>
      <c r="H509" s="75"/>
      <c r="I509" s="148" t="n">
        <f aca="false">SUM(J509:M509)</f>
        <v>433400</v>
      </c>
      <c r="J509" s="148" t="n">
        <f aca="false">J510</f>
        <v>423000</v>
      </c>
      <c r="K509" s="69" t="n">
        <f aca="false">K510</f>
        <v>10400</v>
      </c>
      <c r="L509" s="69" t="n">
        <f aca="false">L510</f>
        <v>0</v>
      </c>
      <c r="M509" s="149" t="n">
        <f aca="false">M510</f>
        <v>0</v>
      </c>
      <c r="N509" s="148" t="n">
        <f aca="false">SUM(O509:R509)</f>
        <v>433400</v>
      </c>
      <c r="O509" s="148" t="n">
        <f aca="false">O510</f>
        <v>433400</v>
      </c>
      <c r="P509" s="69" t="n">
        <f aca="false">P510</f>
        <v>0</v>
      </c>
      <c r="Q509" s="69" t="n">
        <f aca="false">Q510</f>
        <v>0</v>
      </c>
      <c r="R509" s="150" t="n">
        <f aca="false">R510</f>
        <v>0</v>
      </c>
      <c r="ALR509" s="1"/>
      <c r="ALS509" s="0"/>
      <c r="ALT509" s="0"/>
      <c r="ALU509" s="0"/>
      <c r="ALV509" s="0"/>
      <c r="ALW509" s="0"/>
      <c r="ALX509" s="0"/>
      <c r="ALY509" s="0"/>
      <c r="ALZ509" s="0"/>
      <c r="AMA509" s="0"/>
      <c r="AMB509" s="0"/>
      <c r="AMC509" s="0"/>
      <c r="AMD509" s="0"/>
      <c r="AME509" s="0"/>
      <c r="AMF509" s="0"/>
      <c r="AMG509" s="0"/>
      <c r="AMH509" s="0"/>
      <c r="AMI509" s="0"/>
      <c r="AMJ509" s="0"/>
    </row>
    <row r="510" s="115" customFormat="true" ht="31.35" hidden="false" customHeight="false" outlineLevel="0" collapsed="false">
      <c r="B510" s="19"/>
      <c r="C510" s="29" t="s">
        <v>107</v>
      </c>
      <c r="D510" s="29" t="n">
        <v>929</v>
      </c>
      <c r="E510" s="151" t="s">
        <v>18</v>
      </c>
      <c r="F510" s="151" t="s">
        <v>34</v>
      </c>
      <c r="G510" s="74" t="n">
        <v>5030010030</v>
      </c>
      <c r="H510" s="75" t="s">
        <v>108</v>
      </c>
      <c r="I510" s="148" t="n">
        <f aca="false">SUM(J510:M510)</f>
        <v>433400</v>
      </c>
      <c r="J510" s="148" t="n">
        <v>423000</v>
      </c>
      <c r="K510" s="69" t="n">
        <v>10400</v>
      </c>
      <c r="L510" s="69"/>
      <c r="M510" s="149"/>
      <c r="N510" s="148" t="n">
        <f aca="false">SUM(O510:R510)</f>
        <v>433400</v>
      </c>
      <c r="O510" s="148" t="n">
        <v>433400</v>
      </c>
      <c r="P510" s="69"/>
      <c r="Q510" s="69"/>
      <c r="R510" s="150"/>
      <c r="ALR510" s="1"/>
      <c r="ALS510" s="0"/>
      <c r="ALT510" s="0"/>
      <c r="ALU510" s="0"/>
      <c r="ALV510" s="0"/>
      <c r="ALW510" s="0"/>
      <c r="ALX510" s="0"/>
      <c r="ALY510" s="0"/>
      <c r="ALZ510" s="0"/>
      <c r="AMA510" s="0"/>
      <c r="AMB510" s="0"/>
      <c r="AMC510" s="0"/>
      <c r="AMD510" s="0"/>
      <c r="AME510" s="0"/>
      <c r="AMF510" s="0"/>
      <c r="AMG510" s="0"/>
      <c r="AMH510" s="0"/>
      <c r="AMI510" s="0"/>
      <c r="AMJ510" s="0"/>
    </row>
    <row r="511" s="95" customFormat="true" ht="17.35" hidden="false" customHeight="false" outlineLevel="0" collapsed="false">
      <c r="B511" s="19"/>
      <c r="C511" s="29" t="s">
        <v>353</v>
      </c>
      <c r="D511" s="29" t="n">
        <v>929</v>
      </c>
      <c r="E511" s="151" t="s">
        <v>31</v>
      </c>
      <c r="F511" s="151" t="s">
        <v>86</v>
      </c>
      <c r="G511" s="74"/>
      <c r="H511" s="75"/>
      <c r="I511" s="148" t="n">
        <f aca="false">SUM(J511:M511)</f>
        <v>149803500</v>
      </c>
      <c r="J511" s="148" t="n">
        <f aca="false">J512+J536+J524+J519</f>
        <v>156838900</v>
      </c>
      <c r="K511" s="69" t="n">
        <f aca="false">K512+K536+K524+K519</f>
        <v>-7326200</v>
      </c>
      <c r="L511" s="69" t="n">
        <f aca="false">L512+L536+L524+L519</f>
        <v>290800</v>
      </c>
      <c r="M511" s="149" t="n">
        <f aca="false">M512+M536+M524+M519</f>
        <v>0</v>
      </c>
      <c r="N511" s="148" t="n">
        <f aca="false">SUM(O511:R511)</f>
        <v>151178600</v>
      </c>
      <c r="O511" s="148" t="n">
        <f aca="false">O512+O536+O524+O519</f>
        <v>147713400</v>
      </c>
      <c r="P511" s="69" t="n">
        <f aca="false">P512+P536+P524+P519</f>
        <v>0</v>
      </c>
      <c r="Q511" s="69" t="n">
        <f aca="false">Q512+Q536+Q524+Q519</f>
        <v>3465200</v>
      </c>
      <c r="R511" s="150" t="n">
        <f aca="false">R512+R536+R524+R519</f>
        <v>0</v>
      </c>
      <c r="ALR511" s="1"/>
      <c r="ALS511" s="0"/>
      <c r="ALT511" s="0"/>
      <c r="ALU511" s="0"/>
      <c r="ALV511" s="0"/>
      <c r="ALW511" s="0"/>
      <c r="ALX511" s="0"/>
      <c r="ALY511" s="0"/>
      <c r="ALZ511" s="0"/>
      <c r="AMA511" s="0"/>
      <c r="AMB511" s="0"/>
      <c r="AMC511" s="0"/>
      <c r="AMD511" s="0"/>
      <c r="AME511" s="0"/>
      <c r="AMF511" s="0"/>
      <c r="AMG511" s="0"/>
      <c r="AMH511" s="0"/>
      <c r="AMI511" s="0"/>
      <c r="AMJ511" s="0"/>
    </row>
    <row r="512" s="95" customFormat="true" ht="17.35" hidden="false" customHeight="false" outlineLevel="0" collapsed="false">
      <c r="B512" s="19"/>
      <c r="C512" s="29" t="s">
        <v>354</v>
      </c>
      <c r="D512" s="29" t="n">
        <v>929</v>
      </c>
      <c r="E512" s="151" t="s">
        <v>31</v>
      </c>
      <c r="F512" s="151" t="s">
        <v>18</v>
      </c>
      <c r="G512" s="74"/>
      <c r="H512" s="75"/>
      <c r="I512" s="148" t="n">
        <f aca="false">SUM(J512:M512)</f>
        <v>2120400</v>
      </c>
      <c r="J512" s="148" t="n">
        <f aca="false">J513</f>
        <v>2356300</v>
      </c>
      <c r="K512" s="69" t="n">
        <f aca="false">K513</f>
        <v>-235900</v>
      </c>
      <c r="L512" s="69" t="n">
        <f aca="false">L513</f>
        <v>0</v>
      </c>
      <c r="M512" s="149" t="n">
        <f aca="false">M513</f>
        <v>0</v>
      </c>
      <c r="N512" s="148" t="n">
        <f aca="false">SUM(O512:R512)</f>
        <v>2088600</v>
      </c>
      <c r="O512" s="148" t="n">
        <f aca="false">O513</f>
        <v>2088600</v>
      </c>
      <c r="P512" s="69" t="n">
        <f aca="false">P513</f>
        <v>0</v>
      </c>
      <c r="Q512" s="69" t="n">
        <f aca="false">Q513</f>
        <v>0</v>
      </c>
      <c r="R512" s="150" t="n">
        <f aca="false">R513</f>
        <v>0</v>
      </c>
      <c r="ALR512" s="1"/>
      <c r="ALS512" s="0"/>
      <c r="ALT512" s="0"/>
      <c r="ALU512" s="0"/>
      <c r="ALV512" s="0"/>
      <c r="ALW512" s="0"/>
      <c r="ALX512" s="0"/>
      <c r="ALY512" s="0"/>
      <c r="ALZ512" s="0"/>
      <c r="AMA512" s="0"/>
      <c r="AMB512" s="0"/>
      <c r="AMC512" s="0"/>
      <c r="AMD512" s="0"/>
      <c r="AME512" s="0"/>
      <c r="AMF512" s="0"/>
      <c r="AMG512" s="0"/>
      <c r="AMH512" s="0"/>
      <c r="AMI512" s="0"/>
      <c r="AMJ512" s="0"/>
    </row>
    <row r="513" s="95" customFormat="true" ht="31.35" hidden="false" customHeight="false" outlineLevel="0" collapsed="false">
      <c r="B513" s="19"/>
      <c r="C513" s="29" t="s">
        <v>222</v>
      </c>
      <c r="D513" s="29" t="n">
        <v>929</v>
      </c>
      <c r="E513" s="151" t="s">
        <v>31</v>
      </c>
      <c r="F513" s="151" t="s">
        <v>18</v>
      </c>
      <c r="G513" s="74" t="n">
        <v>6100000000</v>
      </c>
      <c r="H513" s="75"/>
      <c r="I513" s="148" t="n">
        <f aca="false">SUM(J513:M513)</f>
        <v>2120400</v>
      </c>
      <c r="J513" s="148" t="n">
        <f aca="false">J514</f>
        <v>2356300</v>
      </c>
      <c r="K513" s="69" t="n">
        <f aca="false">K514</f>
        <v>-235900</v>
      </c>
      <c r="L513" s="69" t="n">
        <f aca="false">L514</f>
        <v>0</v>
      </c>
      <c r="M513" s="149" t="n">
        <f aca="false">M514</f>
        <v>0</v>
      </c>
      <c r="N513" s="148" t="n">
        <f aca="false">SUM(O513:R513)</f>
        <v>2088600</v>
      </c>
      <c r="O513" s="148" t="n">
        <f aca="false">O514</f>
        <v>2088600</v>
      </c>
      <c r="P513" s="69" t="n">
        <f aca="false">P514</f>
        <v>0</v>
      </c>
      <c r="Q513" s="69" t="n">
        <f aca="false">Q514</f>
        <v>0</v>
      </c>
      <c r="R513" s="150" t="n">
        <f aca="false">R514</f>
        <v>0</v>
      </c>
      <c r="ALR513" s="1"/>
      <c r="ALS513" s="0"/>
      <c r="ALT513" s="0"/>
      <c r="ALU513" s="0"/>
      <c r="ALV513" s="0"/>
      <c r="ALW513" s="0"/>
      <c r="ALX513" s="0"/>
      <c r="ALY513" s="0"/>
      <c r="ALZ513" s="0"/>
      <c r="AMA513" s="0"/>
      <c r="AMB513" s="0"/>
      <c r="AMC513" s="0"/>
      <c r="AMD513" s="0"/>
      <c r="AME513" s="0"/>
      <c r="AMF513" s="0"/>
      <c r="AMG513" s="0"/>
      <c r="AMH513" s="0"/>
      <c r="AMI513" s="0"/>
      <c r="AMJ513" s="0"/>
    </row>
    <row r="514" s="95" customFormat="true" ht="17.35" hidden="false" customHeight="false" outlineLevel="0" collapsed="false">
      <c r="B514" s="19"/>
      <c r="C514" s="29" t="s">
        <v>223</v>
      </c>
      <c r="D514" s="29" t="n">
        <v>929</v>
      </c>
      <c r="E514" s="151" t="s">
        <v>31</v>
      </c>
      <c r="F514" s="151" t="s">
        <v>18</v>
      </c>
      <c r="G514" s="74" t="n">
        <v>6110000000</v>
      </c>
      <c r="H514" s="75"/>
      <c r="I514" s="148" t="n">
        <f aca="false">SUM(J514:M514)</f>
        <v>2120400</v>
      </c>
      <c r="J514" s="148" t="n">
        <f aca="false">J515</f>
        <v>2356300</v>
      </c>
      <c r="K514" s="69" t="n">
        <f aca="false">K515</f>
        <v>-235900</v>
      </c>
      <c r="L514" s="69" t="n">
        <f aca="false">L515</f>
        <v>0</v>
      </c>
      <c r="M514" s="149" t="n">
        <f aca="false">M515</f>
        <v>0</v>
      </c>
      <c r="N514" s="148" t="n">
        <f aca="false">SUM(O514:R514)</f>
        <v>2088600</v>
      </c>
      <c r="O514" s="148" t="n">
        <f aca="false">O515</f>
        <v>2088600</v>
      </c>
      <c r="P514" s="69" t="n">
        <f aca="false">P515</f>
        <v>0</v>
      </c>
      <c r="Q514" s="69" t="n">
        <f aca="false">Q515</f>
        <v>0</v>
      </c>
      <c r="R514" s="150" t="n">
        <f aca="false">R515</f>
        <v>0</v>
      </c>
      <c r="ALR514" s="1"/>
      <c r="ALS514" s="0"/>
      <c r="ALT514" s="0"/>
      <c r="ALU514" s="0"/>
      <c r="ALV514" s="0"/>
      <c r="ALW514" s="0"/>
      <c r="ALX514" s="0"/>
      <c r="ALY514" s="0"/>
      <c r="ALZ514" s="0"/>
      <c r="AMA514" s="0"/>
      <c r="AMB514" s="0"/>
      <c r="AMC514" s="0"/>
      <c r="AMD514" s="0"/>
      <c r="AME514" s="0"/>
      <c r="AMF514" s="0"/>
      <c r="AMG514" s="0"/>
      <c r="AMH514" s="0"/>
      <c r="AMI514" s="0"/>
      <c r="AMJ514" s="0"/>
    </row>
    <row r="515" s="95" customFormat="true" ht="17.35" hidden="false" customHeight="false" outlineLevel="0" collapsed="false">
      <c r="B515" s="19"/>
      <c r="C515" s="29" t="s">
        <v>229</v>
      </c>
      <c r="D515" s="29" t="n">
        <v>929</v>
      </c>
      <c r="E515" s="151" t="s">
        <v>31</v>
      </c>
      <c r="F515" s="151" t="s">
        <v>18</v>
      </c>
      <c r="G515" s="74" t="n">
        <v>6110200000</v>
      </c>
      <c r="H515" s="75"/>
      <c r="I515" s="148" t="n">
        <f aca="false">SUM(J515:M515)</f>
        <v>2120400</v>
      </c>
      <c r="J515" s="148" t="n">
        <f aca="false">J516</f>
        <v>2356300</v>
      </c>
      <c r="K515" s="69" t="n">
        <f aca="false">K516</f>
        <v>-235900</v>
      </c>
      <c r="L515" s="69" t="n">
        <f aca="false">L516</f>
        <v>0</v>
      </c>
      <c r="M515" s="149" t="n">
        <f aca="false">M516</f>
        <v>0</v>
      </c>
      <c r="N515" s="148" t="n">
        <f aca="false">SUM(O515:R515)</f>
        <v>2088600</v>
      </c>
      <c r="O515" s="148" t="n">
        <f aca="false">O516</f>
        <v>2088600</v>
      </c>
      <c r="P515" s="69" t="n">
        <f aca="false">P516</f>
        <v>0</v>
      </c>
      <c r="Q515" s="69" t="n">
        <f aca="false">Q516</f>
        <v>0</v>
      </c>
      <c r="R515" s="150" t="n">
        <f aca="false">R516</f>
        <v>0</v>
      </c>
      <c r="ALR515" s="1"/>
      <c r="ALS515" s="0"/>
      <c r="ALT515" s="0"/>
      <c r="ALU515" s="0"/>
      <c r="ALV515" s="0"/>
      <c r="ALW515" s="0"/>
      <c r="ALX515" s="0"/>
      <c r="ALY515" s="0"/>
      <c r="ALZ515" s="0"/>
      <c r="AMA515" s="0"/>
      <c r="AMB515" s="0"/>
      <c r="AMC515" s="0"/>
      <c r="AMD515" s="0"/>
      <c r="AME515" s="0"/>
      <c r="AMF515" s="0"/>
      <c r="AMG515" s="0"/>
      <c r="AMH515" s="0"/>
      <c r="AMI515" s="0"/>
      <c r="AMJ515" s="0"/>
    </row>
    <row r="516" s="95" customFormat="true" ht="17.35" hidden="false" customHeight="false" outlineLevel="0" collapsed="false">
      <c r="B516" s="19"/>
      <c r="C516" s="29" t="s">
        <v>229</v>
      </c>
      <c r="D516" s="29" t="n">
        <v>929</v>
      </c>
      <c r="E516" s="151" t="s">
        <v>31</v>
      </c>
      <c r="F516" s="151" t="s">
        <v>18</v>
      </c>
      <c r="G516" s="74" t="n">
        <v>6110210160</v>
      </c>
      <c r="H516" s="75"/>
      <c r="I516" s="148" t="n">
        <f aca="false">SUM(J516:M516)</f>
        <v>2120400</v>
      </c>
      <c r="J516" s="148" t="n">
        <f aca="false">J517+J518</f>
        <v>2356300</v>
      </c>
      <c r="K516" s="69" t="n">
        <f aca="false">K517+K518</f>
        <v>-235900</v>
      </c>
      <c r="L516" s="69" t="n">
        <f aca="false">L517+L518</f>
        <v>0</v>
      </c>
      <c r="M516" s="149" t="n">
        <f aca="false">M517+M518</f>
        <v>0</v>
      </c>
      <c r="N516" s="148" t="n">
        <f aca="false">SUM(O516:R516)</f>
        <v>2088600</v>
      </c>
      <c r="O516" s="148" t="n">
        <f aca="false">O517+O518</f>
        <v>2088600</v>
      </c>
      <c r="P516" s="69" t="n">
        <f aca="false">P517+P518</f>
        <v>0</v>
      </c>
      <c r="Q516" s="69" t="n">
        <f aca="false">Q517+Q518</f>
        <v>0</v>
      </c>
      <c r="R516" s="150" t="n">
        <f aca="false">R517+R518</f>
        <v>0</v>
      </c>
      <c r="ALR516" s="1"/>
      <c r="ALS516" s="0"/>
      <c r="ALT516" s="0"/>
      <c r="ALU516" s="0"/>
      <c r="ALV516" s="0"/>
      <c r="ALW516" s="0"/>
      <c r="ALX516" s="0"/>
      <c r="ALY516" s="0"/>
      <c r="ALZ516" s="0"/>
      <c r="AMA516" s="0"/>
      <c r="AMB516" s="0"/>
      <c r="AMC516" s="0"/>
      <c r="AMD516" s="0"/>
      <c r="AME516" s="0"/>
      <c r="AMF516" s="0"/>
      <c r="AMG516" s="0"/>
      <c r="AMH516" s="0"/>
      <c r="AMI516" s="0"/>
      <c r="AMJ516" s="0"/>
    </row>
    <row r="517" s="95" customFormat="true" ht="61.8" hidden="false" customHeight="false" outlineLevel="0" collapsed="false">
      <c r="B517" s="19"/>
      <c r="C517" s="29" t="s">
        <v>104</v>
      </c>
      <c r="D517" s="29" t="n">
        <v>929</v>
      </c>
      <c r="E517" s="151" t="s">
        <v>31</v>
      </c>
      <c r="F517" s="151" t="s">
        <v>18</v>
      </c>
      <c r="G517" s="74" t="n">
        <v>6110210160</v>
      </c>
      <c r="H517" s="75" t="s">
        <v>105</v>
      </c>
      <c r="I517" s="148" t="n">
        <f aca="false">SUM(J517:M517)</f>
        <v>1722800</v>
      </c>
      <c r="J517" s="148" t="n">
        <v>1500000</v>
      </c>
      <c r="K517" s="69" t="n">
        <v>222800</v>
      </c>
      <c r="L517" s="69"/>
      <c r="M517" s="149"/>
      <c r="N517" s="148" t="n">
        <f aca="false">SUM(O517:R517)</f>
        <v>1697000</v>
      </c>
      <c r="O517" s="148" t="n">
        <v>1697000</v>
      </c>
      <c r="P517" s="69"/>
      <c r="Q517" s="69"/>
      <c r="R517" s="150"/>
      <c r="ALR517" s="1"/>
      <c r="ALS517" s="0"/>
      <c r="ALT517" s="0"/>
      <c r="ALU517" s="0"/>
      <c r="ALV517" s="0"/>
      <c r="ALW517" s="0"/>
      <c r="ALX517" s="0"/>
      <c r="ALY517" s="0"/>
      <c r="ALZ517" s="0"/>
      <c r="AMA517" s="0"/>
      <c r="AMB517" s="0"/>
      <c r="AMC517" s="0"/>
      <c r="AMD517" s="0"/>
      <c r="AME517" s="0"/>
      <c r="AMF517" s="0"/>
      <c r="AMG517" s="0"/>
      <c r="AMH517" s="0"/>
      <c r="AMI517" s="0"/>
      <c r="AMJ517" s="0"/>
    </row>
    <row r="518" s="95" customFormat="true" ht="31.35" hidden="false" customHeight="false" outlineLevel="0" collapsed="false">
      <c r="B518" s="19"/>
      <c r="C518" s="29" t="s">
        <v>107</v>
      </c>
      <c r="D518" s="29" t="n">
        <v>929</v>
      </c>
      <c r="E518" s="151" t="s">
        <v>31</v>
      </c>
      <c r="F518" s="151" t="s">
        <v>18</v>
      </c>
      <c r="G518" s="74" t="n">
        <v>6110210160</v>
      </c>
      <c r="H518" s="75" t="s">
        <v>108</v>
      </c>
      <c r="I518" s="148" t="n">
        <f aca="false">SUM(J518:M518)</f>
        <v>397600</v>
      </c>
      <c r="J518" s="148" t="n">
        <v>856300</v>
      </c>
      <c r="K518" s="69" t="n">
        <v>-458700</v>
      </c>
      <c r="L518" s="69"/>
      <c r="M518" s="149"/>
      <c r="N518" s="148" t="n">
        <f aca="false">SUM(O518:R518)</f>
        <v>391600</v>
      </c>
      <c r="O518" s="148" t="n">
        <v>391600</v>
      </c>
      <c r="P518" s="69"/>
      <c r="Q518" s="69"/>
      <c r="R518" s="150"/>
      <c r="ALR518" s="1"/>
      <c r="ALS518" s="0"/>
      <c r="ALT518" s="0"/>
      <c r="ALU518" s="0"/>
      <c r="ALV518" s="0"/>
      <c r="ALW518" s="0"/>
      <c r="ALX518" s="0"/>
      <c r="ALY518" s="0"/>
      <c r="ALZ518" s="0"/>
      <c r="AMA518" s="0"/>
      <c r="AMB518" s="0"/>
      <c r="AMC518" s="0"/>
      <c r="AMD518" s="0"/>
      <c r="AME518" s="0"/>
      <c r="AMF518" s="0"/>
      <c r="AMG518" s="0"/>
      <c r="AMH518" s="0"/>
      <c r="AMI518" s="0"/>
      <c r="AMJ518" s="0"/>
    </row>
    <row r="519" s="95" customFormat="true" ht="17.35" hidden="false" customHeight="false" outlineLevel="0" collapsed="false">
      <c r="B519" s="19"/>
      <c r="C519" s="29" t="s">
        <v>80</v>
      </c>
      <c r="D519" s="29" t="n">
        <v>929</v>
      </c>
      <c r="E519" s="151" t="s">
        <v>31</v>
      </c>
      <c r="F519" s="151" t="s">
        <v>20</v>
      </c>
      <c r="G519" s="74"/>
      <c r="H519" s="75"/>
      <c r="I519" s="148" t="n">
        <f aca="false">SUM(J519:M519)</f>
        <v>31300</v>
      </c>
      <c r="J519" s="148" t="n">
        <f aca="false">J520</f>
        <v>32100</v>
      </c>
      <c r="K519" s="69" t="n">
        <f aca="false">K520</f>
        <v>-800</v>
      </c>
      <c r="L519" s="69" t="n">
        <f aca="false">L520</f>
        <v>0</v>
      </c>
      <c r="M519" s="149" t="n">
        <f aca="false">M520</f>
        <v>0</v>
      </c>
      <c r="N519" s="148" t="n">
        <f aca="false">SUM(O519:R519)</f>
        <v>32600</v>
      </c>
      <c r="O519" s="148" t="n">
        <f aca="false">O520</f>
        <v>32600</v>
      </c>
      <c r="P519" s="69" t="n">
        <f aca="false">P520</f>
        <v>0</v>
      </c>
      <c r="Q519" s="69" t="n">
        <f aca="false">Q520</f>
        <v>0</v>
      </c>
      <c r="R519" s="150" t="n">
        <f aca="false">R520</f>
        <v>0</v>
      </c>
      <c r="ALR519" s="1"/>
      <c r="ALS519" s="0"/>
      <c r="ALT519" s="0"/>
      <c r="ALU519" s="0"/>
      <c r="ALV519" s="0"/>
      <c r="ALW519" s="0"/>
      <c r="ALX519" s="0"/>
      <c r="ALY519" s="0"/>
      <c r="ALZ519" s="0"/>
      <c r="AMA519" s="0"/>
      <c r="AMB519" s="0"/>
      <c r="AMC519" s="0"/>
      <c r="AMD519" s="0"/>
      <c r="AME519" s="0"/>
      <c r="AMF519" s="0"/>
      <c r="AMG519" s="0"/>
      <c r="AMH519" s="0"/>
      <c r="AMI519" s="0"/>
      <c r="AMJ519" s="0"/>
    </row>
    <row r="520" s="95" customFormat="true" ht="31.35" hidden="false" customHeight="false" outlineLevel="0" collapsed="false">
      <c r="B520" s="19"/>
      <c r="C520" s="29" t="s">
        <v>222</v>
      </c>
      <c r="D520" s="29" t="n">
        <v>929</v>
      </c>
      <c r="E520" s="151" t="s">
        <v>31</v>
      </c>
      <c r="F520" s="151" t="s">
        <v>20</v>
      </c>
      <c r="G520" s="74" t="n">
        <v>6100000000</v>
      </c>
      <c r="H520" s="75"/>
      <c r="I520" s="148" t="n">
        <f aca="false">SUM(J520:M520)</f>
        <v>31300</v>
      </c>
      <c r="J520" s="148" t="n">
        <f aca="false">J521</f>
        <v>32100</v>
      </c>
      <c r="K520" s="69" t="n">
        <f aca="false">K521</f>
        <v>-800</v>
      </c>
      <c r="L520" s="69" t="n">
        <f aca="false">L521</f>
        <v>0</v>
      </c>
      <c r="M520" s="149" t="n">
        <f aca="false">M521</f>
        <v>0</v>
      </c>
      <c r="N520" s="148" t="n">
        <f aca="false">SUM(O520:R520)</f>
        <v>32600</v>
      </c>
      <c r="O520" s="148" t="n">
        <f aca="false">O521</f>
        <v>32600</v>
      </c>
      <c r="P520" s="69" t="n">
        <f aca="false">P521</f>
        <v>0</v>
      </c>
      <c r="Q520" s="69" t="n">
        <f aca="false">Q521</f>
        <v>0</v>
      </c>
      <c r="R520" s="150" t="n">
        <f aca="false">R521</f>
        <v>0</v>
      </c>
      <c r="ALR520" s="1"/>
      <c r="ALS520" s="0"/>
      <c r="ALT520" s="0"/>
      <c r="ALU520" s="0"/>
      <c r="ALV520" s="0"/>
      <c r="ALW520" s="0"/>
      <c r="ALX520" s="0"/>
      <c r="ALY520" s="0"/>
      <c r="ALZ520" s="0"/>
      <c r="AMA520" s="0"/>
      <c r="AMB520" s="0"/>
      <c r="AMC520" s="0"/>
      <c r="AMD520" s="0"/>
      <c r="AME520" s="0"/>
      <c r="AMF520" s="0"/>
      <c r="AMG520" s="0"/>
      <c r="AMH520" s="0"/>
      <c r="AMI520" s="0"/>
      <c r="AMJ520" s="0"/>
    </row>
    <row r="521" s="95" customFormat="true" ht="17.35" hidden="false" customHeight="false" outlineLevel="0" collapsed="false">
      <c r="B521" s="19"/>
      <c r="C521" s="29" t="s">
        <v>223</v>
      </c>
      <c r="D521" s="29" t="n">
        <v>929</v>
      </c>
      <c r="E521" s="151" t="s">
        <v>31</v>
      </c>
      <c r="F521" s="151" t="s">
        <v>20</v>
      </c>
      <c r="G521" s="74" t="n">
        <v>6110000000</v>
      </c>
      <c r="H521" s="75"/>
      <c r="I521" s="148" t="n">
        <f aca="false">SUM(J521:M521)</f>
        <v>31300</v>
      </c>
      <c r="J521" s="148" t="n">
        <f aca="false">J522</f>
        <v>32100</v>
      </c>
      <c r="K521" s="69" t="n">
        <f aca="false">K522</f>
        <v>-800</v>
      </c>
      <c r="L521" s="69" t="n">
        <f aca="false">L522</f>
        <v>0</v>
      </c>
      <c r="M521" s="149" t="n">
        <f aca="false">M522</f>
        <v>0</v>
      </c>
      <c r="N521" s="148" t="n">
        <f aca="false">SUM(O521:R521)</f>
        <v>32600</v>
      </c>
      <c r="O521" s="148" t="n">
        <f aca="false">O522</f>
        <v>32600</v>
      </c>
      <c r="P521" s="69" t="n">
        <f aca="false">P522</f>
        <v>0</v>
      </c>
      <c r="Q521" s="69" t="n">
        <f aca="false">Q522</f>
        <v>0</v>
      </c>
      <c r="R521" s="150" t="n">
        <f aca="false">R522</f>
        <v>0</v>
      </c>
      <c r="ALR521" s="1"/>
      <c r="ALS521" s="0"/>
      <c r="ALT521" s="0"/>
      <c r="ALU521" s="0"/>
      <c r="ALV521" s="0"/>
      <c r="ALW521" s="0"/>
      <c r="ALX521" s="0"/>
      <c r="ALY521" s="0"/>
      <c r="ALZ521" s="0"/>
      <c r="AMA521" s="0"/>
      <c r="AMB521" s="0"/>
      <c r="AMC521" s="0"/>
      <c r="AMD521" s="0"/>
      <c r="AME521" s="0"/>
      <c r="AMF521" s="0"/>
      <c r="AMG521" s="0"/>
      <c r="AMH521" s="0"/>
      <c r="AMI521" s="0"/>
      <c r="AMJ521" s="0"/>
    </row>
    <row r="522" s="95" customFormat="true" ht="107.05" hidden="false" customHeight="false" outlineLevel="0" collapsed="false">
      <c r="B522" s="19"/>
      <c r="C522" s="29" t="s">
        <v>171</v>
      </c>
      <c r="D522" s="29" t="n">
        <v>929</v>
      </c>
      <c r="E522" s="151" t="s">
        <v>31</v>
      </c>
      <c r="F522" s="151" t="s">
        <v>20</v>
      </c>
      <c r="G522" s="74" t="n">
        <v>6110060820</v>
      </c>
      <c r="H522" s="75"/>
      <c r="I522" s="148" t="n">
        <f aca="false">SUM(J522:M522)</f>
        <v>31300</v>
      </c>
      <c r="J522" s="148" t="n">
        <f aca="false">J523</f>
        <v>32100</v>
      </c>
      <c r="K522" s="69" t="n">
        <f aca="false">K523</f>
        <v>-800</v>
      </c>
      <c r="L522" s="69" t="n">
        <f aca="false">L523</f>
        <v>0</v>
      </c>
      <c r="M522" s="149" t="n">
        <f aca="false">M523</f>
        <v>0</v>
      </c>
      <c r="N522" s="148" t="n">
        <f aca="false">SUM(O522:R522)</f>
        <v>32600</v>
      </c>
      <c r="O522" s="148" t="n">
        <f aca="false">O523</f>
        <v>32600</v>
      </c>
      <c r="P522" s="69" t="n">
        <f aca="false">P523</f>
        <v>0</v>
      </c>
      <c r="Q522" s="69" t="n">
        <f aca="false">Q523</f>
        <v>0</v>
      </c>
      <c r="R522" s="150" t="n">
        <f aca="false">R523</f>
        <v>0</v>
      </c>
      <c r="ALR522" s="1"/>
      <c r="ALS522" s="0"/>
      <c r="ALT522" s="0"/>
      <c r="ALU522" s="0"/>
      <c r="ALV522" s="0"/>
      <c r="ALW522" s="0"/>
      <c r="ALX522" s="0"/>
      <c r="ALY522" s="0"/>
      <c r="ALZ522" s="0"/>
      <c r="AMA522" s="0"/>
      <c r="AMB522" s="0"/>
      <c r="AMC522" s="0"/>
      <c r="AMD522" s="0"/>
      <c r="AME522" s="0"/>
      <c r="AMF522" s="0"/>
      <c r="AMG522" s="0"/>
      <c r="AMH522" s="0"/>
      <c r="AMI522" s="0"/>
      <c r="AMJ522" s="0"/>
    </row>
    <row r="523" s="95" customFormat="true" ht="31.35" hidden="false" customHeight="false" outlineLevel="0" collapsed="false">
      <c r="B523" s="19"/>
      <c r="C523" s="29" t="s">
        <v>170</v>
      </c>
      <c r="D523" s="29" t="n">
        <v>929</v>
      </c>
      <c r="E523" s="151" t="s">
        <v>31</v>
      </c>
      <c r="F523" s="151" t="s">
        <v>20</v>
      </c>
      <c r="G523" s="74" t="n">
        <v>6110060820</v>
      </c>
      <c r="H523" s="75" t="s">
        <v>200</v>
      </c>
      <c r="I523" s="148" t="n">
        <f aca="false">SUM(J523:M523)</f>
        <v>31300</v>
      </c>
      <c r="J523" s="148" t="n">
        <v>32100</v>
      </c>
      <c r="K523" s="69" t="n">
        <v>-800</v>
      </c>
      <c r="L523" s="69"/>
      <c r="M523" s="149"/>
      <c r="N523" s="148" t="n">
        <f aca="false">SUM(O523:R523)</f>
        <v>32600</v>
      </c>
      <c r="O523" s="148" t="n">
        <v>32600</v>
      </c>
      <c r="P523" s="69"/>
      <c r="Q523" s="69"/>
      <c r="R523" s="150"/>
      <c r="ALR523" s="1"/>
      <c r="ALS523" s="0"/>
      <c r="ALT523" s="0"/>
      <c r="ALU523" s="0"/>
      <c r="ALV523" s="0"/>
      <c r="ALW523" s="0"/>
      <c r="ALX523" s="0"/>
      <c r="ALY523" s="0"/>
      <c r="ALZ523" s="0"/>
      <c r="AMA523" s="0"/>
      <c r="AMB523" s="0"/>
      <c r="AMC523" s="0"/>
      <c r="AMD523" s="0"/>
      <c r="AME523" s="0"/>
      <c r="AMF523" s="0"/>
      <c r="AMG523" s="0"/>
      <c r="AMH523" s="0"/>
      <c r="AMI523" s="0"/>
      <c r="AMJ523" s="0"/>
    </row>
    <row r="524" s="95" customFormat="true" ht="17.35" hidden="false" customHeight="false" outlineLevel="0" collapsed="false">
      <c r="B524" s="19"/>
      <c r="C524" s="29" t="s">
        <v>81</v>
      </c>
      <c r="D524" s="29" t="n">
        <v>929</v>
      </c>
      <c r="E524" s="151" t="s">
        <v>31</v>
      </c>
      <c r="F524" s="151" t="s">
        <v>22</v>
      </c>
      <c r="G524" s="74"/>
      <c r="H524" s="75"/>
      <c r="I524" s="148" t="n">
        <f aca="false">SUM(J524:M524)</f>
        <v>144653200</v>
      </c>
      <c r="J524" s="148" t="n">
        <f aca="false">J525</f>
        <v>151521400</v>
      </c>
      <c r="K524" s="69" t="n">
        <f aca="false">K525</f>
        <v>-7159000</v>
      </c>
      <c r="L524" s="69" t="n">
        <f aca="false">L525</f>
        <v>290800</v>
      </c>
      <c r="M524" s="149" t="n">
        <f aca="false">M525</f>
        <v>0</v>
      </c>
      <c r="N524" s="148" t="n">
        <f aca="false">SUM(O524:R524)</f>
        <v>146103800</v>
      </c>
      <c r="O524" s="148" t="n">
        <f aca="false">O525</f>
        <v>142638600</v>
      </c>
      <c r="P524" s="69" t="n">
        <f aca="false">P525</f>
        <v>0</v>
      </c>
      <c r="Q524" s="69" t="n">
        <f aca="false">Q525</f>
        <v>3465200</v>
      </c>
      <c r="R524" s="150" t="n">
        <f aca="false">R525</f>
        <v>0</v>
      </c>
      <c r="ALR524" s="1"/>
      <c r="ALS524" s="0"/>
      <c r="ALT524" s="0"/>
      <c r="ALU524" s="0"/>
      <c r="ALV524" s="0"/>
      <c r="ALW524" s="0"/>
      <c r="ALX524" s="0"/>
      <c r="ALY524" s="0"/>
      <c r="ALZ524" s="0"/>
      <c r="AMA524" s="0"/>
      <c r="AMB524" s="0"/>
      <c r="AMC524" s="0"/>
      <c r="AMD524" s="0"/>
      <c r="AME524" s="0"/>
      <c r="AMF524" s="0"/>
      <c r="AMG524" s="0"/>
      <c r="AMH524" s="0"/>
      <c r="AMI524" s="0"/>
      <c r="AMJ524" s="0"/>
    </row>
    <row r="525" s="95" customFormat="true" ht="31.35" hidden="false" customHeight="false" outlineLevel="0" collapsed="false">
      <c r="B525" s="19"/>
      <c r="C525" s="29" t="s">
        <v>222</v>
      </c>
      <c r="D525" s="29" t="n">
        <v>929</v>
      </c>
      <c r="E525" s="151" t="s">
        <v>31</v>
      </c>
      <c r="F525" s="151" t="s">
        <v>22</v>
      </c>
      <c r="G525" s="74" t="n">
        <v>6100000000</v>
      </c>
      <c r="H525" s="75"/>
      <c r="I525" s="148" t="n">
        <f aca="false">SUM(J525:M525)</f>
        <v>144653200</v>
      </c>
      <c r="J525" s="148" t="n">
        <f aca="false">J526</f>
        <v>151521400</v>
      </c>
      <c r="K525" s="69" t="n">
        <f aca="false">K526</f>
        <v>-7159000</v>
      </c>
      <c r="L525" s="69" t="n">
        <f aca="false">L526</f>
        <v>290800</v>
      </c>
      <c r="M525" s="149" t="n">
        <f aca="false">M526</f>
        <v>0</v>
      </c>
      <c r="N525" s="148" t="n">
        <f aca="false">SUM(O525:R525)</f>
        <v>146103800</v>
      </c>
      <c r="O525" s="148" t="n">
        <f aca="false">O526</f>
        <v>142638600</v>
      </c>
      <c r="P525" s="69" t="n">
        <f aca="false">P526</f>
        <v>0</v>
      </c>
      <c r="Q525" s="69" t="n">
        <f aca="false">Q526</f>
        <v>3465200</v>
      </c>
      <c r="R525" s="150" t="n">
        <f aca="false">R526</f>
        <v>0</v>
      </c>
      <c r="ALR525" s="1"/>
      <c r="ALS525" s="0"/>
      <c r="ALT525" s="0"/>
      <c r="ALU525" s="0"/>
      <c r="ALV525" s="0"/>
      <c r="ALW525" s="0"/>
      <c r="ALX525" s="0"/>
      <c r="ALY525" s="0"/>
      <c r="ALZ525" s="0"/>
      <c r="AMA525" s="0"/>
      <c r="AMB525" s="0"/>
      <c r="AMC525" s="0"/>
      <c r="AMD525" s="0"/>
      <c r="AME525" s="0"/>
      <c r="AMF525" s="0"/>
      <c r="AMG525" s="0"/>
      <c r="AMH525" s="0"/>
      <c r="AMI525" s="0"/>
      <c r="AMJ525" s="0"/>
    </row>
    <row r="526" s="95" customFormat="true" ht="17.35" hidden="false" customHeight="false" outlineLevel="0" collapsed="false">
      <c r="B526" s="19"/>
      <c r="C526" s="29" t="s">
        <v>223</v>
      </c>
      <c r="D526" s="29" t="n">
        <v>929</v>
      </c>
      <c r="E526" s="151" t="s">
        <v>31</v>
      </c>
      <c r="F526" s="151" t="s">
        <v>22</v>
      </c>
      <c r="G526" s="74" t="n">
        <v>6110000000</v>
      </c>
      <c r="H526" s="75"/>
      <c r="I526" s="148" t="n">
        <f aca="false">SUM(J526:M526)</f>
        <v>144653200</v>
      </c>
      <c r="J526" s="148" t="n">
        <f aca="false">J527+J531+J533</f>
        <v>151521400</v>
      </c>
      <c r="K526" s="148" t="n">
        <f aca="false">K527+K531+K533</f>
        <v>-7159000</v>
      </c>
      <c r="L526" s="69" t="n">
        <f aca="false">L527+L531+L533</f>
        <v>290800</v>
      </c>
      <c r="M526" s="149" t="n">
        <f aca="false">M527+M531+M533</f>
        <v>0</v>
      </c>
      <c r="N526" s="148" t="n">
        <f aca="false">SUM(O526:R526)</f>
        <v>146103800</v>
      </c>
      <c r="O526" s="148" t="n">
        <f aca="false">O527+O531+O533</f>
        <v>142638600</v>
      </c>
      <c r="P526" s="69" t="n">
        <f aca="false">P527+P531+P533</f>
        <v>0</v>
      </c>
      <c r="Q526" s="69" t="n">
        <f aca="false">Q527+Q531+Q533+Q529</f>
        <v>3465200</v>
      </c>
      <c r="R526" s="150" t="n">
        <f aca="false">R527+R531+R533</f>
        <v>0</v>
      </c>
      <c r="ALR526" s="1"/>
      <c r="ALS526" s="0"/>
      <c r="ALT526" s="0"/>
      <c r="ALU526" s="0"/>
      <c r="ALV526" s="0"/>
      <c r="ALW526" s="0"/>
      <c r="ALX526" s="0"/>
      <c r="ALY526" s="0"/>
      <c r="ALZ526" s="0"/>
      <c r="AMA526" s="0"/>
      <c r="AMB526" s="0"/>
      <c r="AMC526" s="0"/>
      <c r="AMD526" s="0"/>
      <c r="AME526" s="0"/>
      <c r="AMF526" s="0"/>
      <c r="AMG526" s="0"/>
      <c r="AMH526" s="0"/>
      <c r="AMI526" s="0"/>
      <c r="AMJ526" s="0"/>
    </row>
    <row r="527" s="95" customFormat="true" ht="31.35" hidden="false" customHeight="false" outlineLevel="0" collapsed="false">
      <c r="B527" s="19"/>
      <c r="C527" s="29" t="s">
        <v>134</v>
      </c>
      <c r="D527" s="29" t="n">
        <v>929</v>
      </c>
      <c r="E527" s="151" t="s">
        <v>31</v>
      </c>
      <c r="F527" s="151" t="s">
        <v>22</v>
      </c>
      <c r="G527" s="74" t="n">
        <v>6110000590</v>
      </c>
      <c r="H527" s="75"/>
      <c r="I527" s="148" t="n">
        <f aca="false">SUM(J527:M527)</f>
        <v>142150600</v>
      </c>
      <c r="J527" s="148" t="n">
        <f aca="false">J528</f>
        <v>149319600</v>
      </c>
      <c r="K527" s="69" t="n">
        <f aca="false">K528</f>
        <v>-7169000</v>
      </c>
      <c r="L527" s="69" t="n">
        <f aca="false">L528</f>
        <v>0</v>
      </c>
      <c r="M527" s="149" t="n">
        <f aca="false">M528</f>
        <v>0</v>
      </c>
      <c r="N527" s="148" t="n">
        <f aca="false">SUM(O527:R527)</f>
        <v>140426800</v>
      </c>
      <c r="O527" s="148" t="n">
        <f aca="false">O528</f>
        <v>140426800</v>
      </c>
      <c r="P527" s="69" t="n">
        <f aca="false">P528</f>
        <v>0</v>
      </c>
      <c r="Q527" s="69" t="n">
        <f aca="false">Q528</f>
        <v>0</v>
      </c>
      <c r="R527" s="150" t="n">
        <f aca="false">R528</f>
        <v>0</v>
      </c>
      <c r="ALR527" s="1"/>
      <c r="ALS527" s="0"/>
      <c r="ALT527" s="0"/>
      <c r="ALU527" s="0"/>
      <c r="ALV527" s="0"/>
      <c r="ALW527" s="0"/>
      <c r="ALX527" s="0"/>
      <c r="ALY527" s="0"/>
      <c r="ALZ527" s="0"/>
      <c r="AMA527" s="0"/>
      <c r="AMB527" s="0"/>
      <c r="AMC527" s="0"/>
      <c r="AMD527" s="0"/>
      <c r="AME527" s="0"/>
      <c r="AMF527" s="0"/>
      <c r="AMG527" s="0"/>
      <c r="AMH527" s="0"/>
      <c r="AMI527" s="0"/>
      <c r="AMJ527" s="0"/>
    </row>
    <row r="528" s="95" customFormat="true" ht="31.35" hidden="false" customHeight="false" outlineLevel="0" collapsed="false">
      <c r="B528" s="19"/>
      <c r="C528" s="29" t="s">
        <v>168</v>
      </c>
      <c r="D528" s="29" t="n">
        <v>929</v>
      </c>
      <c r="E528" s="151" t="s">
        <v>31</v>
      </c>
      <c r="F528" s="151" t="s">
        <v>22</v>
      </c>
      <c r="G528" s="74" t="n">
        <v>6110000590</v>
      </c>
      <c r="H528" s="75" t="s">
        <v>200</v>
      </c>
      <c r="I528" s="148" t="n">
        <f aca="false">SUM(J528:M528)</f>
        <v>142150600</v>
      </c>
      <c r="J528" s="148" t="n">
        <v>149319600</v>
      </c>
      <c r="K528" s="69" t="n">
        <v>-7169000</v>
      </c>
      <c r="L528" s="69"/>
      <c r="M528" s="149"/>
      <c r="N528" s="148" t="n">
        <f aca="false">SUM(O528:R528)</f>
        <v>140426800</v>
      </c>
      <c r="O528" s="148" t="n">
        <v>140426800</v>
      </c>
      <c r="P528" s="69"/>
      <c r="Q528" s="69"/>
      <c r="R528" s="150"/>
      <c r="ALR528" s="1"/>
      <c r="ALS528" s="0"/>
      <c r="ALT528" s="0"/>
      <c r="ALU528" s="0"/>
      <c r="ALV528" s="0"/>
      <c r="ALW528" s="0"/>
      <c r="ALX528" s="0"/>
      <c r="ALY528" s="0"/>
      <c r="ALZ528" s="0"/>
      <c r="AMA528" s="0"/>
      <c r="AMB528" s="0"/>
      <c r="AMC528" s="0"/>
      <c r="AMD528" s="0"/>
      <c r="AME528" s="0"/>
      <c r="AMF528" s="0"/>
      <c r="AMG528" s="0"/>
      <c r="AMH528" s="0"/>
      <c r="AMI528" s="0"/>
      <c r="AMJ528" s="0"/>
    </row>
    <row r="529" s="95" customFormat="true" ht="31.35" hidden="false" customHeight="false" outlineLevel="0" collapsed="false">
      <c r="B529" s="19"/>
      <c r="C529" s="29" t="s">
        <v>224</v>
      </c>
      <c r="D529" s="29" t="n">
        <v>929</v>
      </c>
      <c r="E529" s="151" t="s">
        <v>31</v>
      </c>
      <c r="F529" s="151" t="s">
        <v>22</v>
      </c>
      <c r="G529" s="74" t="s">
        <v>225</v>
      </c>
      <c r="H529" s="75"/>
      <c r="I529" s="148" t="n">
        <f aca="false">SUM(J529:M529)</f>
        <v>0</v>
      </c>
      <c r="J529" s="148"/>
      <c r="K529" s="69"/>
      <c r="L529" s="69"/>
      <c r="M529" s="149"/>
      <c r="N529" s="148" t="n">
        <f aca="false">SUM(O529:R529)</f>
        <v>3174400</v>
      </c>
      <c r="O529" s="148"/>
      <c r="P529" s="69"/>
      <c r="Q529" s="69" t="n">
        <f aca="false">Q530</f>
        <v>3174400</v>
      </c>
      <c r="R529" s="150"/>
      <c r="ALR529" s="1"/>
      <c r="ALS529" s="0"/>
      <c r="ALT529" s="0"/>
      <c r="ALU529" s="0"/>
      <c r="ALV529" s="0"/>
      <c r="ALW529" s="0"/>
      <c r="ALX529" s="0"/>
      <c r="ALY529" s="0"/>
      <c r="ALZ529" s="0"/>
      <c r="AMA529" s="0"/>
      <c r="AMB529" s="0"/>
      <c r="AMC529" s="0"/>
      <c r="AMD529" s="0"/>
      <c r="AME529" s="0"/>
      <c r="AMF529" s="0"/>
      <c r="AMG529" s="0"/>
      <c r="AMH529" s="0"/>
      <c r="AMI529" s="0"/>
      <c r="AMJ529" s="0"/>
    </row>
    <row r="530" s="95" customFormat="true" ht="31.35" hidden="false" customHeight="false" outlineLevel="0" collapsed="false">
      <c r="B530" s="19"/>
      <c r="C530" s="29" t="s">
        <v>168</v>
      </c>
      <c r="D530" s="29" t="n">
        <v>929</v>
      </c>
      <c r="E530" s="151" t="s">
        <v>31</v>
      </c>
      <c r="F530" s="151" t="s">
        <v>22</v>
      </c>
      <c r="G530" s="74" t="s">
        <v>225</v>
      </c>
      <c r="H530" s="75" t="s">
        <v>200</v>
      </c>
      <c r="I530" s="148" t="n">
        <f aca="false">SUM(J530:M530)</f>
        <v>0</v>
      </c>
      <c r="J530" s="148"/>
      <c r="K530" s="69"/>
      <c r="L530" s="69"/>
      <c r="M530" s="149"/>
      <c r="N530" s="148" t="n">
        <f aca="false">SUM(O530:R530)</f>
        <v>3174400</v>
      </c>
      <c r="O530" s="148"/>
      <c r="P530" s="69"/>
      <c r="Q530" s="69" t="n">
        <v>3174400</v>
      </c>
      <c r="R530" s="150"/>
      <c r="ALR530" s="1"/>
      <c r="ALS530" s="0"/>
      <c r="ALT530" s="0"/>
      <c r="ALU530" s="0"/>
      <c r="ALV530" s="0"/>
      <c r="ALW530" s="0"/>
      <c r="ALX530" s="0"/>
      <c r="ALY530" s="0"/>
      <c r="ALZ530" s="0"/>
      <c r="AMA530" s="0"/>
      <c r="AMB530" s="0"/>
      <c r="AMC530" s="0"/>
      <c r="AMD530" s="0"/>
      <c r="AME530" s="0"/>
      <c r="AMF530" s="0"/>
      <c r="AMG530" s="0"/>
      <c r="AMH530" s="0"/>
      <c r="AMI530" s="0"/>
      <c r="AMJ530" s="0"/>
    </row>
    <row r="531" s="95" customFormat="true" ht="31.35" hidden="false" customHeight="false" outlineLevel="0" collapsed="false">
      <c r="B531" s="19"/>
      <c r="C531" s="29" t="s">
        <v>226</v>
      </c>
      <c r="D531" s="29" t="n">
        <v>929</v>
      </c>
      <c r="E531" s="151" t="s">
        <v>31</v>
      </c>
      <c r="F531" s="151" t="s">
        <v>22</v>
      </c>
      <c r="G531" s="74" t="s">
        <v>227</v>
      </c>
      <c r="H531" s="75"/>
      <c r="I531" s="148" t="n">
        <f aca="false">SUM(J531:M531)</f>
        <v>1902600</v>
      </c>
      <c r="J531" s="148" t="n">
        <f aca="false">J532</f>
        <v>1601800</v>
      </c>
      <c r="K531" s="69" t="n">
        <f aca="false">K532</f>
        <v>10000</v>
      </c>
      <c r="L531" s="69" t="n">
        <f aca="false">L532</f>
        <v>290800</v>
      </c>
      <c r="M531" s="149" t="n">
        <f aca="false">M532</f>
        <v>0</v>
      </c>
      <c r="N531" s="148" t="n">
        <f aca="false">SUM(O531:R531)</f>
        <v>1902600</v>
      </c>
      <c r="O531" s="148" t="n">
        <f aca="false">O532</f>
        <v>1611800</v>
      </c>
      <c r="P531" s="69" t="n">
        <f aca="false">P532</f>
        <v>0</v>
      </c>
      <c r="Q531" s="69" t="n">
        <f aca="false">Q532</f>
        <v>290800</v>
      </c>
      <c r="R531" s="150" t="n">
        <f aca="false">R532</f>
        <v>0</v>
      </c>
      <c r="ALR531" s="1"/>
      <c r="ALS531" s="0"/>
      <c r="ALT531" s="0"/>
      <c r="ALU531" s="0"/>
      <c r="ALV531" s="0"/>
      <c r="ALW531" s="0"/>
      <c r="ALX531" s="0"/>
      <c r="ALY531" s="0"/>
      <c r="ALZ531" s="0"/>
      <c r="AMA531" s="0"/>
      <c r="AMB531" s="0"/>
      <c r="AMC531" s="0"/>
      <c r="AMD531" s="0"/>
      <c r="AME531" s="0"/>
      <c r="AMF531" s="0"/>
      <c r="AMG531" s="0"/>
      <c r="AMH531" s="0"/>
      <c r="AMI531" s="0"/>
      <c r="AMJ531" s="0"/>
    </row>
    <row r="532" s="95" customFormat="true" ht="31.35" hidden="false" customHeight="false" outlineLevel="0" collapsed="false">
      <c r="B532" s="19"/>
      <c r="C532" s="29" t="s">
        <v>168</v>
      </c>
      <c r="D532" s="29" t="n">
        <v>929</v>
      </c>
      <c r="E532" s="151" t="s">
        <v>31</v>
      </c>
      <c r="F532" s="151" t="s">
        <v>22</v>
      </c>
      <c r="G532" s="74" t="s">
        <v>227</v>
      </c>
      <c r="H532" s="75" t="s">
        <v>200</v>
      </c>
      <c r="I532" s="148" t="n">
        <f aca="false">SUM(J532:M532)</f>
        <v>1902600</v>
      </c>
      <c r="J532" s="148" t="n">
        <v>1601800</v>
      </c>
      <c r="K532" s="69" t="n">
        <v>10000</v>
      </c>
      <c r="L532" s="69" t="n">
        <v>290800</v>
      </c>
      <c r="M532" s="149"/>
      <c r="N532" s="148" t="n">
        <f aca="false">SUM(O532:R532)</f>
        <v>1902600</v>
      </c>
      <c r="O532" s="148" t="n">
        <v>1611800</v>
      </c>
      <c r="P532" s="69"/>
      <c r="Q532" s="69" t="n">
        <v>290800</v>
      </c>
      <c r="R532" s="150"/>
      <c r="ALR532" s="1"/>
      <c r="ALS532" s="0"/>
      <c r="ALT532" s="0"/>
      <c r="ALU532" s="0"/>
      <c r="ALV532" s="0"/>
      <c r="ALW532" s="0"/>
      <c r="ALX532" s="0"/>
      <c r="ALY532" s="0"/>
      <c r="ALZ532" s="0"/>
      <c r="AMA532" s="0"/>
      <c r="AMB532" s="0"/>
      <c r="AMC532" s="0"/>
      <c r="AMD532" s="0"/>
      <c r="AME532" s="0"/>
      <c r="AMF532" s="0"/>
      <c r="AMG532" s="0"/>
      <c r="AMH532" s="0"/>
      <c r="AMI532" s="0"/>
      <c r="AMJ532" s="0"/>
    </row>
    <row r="533" s="95" customFormat="true" ht="31.35" hidden="false" customHeight="false" outlineLevel="0" collapsed="false">
      <c r="B533" s="19"/>
      <c r="C533" s="29" t="s">
        <v>228</v>
      </c>
      <c r="D533" s="29" t="n">
        <v>929</v>
      </c>
      <c r="E533" s="151" t="s">
        <v>31</v>
      </c>
      <c r="F533" s="151" t="s">
        <v>22</v>
      </c>
      <c r="G533" s="74" t="n">
        <v>6110100000</v>
      </c>
      <c r="H533" s="75"/>
      <c r="I533" s="148" t="n">
        <f aca="false">SUM(J533:M533)</f>
        <v>600000</v>
      </c>
      <c r="J533" s="148" t="n">
        <f aca="false">J534</f>
        <v>600000</v>
      </c>
      <c r="K533" s="69" t="n">
        <f aca="false">K534</f>
        <v>0</v>
      </c>
      <c r="L533" s="69" t="n">
        <f aca="false">L534</f>
        <v>0</v>
      </c>
      <c r="M533" s="149" t="n">
        <f aca="false">M534</f>
        <v>0</v>
      </c>
      <c r="N533" s="148" t="n">
        <f aca="false">SUM(O533:R533)</f>
        <v>600000</v>
      </c>
      <c r="O533" s="148" t="n">
        <f aca="false">O534</f>
        <v>600000</v>
      </c>
      <c r="P533" s="69" t="n">
        <f aca="false">P534</f>
        <v>0</v>
      </c>
      <c r="Q533" s="69" t="n">
        <f aca="false">Q534</f>
        <v>0</v>
      </c>
      <c r="R533" s="150" t="n">
        <f aca="false">R534</f>
        <v>0</v>
      </c>
      <c r="ALR533" s="1"/>
      <c r="ALS533" s="0"/>
      <c r="ALT533" s="0"/>
      <c r="ALU533" s="0"/>
      <c r="ALV533" s="0"/>
      <c r="ALW533" s="0"/>
      <c r="ALX533" s="0"/>
      <c r="ALY533" s="0"/>
      <c r="ALZ533" s="0"/>
      <c r="AMA533" s="0"/>
      <c r="AMB533" s="0"/>
      <c r="AMC533" s="0"/>
      <c r="AMD533" s="0"/>
      <c r="AME533" s="0"/>
      <c r="AMF533" s="0"/>
      <c r="AMG533" s="0"/>
      <c r="AMH533" s="0"/>
      <c r="AMI533" s="0"/>
      <c r="AMJ533" s="0"/>
    </row>
    <row r="534" s="95" customFormat="true" ht="31.35" hidden="false" customHeight="false" outlineLevel="0" collapsed="false">
      <c r="B534" s="19"/>
      <c r="C534" s="29" t="s">
        <v>134</v>
      </c>
      <c r="D534" s="29" t="n">
        <v>929</v>
      </c>
      <c r="E534" s="151" t="s">
        <v>31</v>
      </c>
      <c r="F534" s="151" t="s">
        <v>22</v>
      </c>
      <c r="G534" s="74" t="n">
        <v>6110100590</v>
      </c>
      <c r="H534" s="75"/>
      <c r="I534" s="148" t="n">
        <f aca="false">SUM(J534:M534)</f>
        <v>600000</v>
      </c>
      <c r="J534" s="148" t="n">
        <f aca="false">J535</f>
        <v>600000</v>
      </c>
      <c r="K534" s="69" t="n">
        <f aca="false">K535</f>
        <v>0</v>
      </c>
      <c r="L534" s="69" t="n">
        <f aca="false">L535</f>
        <v>0</v>
      </c>
      <c r="M534" s="149" t="n">
        <f aca="false">M535</f>
        <v>0</v>
      </c>
      <c r="N534" s="148" t="n">
        <f aca="false">SUM(O534:R534)</f>
        <v>600000</v>
      </c>
      <c r="O534" s="148" t="n">
        <f aca="false">O535</f>
        <v>600000</v>
      </c>
      <c r="P534" s="69" t="n">
        <f aca="false">P535</f>
        <v>0</v>
      </c>
      <c r="Q534" s="69" t="n">
        <f aca="false">Q535</f>
        <v>0</v>
      </c>
      <c r="R534" s="150" t="n">
        <f aca="false">R535</f>
        <v>0</v>
      </c>
      <c r="ALR534" s="1"/>
      <c r="ALS534" s="0"/>
      <c r="ALT534" s="0"/>
      <c r="ALU534" s="0"/>
      <c r="ALV534" s="0"/>
      <c r="ALW534" s="0"/>
      <c r="ALX534" s="0"/>
      <c r="ALY534" s="0"/>
      <c r="ALZ534" s="0"/>
      <c r="AMA534" s="0"/>
      <c r="AMB534" s="0"/>
      <c r="AMC534" s="0"/>
      <c r="AMD534" s="0"/>
      <c r="AME534" s="0"/>
      <c r="AMF534" s="0"/>
      <c r="AMG534" s="0"/>
      <c r="AMH534" s="0"/>
      <c r="AMI534" s="0"/>
      <c r="AMJ534" s="0"/>
    </row>
    <row r="535" s="95" customFormat="true" ht="31.35" hidden="false" customHeight="false" outlineLevel="0" collapsed="false">
      <c r="B535" s="19"/>
      <c r="C535" s="29" t="s">
        <v>168</v>
      </c>
      <c r="D535" s="29" t="n">
        <v>929</v>
      </c>
      <c r="E535" s="151" t="s">
        <v>31</v>
      </c>
      <c r="F535" s="151" t="s">
        <v>22</v>
      </c>
      <c r="G535" s="74" t="n">
        <v>6110100590</v>
      </c>
      <c r="H535" s="75" t="s">
        <v>200</v>
      </c>
      <c r="I535" s="148" t="n">
        <f aca="false">SUM(J535:M535)</f>
        <v>600000</v>
      </c>
      <c r="J535" s="148" t="n">
        <v>600000</v>
      </c>
      <c r="K535" s="69" t="n">
        <v>0</v>
      </c>
      <c r="L535" s="69" t="n">
        <v>0</v>
      </c>
      <c r="M535" s="149" t="n">
        <v>0</v>
      </c>
      <c r="N535" s="148" t="n">
        <f aca="false">SUM(O535:R535)</f>
        <v>600000</v>
      </c>
      <c r="O535" s="148" t="n">
        <v>600000</v>
      </c>
      <c r="P535" s="69" t="n">
        <v>0</v>
      </c>
      <c r="Q535" s="69" t="n">
        <v>0</v>
      </c>
      <c r="R535" s="150" t="n">
        <v>0</v>
      </c>
      <c r="ALR535" s="1"/>
      <c r="ALS535" s="0"/>
      <c r="ALT535" s="0"/>
      <c r="ALU535" s="0"/>
      <c r="ALV535" s="0"/>
      <c r="ALW535" s="0"/>
      <c r="ALX535" s="0"/>
      <c r="ALY535" s="0"/>
      <c r="ALZ535" s="0"/>
      <c r="AMA535" s="0"/>
      <c r="AMB535" s="0"/>
      <c r="AMC535" s="0"/>
      <c r="AMD535" s="0"/>
      <c r="AME535" s="0"/>
      <c r="AMF535" s="0"/>
      <c r="AMG535" s="0"/>
      <c r="AMH535" s="0"/>
      <c r="AMI535" s="0"/>
      <c r="AMJ535" s="0"/>
    </row>
    <row r="536" s="95" customFormat="true" ht="17.35" hidden="false" customHeight="false" outlineLevel="0" collapsed="false">
      <c r="B536" s="19"/>
      <c r="C536" s="29" t="s">
        <v>82</v>
      </c>
      <c r="D536" s="29" t="n">
        <v>929</v>
      </c>
      <c r="E536" s="151" t="s">
        <v>31</v>
      </c>
      <c r="F536" s="151" t="s">
        <v>27</v>
      </c>
      <c r="G536" s="74"/>
      <c r="H536" s="75"/>
      <c r="I536" s="148" t="n">
        <f aca="false">SUM(J536:M536)</f>
        <v>2998600</v>
      </c>
      <c r="J536" s="148" t="n">
        <f aca="false">J537</f>
        <v>2929100</v>
      </c>
      <c r="K536" s="69" t="n">
        <f aca="false">K537</f>
        <v>69500</v>
      </c>
      <c r="L536" s="69" t="n">
        <f aca="false">L537</f>
        <v>0</v>
      </c>
      <c r="M536" s="149" t="n">
        <f aca="false">M537</f>
        <v>0</v>
      </c>
      <c r="N536" s="148" t="n">
        <f aca="false">SUM(O536:R536)</f>
        <v>2953600</v>
      </c>
      <c r="O536" s="148" t="n">
        <f aca="false">O537</f>
        <v>2953600</v>
      </c>
      <c r="P536" s="69" t="n">
        <f aca="false">P537</f>
        <v>0</v>
      </c>
      <c r="Q536" s="69" t="n">
        <f aca="false">Q537</f>
        <v>0</v>
      </c>
      <c r="R536" s="150" t="n">
        <f aca="false">R537</f>
        <v>0</v>
      </c>
      <c r="ALR536" s="1"/>
      <c r="ALS536" s="0"/>
      <c r="ALT536" s="0"/>
      <c r="ALU536" s="0"/>
      <c r="ALV536" s="0"/>
      <c r="ALW536" s="0"/>
      <c r="ALX536" s="0"/>
      <c r="ALY536" s="0"/>
      <c r="ALZ536" s="0"/>
      <c r="AMA536" s="0"/>
      <c r="AMB536" s="0"/>
      <c r="AMC536" s="0"/>
      <c r="AMD536" s="0"/>
      <c r="AME536" s="0"/>
      <c r="AMF536" s="0"/>
      <c r="AMG536" s="0"/>
      <c r="AMH536" s="0"/>
      <c r="AMI536" s="0"/>
      <c r="AMJ536" s="0"/>
    </row>
    <row r="537" s="95" customFormat="true" ht="31.35" hidden="false" customHeight="false" outlineLevel="0" collapsed="false">
      <c r="B537" s="19"/>
      <c r="C537" s="29" t="s">
        <v>101</v>
      </c>
      <c r="D537" s="29" t="n">
        <v>929</v>
      </c>
      <c r="E537" s="151" t="s">
        <v>31</v>
      </c>
      <c r="F537" s="151" t="s">
        <v>27</v>
      </c>
      <c r="G537" s="74" t="n">
        <v>5000000000</v>
      </c>
      <c r="H537" s="75"/>
      <c r="I537" s="148" t="n">
        <f aca="false">SUM(J537:M537)</f>
        <v>2998600</v>
      </c>
      <c r="J537" s="148" t="n">
        <f aca="false">J538</f>
        <v>2929100</v>
      </c>
      <c r="K537" s="69" t="n">
        <f aca="false">K538</f>
        <v>69500</v>
      </c>
      <c r="L537" s="69" t="n">
        <f aca="false">L538</f>
        <v>0</v>
      </c>
      <c r="M537" s="149" t="n">
        <f aca="false">M538</f>
        <v>0</v>
      </c>
      <c r="N537" s="148" t="n">
        <f aca="false">SUM(O537:R537)</f>
        <v>2953600</v>
      </c>
      <c r="O537" s="148" t="n">
        <f aca="false">O538</f>
        <v>2953600</v>
      </c>
      <c r="P537" s="69" t="n">
        <f aca="false">P538</f>
        <v>0</v>
      </c>
      <c r="Q537" s="69" t="n">
        <f aca="false">Q538</f>
        <v>0</v>
      </c>
      <c r="R537" s="150" t="n">
        <f aca="false">R538</f>
        <v>0</v>
      </c>
      <c r="ALR537" s="1"/>
      <c r="ALS537" s="0"/>
      <c r="ALT537" s="0"/>
      <c r="ALU537" s="0"/>
      <c r="ALV537" s="0"/>
      <c r="ALW537" s="0"/>
      <c r="ALX537" s="0"/>
      <c r="ALY537" s="0"/>
      <c r="ALZ537" s="0"/>
      <c r="AMA537" s="0"/>
      <c r="AMB537" s="0"/>
      <c r="AMC537" s="0"/>
      <c r="AMD537" s="0"/>
      <c r="AME537" s="0"/>
      <c r="AMF537" s="0"/>
      <c r="AMG537" s="0"/>
      <c r="AMH537" s="0"/>
      <c r="AMI537" s="0"/>
      <c r="AMJ537" s="0"/>
    </row>
    <row r="538" s="95" customFormat="true" ht="31.35" hidden="false" customHeight="false" outlineLevel="0" collapsed="false">
      <c r="B538" s="19"/>
      <c r="C538" s="29" t="s">
        <v>109</v>
      </c>
      <c r="D538" s="29" t="n">
        <v>929</v>
      </c>
      <c r="E538" s="151" t="s">
        <v>31</v>
      </c>
      <c r="F538" s="151" t="s">
        <v>27</v>
      </c>
      <c r="G538" s="74" t="n">
        <v>5020000000</v>
      </c>
      <c r="H538" s="75"/>
      <c r="I538" s="148" t="n">
        <f aca="false">SUM(J538:M538)</f>
        <v>2998600</v>
      </c>
      <c r="J538" s="148" t="n">
        <f aca="false">J539</f>
        <v>2929100</v>
      </c>
      <c r="K538" s="69" t="n">
        <f aca="false">K539</f>
        <v>69500</v>
      </c>
      <c r="L538" s="69" t="n">
        <f aca="false">L539</f>
        <v>0</v>
      </c>
      <c r="M538" s="149" t="n">
        <f aca="false">M539</f>
        <v>0</v>
      </c>
      <c r="N538" s="148" t="n">
        <f aca="false">SUM(O538:R538)</f>
        <v>2953600</v>
      </c>
      <c r="O538" s="148" t="n">
        <f aca="false">O539</f>
        <v>2953600</v>
      </c>
      <c r="P538" s="69" t="n">
        <f aca="false">P539</f>
        <v>0</v>
      </c>
      <c r="Q538" s="69" t="n">
        <f aca="false">Q539</f>
        <v>0</v>
      </c>
      <c r="R538" s="150" t="n">
        <f aca="false">R539</f>
        <v>0</v>
      </c>
      <c r="ALR538" s="1"/>
      <c r="ALS538" s="0"/>
      <c r="ALT538" s="0"/>
      <c r="ALU538" s="0"/>
      <c r="ALV538" s="0"/>
      <c r="ALW538" s="0"/>
      <c r="ALX538" s="0"/>
      <c r="ALY538" s="0"/>
      <c r="ALZ538" s="0"/>
      <c r="AMA538" s="0"/>
      <c r="AMB538" s="0"/>
      <c r="AMC538" s="0"/>
      <c r="AMD538" s="0"/>
      <c r="AME538" s="0"/>
      <c r="AMF538" s="0"/>
      <c r="AMG538" s="0"/>
      <c r="AMH538" s="0"/>
      <c r="AMI538" s="0"/>
      <c r="AMJ538" s="0"/>
    </row>
    <row r="539" s="95" customFormat="true" ht="35.8" hidden="false" customHeight="true" outlineLevel="0" collapsed="false">
      <c r="B539" s="19"/>
      <c r="C539" s="29" t="s">
        <v>360</v>
      </c>
      <c r="D539" s="29" t="n">
        <v>929</v>
      </c>
      <c r="E539" s="151" t="s">
        <v>31</v>
      </c>
      <c r="F539" s="151" t="s">
        <v>27</v>
      </c>
      <c r="G539" s="74" t="n">
        <v>5020000190</v>
      </c>
      <c r="H539" s="75"/>
      <c r="I539" s="148" t="n">
        <f aca="false">SUM(J539:M539)</f>
        <v>2998600</v>
      </c>
      <c r="J539" s="148" t="n">
        <f aca="false">J540+J541</f>
        <v>2929100</v>
      </c>
      <c r="K539" s="69" t="n">
        <f aca="false">K540+K541</f>
        <v>69500</v>
      </c>
      <c r="L539" s="69" t="n">
        <f aca="false">L540+L541</f>
        <v>0</v>
      </c>
      <c r="M539" s="149" t="n">
        <f aca="false">M540+M541</f>
        <v>0</v>
      </c>
      <c r="N539" s="148" t="n">
        <f aca="false">SUM(O539:R539)</f>
        <v>2953600</v>
      </c>
      <c r="O539" s="148" t="n">
        <f aca="false">O540+O541</f>
        <v>2953600</v>
      </c>
      <c r="P539" s="69" t="n">
        <f aca="false">P540+P541</f>
        <v>0</v>
      </c>
      <c r="Q539" s="69" t="n">
        <f aca="false">Q540+Q541</f>
        <v>0</v>
      </c>
      <c r="R539" s="150" t="n">
        <f aca="false">R540+R541</f>
        <v>0</v>
      </c>
      <c r="ALR539" s="1"/>
      <c r="ALS539" s="0"/>
      <c r="ALT539" s="0"/>
      <c r="ALU539" s="0"/>
      <c r="ALV539" s="0"/>
      <c r="ALW539" s="0"/>
      <c r="ALX539" s="0"/>
      <c r="ALY539" s="0"/>
      <c r="ALZ539" s="0"/>
      <c r="AMA539" s="0"/>
      <c r="AMB539" s="0"/>
      <c r="AMC539" s="0"/>
      <c r="AMD539" s="0"/>
      <c r="AME539" s="0"/>
      <c r="AMF539" s="0"/>
      <c r="AMG539" s="0"/>
      <c r="AMH539" s="0"/>
      <c r="AMI539" s="0"/>
      <c r="AMJ539" s="0"/>
    </row>
    <row r="540" s="95" customFormat="true" ht="61.8" hidden="false" customHeight="false" outlineLevel="0" collapsed="false">
      <c r="B540" s="19"/>
      <c r="C540" s="29" t="s">
        <v>104</v>
      </c>
      <c r="D540" s="29" t="n">
        <v>929</v>
      </c>
      <c r="E540" s="151" t="s">
        <v>31</v>
      </c>
      <c r="F540" s="151" t="s">
        <v>27</v>
      </c>
      <c r="G540" s="74" t="n">
        <v>5020000190</v>
      </c>
      <c r="H540" s="75" t="s">
        <v>105</v>
      </c>
      <c r="I540" s="148" t="n">
        <f aca="false">SUM(J540:M540)</f>
        <v>2998600</v>
      </c>
      <c r="J540" s="148" t="n">
        <v>2927600</v>
      </c>
      <c r="K540" s="69" t="n">
        <v>71000</v>
      </c>
      <c r="L540" s="69"/>
      <c r="M540" s="149"/>
      <c r="N540" s="148" t="n">
        <f aca="false">SUM(O540:R540)</f>
        <v>2953600</v>
      </c>
      <c r="O540" s="148" t="n">
        <v>2953600</v>
      </c>
      <c r="P540" s="69"/>
      <c r="Q540" s="69"/>
      <c r="R540" s="150"/>
      <c r="ALR540" s="1"/>
      <c r="ALS540" s="0"/>
      <c r="ALT540" s="0"/>
      <c r="ALU540" s="0"/>
      <c r="ALV540" s="0"/>
      <c r="ALW540" s="0"/>
      <c r="ALX540" s="0"/>
      <c r="ALY540" s="0"/>
      <c r="ALZ540" s="0"/>
      <c r="AMA540" s="0"/>
      <c r="AMB540" s="0"/>
      <c r="AMC540" s="0"/>
      <c r="AMD540" s="0"/>
      <c r="AME540" s="0"/>
      <c r="AMF540" s="0"/>
      <c r="AMG540" s="0"/>
      <c r="AMH540" s="0"/>
      <c r="AMI540" s="0"/>
      <c r="AMJ540" s="0"/>
    </row>
    <row r="541" s="95" customFormat="true" ht="17.35" hidden="true" customHeight="false" outlineLevel="0" collapsed="false">
      <c r="B541" s="19"/>
      <c r="C541" s="29" t="s">
        <v>110</v>
      </c>
      <c r="D541" s="29" t="n">
        <v>929</v>
      </c>
      <c r="E541" s="151" t="s">
        <v>31</v>
      </c>
      <c r="F541" s="151" t="s">
        <v>27</v>
      </c>
      <c r="G541" s="74" t="n">
        <v>5020000190</v>
      </c>
      <c r="H541" s="75" t="s">
        <v>111</v>
      </c>
      <c r="I541" s="148" t="n">
        <f aca="false">SUM(J541:M541)</f>
        <v>0</v>
      </c>
      <c r="J541" s="148" t="n">
        <v>1500</v>
      </c>
      <c r="K541" s="69" t="n">
        <v>-1500</v>
      </c>
      <c r="L541" s="69"/>
      <c r="M541" s="149"/>
      <c r="N541" s="148" t="n">
        <f aca="false">SUM(O541:R541)</f>
        <v>0</v>
      </c>
      <c r="O541" s="148"/>
      <c r="P541" s="69"/>
      <c r="Q541" s="69"/>
      <c r="R541" s="150"/>
      <c r="ALR541" s="1"/>
      <c r="ALS541" s="0"/>
      <c r="ALT541" s="0"/>
      <c r="ALU541" s="0"/>
      <c r="ALV541" s="0"/>
      <c r="ALW541" s="0"/>
      <c r="ALX541" s="0"/>
      <c r="ALY541" s="0"/>
      <c r="ALZ541" s="0"/>
      <c r="AMA541" s="0"/>
      <c r="AMB541" s="0"/>
      <c r="AMC541" s="0"/>
      <c r="AMD541" s="0"/>
      <c r="AME541" s="0"/>
      <c r="AMF541" s="0"/>
      <c r="AMG541" s="0"/>
      <c r="AMH541" s="0"/>
      <c r="AMI541" s="0"/>
      <c r="AMJ541" s="0"/>
    </row>
    <row r="542" s="115" customFormat="true" ht="47.05" hidden="false" customHeight="false" outlineLevel="0" collapsed="false">
      <c r="B542" s="116" t="s">
        <v>84</v>
      </c>
      <c r="C542" s="20" t="s">
        <v>361</v>
      </c>
      <c r="D542" s="20" t="n">
        <v>934</v>
      </c>
      <c r="E542" s="155"/>
      <c r="F542" s="155"/>
      <c r="G542" s="80"/>
      <c r="H542" s="81"/>
      <c r="I542" s="141" t="n">
        <f aca="false">SUM(J542:M542)</f>
        <v>22233900</v>
      </c>
      <c r="J542" s="141" t="n">
        <f aca="false">J549+J543</f>
        <v>18478700</v>
      </c>
      <c r="K542" s="67" t="n">
        <f aca="false">K549+K543</f>
        <v>3755200</v>
      </c>
      <c r="L542" s="67" t="n">
        <f aca="false">L549+L543</f>
        <v>0</v>
      </c>
      <c r="M542" s="142" t="n">
        <f aca="false">M549+M543</f>
        <v>0</v>
      </c>
      <c r="N542" s="141" t="n">
        <f aca="false">SUM(O542:R542)</f>
        <v>21925000</v>
      </c>
      <c r="O542" s="141" t="n">
        <f aca="false">O549+O543</f>
        <v>21925000</v>
      </c>
      <c r="P542" s="67" t="n">
        <f aca="false">P549+P543</f>
        <v>0</v>
      </c>
      <c r="Q542" s="67" t="n">
        <f aca="false">Q549+Q543</f>
        <v>0</v>
      </c>
      <c r="R542" s="143" t="n">
        <f aca="false">R549+R543</f>
        <v>0</v>
      </c>
      <c r="ALR542" s="32"/>
      <c r="ALS542" s="144"/>
      <c r="ALT542" s="144"/>
      <c r="ALU542" s="144"/>
      <c r="ALV542" s="144"/>
      <c r="ALW542" s="144"/>
      <c r="ALX542" s="144"/>
      <c r="ALY542" s="144"/>
      <c r="ALZ542" s="144"/>
      <c r="AMA542" s="0"/>
      <c r="AMB542" s="0"/>
      <c r="AMC542" s="0"/>
      <c r="AMD542" s="0"/>
      <c r="AME542" s="0"/>
      <c r="AMF542" s="0"/>
      <c r="AMG542" s="0"/>
      <c r="AMH542" s="0"/>
      <c r="AMI542" s="0"/>
      <c r="AMJ542" s="0"/>
    </row>
    <row r="543" s="115" customFormat="true" ht="17.35" hidden="false" customHeight="false" outlineLevel="0" collapsed="false">
      <c r="B543" s="116"/>
      <c r="C543" s="29" t="s">
        <v>17</v>
      </c>
      <c r="D543" s="29" t="n">
        <v>934</v>
      </c>
      <c r="E543" s="151" t="s">
        <v>18</v>
      </c>
      <c r="F543" s="151" t="s">
        <v>86</v>
      </c>
      <c r="G543" s="74"/>
      <c r="H543" s="75"/>
      <c r="I543" s="148" t="n">
        <f aca="false">SUM(J543:M543)</f>
        <v>300000</v>
      </c>
      <c r="J543" s="148" t="n">
        <f aca="false">J544</f>
        <v>600000</v>
      </c>
      <c r="K543" s="69" t="n">
        <f aca="false">K544</f>
        <v>-300000</v>
      </c>
      <c r="L543" s="69" t="n">
        <f aca="false">L544</f>
        <v>0</v>
      </c>
      <c r="M543" s="149" t="n">
        <f aca="false">M544</f>
        <v>0</v>
      </c>
      <c r="N543" s="148" t="n">
        <f aca="false">SUM(O543:R543)</f>
        <v>300000</v>
      </c>
      <c r="O543" s="148" t="n">
        <f aca="false">O544</f>
        <v>300000</v>
      </c>
      <c r="P543" s="69" t="n">
        <f aca="false">P544</f>
        <v>0</v>
      </c>
      <c r="Q543" s="69" t="n">
        <f aca="false">Q544</f>
        <v>0</v>
      </c>
      <c r="R543" s="150" t="n">
        <f aca="false">R544</f>
        <v>0</v>
      </c>
      <c r="ALR543" s="1"/>
      <c r="ALS543" s="0"/>
      <c r="ALT543" s="0"/>
      <c r="ALU543" s="0"/>
      <c r="ALV543" s="0"/>
      <c r="ALW543" s="0"/>
      <c r="ALX543" s="0"/>
      <c r="ALY543" s="0"/>
      <c r="ALZ543" s="0"/>
      <c r="AMA543" s="0"/>
      <c r="AMB543" s="0"/>
      <c r="AMC543" s="0"/>
      <c r="AMD543" s="0"/>
      <c r="AME543" s="0"/>
      <c r="AMF543" s="0"/>
      <c r="AMG543" s="0"/>
      <c r="AMH543" s="0"/>
      <c r="AMI543" s="0"/>
      <c r="AMJ543" s="0"/>
    </row>
    <row r="544" s="115" customFormat="true" ht="17.35" hidden="false" customHeight="false" outlineLevel="0" collapsed="false">
      <c r="B544" s="116"/>
      <c r="C544" s="29" t="s">
        <v>33</v>
      </c>
      <c r="D544" s="29" t="n">
        <v>934</v>
      </c>
      <c r="E544" s="151" t="s">
        <v>18</v>
      </c>
      <c r="F544" s="151" t="s">
        <v>34</v>
      </c>
      <c r="G544" s="74"/>
      <c r="H544" s="75"/>
      <c r="I544" s="148" t="n">
        <f aca="false">SUM(J544:M544)</f>
        <v>300000</v>
      </c>
      <c r="J544" s="148" t="n">
        <f aca="false">J545</f>
        <v>600000</v>
      </c>
      <c r="K544" s="69" t="n">
        <f aca="false">K545</f>
        <v>-300000</v>
      </c>
      <c r="L544" s="69" t="n">
        <f aca="false">L545</f>
        <v>0</v>
      </c>
      <c r="M544" s="149" t="n">
        <f aca="false">M545</f>
        <v>0</v>
      </c>
      <c r="N544" s="148" t="n">
        <f aca="false">SUM(O544:R544)</f>
        <v>300000</v>
      </c>
      <c r="O544" s="148" t="n">
        <f aca="false">O545</f>
        <v>300000</v>
      </c>
      <c r="P544" s="69" t="n">
        <f aca="false">P545</f>
        <v>0</v>
      </c>
      <c r="Q544" s="69" t="n">
        <f aca="false">Q545</f>
        <v>0</v>
      </c>
      <c r="R544" s="150" t="n">
        <f aca="false">R545</f>
        <v>0</v>
      </c>
      <c r="ALR544" s="1"/>
      <c r="ALS544" s="0"/>
      <c r="ALT544" s="0"/>
      <c r="ALU544" s="0"/>
      <c r="ALV544" s="0"/>
      <c r="ALW544" s="0"/>
      <c r="ALX544" s="0"/>
      <c r="ALY544" s="0"/>
      <c r="ALZ544" s="0"/>
      <c r="AMA544" s="0"/>
      <c r="AMB544" s="0"/>
      <c r="AMC544" s="0"/>
      <c r="AMD544" s="0"/>
      <c r="AME544" s="0"/>
      <c r="AMF544" s="0"/>
      <c r="AMG544" s="0"/>
      <c r="AMH544" s="0"/>
      <c r="AMI544" s="0"/>
      <c r="AMJ544" s="0"/>
    </row>
    <row r="545" s="115" customFormat="true" ht="31.35" hidden="false" customHeight="false" outlineLevel="0" collapsed="false">
      <c r="B545" s="116"/>
      <c r="C545" s="29" t="s">
        <v>101</v>
      </c>
      <c r="D545" s="29" t="n">
        <v>934</v>
      </c>
      <c r="E545" s="151" t="s">
        <v>18</v>
      </c>
      <c r="F545" s="151" t="s">
        <v>34</v>
      </c>
      <c r="G545" s="74" t="n">
        <v>500000000</v>
      </c>
      <c r="H545" s="75"/>
      <c r="I545" s="148" t="n">
        <f aca="false">SUM(J545:M545)</f>
        <v>300000</v>
      </c>
      <c r="J545" s="148" t="n">
        <f aca="false">J546</f>
        <v>600000</v>
      </c>
      <c r="K545" s="69" t="n">
        <f aca="false">K546</f>
        <v>-300000</v>
      </c>
      <c r="L545" s="69" t="n">
        <f aca="false">L546</f>
        <v>0</v>
      </c>
      <c r="M545" s="149" t="n">
        <f aca="false">M546</f>
        <v>0</v>
      </c>
      <c r="N545" s="148" t="n">
        <f aca="false">SUM(O545:R545)</f>
        <v>300000</v>
      </c>
      <c r="O545" s="148" t="n">
        <f aca="false">O546</f>
        <v>300000</v>
      </c>
      <c r="P545" s="69" t="n">
        <f aca="false">P546</f>
        <v>0</v>
      </c>
      <c r="Q545" s="69" t="n">
        <f aca="false">Q546</f>
        <v>0</v>
      </c>
      <c r="R545" s="150" t="n">
        <f aca="false">R546</f>
        <v>0</v>
      </c>
      <c r="ALR545" s="1"/>
      <c r="ALS545" s="0"/>
      <c r="ALT545" s="0"/>
      <c r="ALU545" s="0"/>
      <c r="ALV545" s="0"/>
      <c r="ALW545" s="0"/>
      <c r="ALX545" s="0"/>
      <c r="ALY545" s="0"/>
      <c r="ALZ545" s="0"/>
      <c r="AMA545" s="0"/>
      <c r="AMB545" s="0"/>
      <c r="AMC545" s="0"/>
      <c r="AMD545" s="0"/>
      <c r="AME545" s="0"/>
      <c r="AMF545" s="0"/>
      <c r="AMG545" s="0"/>
      <c r="AMH545" s="0"/>
      <c r="AMI545" s="0"/>
      <c r="AMJ545" s="0"/>
    </row>
    <row r="546" s="115" customFormat="true" ht="31.35" hidden="false" customHeight="false" outlineLevel="0" collapsed="false">
      <c r="B546" s="116"/>
      <c r="C546" s="29" t="s">
        <v>120</v>
      </c>
      <c r="D546" s="29" t="n">
        <v>934</v>
      </c>
      <c r="E546" s="151" t="s">
        <v>18</v>
      </c>
      <c r="F546" s="151" t="s">
        <v>34</v>
      </c>
      <c r="G546" s="74" t="n">
        <v>5030000000</v>
      </c>
      <c r="H546" s="75"/>
      <c r="I546" s="148" t="n">
        <f aca="false">SUM(J546:M546)</f>
        <v>300000</v>
      </c>
      <c r="J546" s="148" t="n">
        <f aca="false">J547</f>
        <v>600000</v>
      </c>
      <c r="K546" s="69" t="n">
        <f aca="false">K547</f>
        <v>-300000</v>
      </c>
      <c r="L546" s="69" t="n">
        <f aca="false">L547</f>
        <v>0</v>
      </c>
      <c r="M546" s="149" t="n">
        <f aca="false">M547</f>
        <v>0</v>
      </c>
      <c r="N546" s="148" t="n">
        <f aca="false">SUM(O546:R546)</f>
        <v>300000</v>
      </c>
      <c r="O546" s="148" t="n">
        <f aca="false">O547</f>
        <v>300000</v>
      </c>
      <c r="P546" s="69" t="n">
        <f aca="false">P547</f>
        <v>0</v>
      </c>
      <c r="Q546" s="69" t="n">
        <f aca="false">Q547</f>
        <v>0</v>
      </c>
      <c r="R546" s="150" t="n">
        <f aca="false">R547</f>
        <v>0</v>
      </c>
      <c r="ALR546" s="1"/>
      <c r="ALS546" s="0"/>
      <c r="ALT546" s="0"/>
      <c r="ALU546" s="0"/>
      <c r="ALV546" s="0"/>
      <c r="ALW546" s="0"/>
      <c r="ALX546" s="0"/>
      <c r="ALY546" s="0"/>
      <c r="ALZ546" s="0"/>
      <c r="AMA546" s="0"/>
      <c r="AMB546" s="0"/>
      <c r="AMC546" s="0"/>
      <c r="AMD546" s="0"/>
      <c r="AME546" s="0"/>
      <c r="AMF546" s="0"/>
      <c r="AMG546" s="0"/>
      <c r="AMH546" s="0"/>
      <c r="AMI546" s="0"/>
      <c r="AMJ546" s="0"/>
    </row>
    <row r="547" s="115" customFormat="true" ht="31.35" hidden="false" customHeight="false" outlineLevel="0" collapsed="false">
      <c r="B547" s="116"/>
      <c r="C547" s="29" t="s">
        <v>121</v>
      </c>
      <c r="D547" s="29" t="n">
        <v>934</v>
      </c>
      <c r="E547" s="151" t="s">
        <v>18</v>
      </c>
      <c r="F547" s="151" t="s">
        <v>34</v>
      </c>
      <c r="G547" s="74" t="n">
        <v>5030010030</v>
      </c>
      <c r="H547" s="75"/>
      <c r="I547" s="148" t="n">
        <f aca="false">SUM(J547:M547)</f>
        <v>300000</v>
      </c>
      <c r="J547" s="148" t="n">
        <f aca="false">J548</f>
        <v>600000</v>
      </c>
      <c r="K547" s="69" t="n">
        <f aca="false">K548</f>
        <v>-300000</v>
      </c>
      <c r="L547" s="69" t="n">
        <f aca="false">L548</f>
        <v>0</v>
      </c>
      <c r="M547" s="149" t="n">
        <f aca="false">M548</f>
        <v>0</v>
      </c>
      <c r="N547" s="148" t="n">
        <f aca="false">SUM(O547:R547)</f>
        <v>300000</v>
      </c>
      <c r="O547" s="148" t="n">
        <f aca="false">O548</f>
        <v>300000</v>
      </c>
      <c r="P547" s="69" t="n">
        <f aca="false">P548</f>
        <v>0</v>
      </c>
      <c r="Q547" s="69" t="n">
        <f aca="false">Q548</f>
        <v>0</v>
      </c>
      <c r="R547" s="150" t="n">
        <f aca="false">R548</f>
        <v>0</v>
      </c>
      <c r="ALR547" s="1"/>
      <c r="ALS547" s="0"/>
      <c r="ALT547" s="0"/>
      <c r="ALU547" s="0"/>
      <c r="ALV547" s="0"/>
      <c r="ALW547" s="0"/>
      <c r="ALX547" s="0"/>
      <c r="ALY547" s="0"/>
      <c r="ALZ547" s="0"/>
      <c r="AMA547" s="0"/>
      <c r="AMB547" s="0"/>
      <c r="AMC547" s="0"/>
      <c r="AMD547" s="0"/>
      <c r="AME547" s="0"/>
      <c r="AMF547" s="0"/>
      <c r="AMG547" s="0"/>
      <c r="AMH547" s="0"/>
      <c r="AMI547" s="0"/>
      <c r="AMJ547" s="0"/>
    </row>
    <row r="548" s="115" customFormat="true" ht="31.35" hidden="false" customHeight="false" outlineLevel="0" collapsed="false">
      <c r="B548" s="116"/>
      <c r="C548" s="29" t="s">
        <v>107</v>
      </c>
      <c r="D548" s="29" t="n">
        <v>934</v>
      </c>
      <c r="E548" s="151" t="s">
        <v>18</v>
      </c>
      <c r="F548" s="151" t="s">
        <v>34</v>
      </c>
      <c r="G548" s="74" t="n">
        <v>5030010030</v>
      </c>
      <c r="H548" s="75" t="s">
        <v>108</v>
      </c>
      <c r="I548" s="148" t="n">
        <f aca="false">SUM(J548:M548)</f>
        <v>300000</v>
      </c>
      <c r="J548" s="148" t="n">
        <v>600000</v>
      </c>
      <c r="K548" s="69" t="n">
        <v>-300000</v>
      </c>
      <c r="L548" s="69"/>
      <c r="M548" s="149"/>
      <c r="N548" s="148" t="n">
        <f aca="false">SUM(O548:R548)</f>
        <v>300000</v>
      </c>
      <c r="O548" s="148" t="n">
        <v>300000</v>
      </c>
      <c r="P548" s="69"/>
      <c r="Q548" s="69"/>
      <c r="R548" s="150"/>
      <c r="ALR548" s="1"/>
      <c r="ALS548" s="0"/>
      <c r="ALT548" s="0"/>
      <c r="ALU548" s="0"/>
      <c r="ALV548" s="0"/>
      <c r="ALW548" s="0"/>
      <c r="ALX548" s="0"/>
      <c r="ALY548" s="0"/>
      <c r="ALZ548" s="0"/>
      <c r="AMA548" s="0"/>
      <c r="AMB548" s="0"/>
      <c r="AMC548" s="0"/>
      <c r="AMD548" s="0"/>
      <c r="AME548" s="0"/>
      <c r="AMF548" s="0"/>
      <c r="AMG548" s="0"/>
      <c r="AMH548" s="0"/>
      <c r="AMI548" s="0"/>
      <c r="AMJ548" s="0"/>
    </row>
    <row r="549" s="95" customFormat="true" ht="17.35" hidden="false" customHeight="false" outlineLevel="0" collapsed="false">
      <c r="B549" s="147"/>
      <c r="C549" s="29" t="s">
        <v>56</v>
      </c>
      <c r="D549" s="29" t="n">
        <v>934</v>
      </c>
      <c r="E549" s="151" t="s">
        <v>57</v>
      </c>
      <c r="F549" s="151" t="s">
        <v>86</v>
      </c>
      <c r="G549" s="74"/>
      <c r="H549" s="75"/>
      <c r="I549" s="148" t="n">
        <f aca="false">SUM(J549:M549)</f>
        <v>21933900</v>
      </c>
      <c r="J549" s="148" t="n">
        <f aca="false">J550+J580</f>
        <v>17878700</v>
      </c>
      <c r="K549" s="69" t="n">
        <f aca="false">K550+K580</f>
        <v>4055200</v>
      </c>
      <c r="L549" s="69" t="n">
        <f aca="false">L550+L580</f>
        <v>0</v>
      </c>
      <c r="M549" s="149" t="n">
        <f aca="false">M550+M580</f>
        <v>0</v>
      </c>
      <c r="N549" s="148" t="n">
        <f aca="false">SUM(O549:R549)</f>
        <v>21625000</v>
      </c>
      <c r="O549" s="148" t="n">
        <f aca="false">O550+O580</f>
        <v>21625000</v>
      </c>
      <c r="P549" s="69" t="n">
        <f aca="false">P550+P580</f>
        <v>0</v>
      </c>
      <c r="Q549" s="69" t="n">
        <f aca="false">Q550+Q580</f>
        <v>0</v>
      </c>
      <c r="R549" s="150" t="n">
        <f aca="false">R550+R580</f>
        <v>0</v>
      </c>
      <c r="ALR549" s="1"/>
      <c r="ALS549" s="0"/>
      <c r="ALT549" s="0"/>
      <c r="ALU549" s="0"/>
      <c r="ALV549" s="0"/>
      <c r="ALW549" s="0"/>
      <c r="ALX549" s="0"/>
      <c r="ALY549" s="0"/>
      <c r="ALZ549" s="0"/>
      <c r="AMA549" s="0"/>
      <c r="AMB549" s="0"/>
      <c r="AMC549" s="0"/>
      <c r="AMD549" s="0"/>
      <c r="AME549" s="0"/>
      <c r="AMF549" s="0"/>
      <c r="AMG549" s="0"/>
      <c r="AMH549" s="0"/>
      <c r="AMI549" s="0"/>
      <c r="AMJ549" s="0"/>
    </row>
    <row r="550" s="95" customFormat="true" ht="17.35" hidden="false" customHeight="false" outlineLevel="0" collapsed="false">
      <c r="B550" s="116"/>
      <c r="C550" s="29" t="s">
        <v>61</v>
      </c>
      <c r="D550" s="29" t="n">
        <v>934</v>
      </c>
      <c r="E550" s="151" t="s">
        <v>57</v>
      </c>
      <c r="F550" s="151" t="s">
        <v>57</v>
      </c>
      <c r="G550" s="74"/>
      <c r="H550" s="75"/>
      <c r="I550" s="148" t="n">
        <f aca="false">SUM(J550:M550)</f>
        <v>19857800</v>
      </c>
      <c r="J550" s="148" t="n">
        <f aca="false">J551+J562+J568+J572+J576</f>
        <v>15958700</v>
      </c>
      <c r="K550" s="69" t="n">
        <f aca="false">K551+K562+K568+K572+K576</f>
        <v>3899100</v>
      </c>
      <c r="L550" s="69" t="n">
        <f aca="false">L551+L562+L568+L572+L576</f>
        <v>0</v>
      </c>
      <c r="M550" s="149" t="n">
        <f aca="false">M551+M562+M568+M572+M576</f>
        <v>0</v>
      </c>
      <c r="N550" s="148" t="n">
        <f aca="false">SUM(O550:R550)</f>
        <v>19579900</v>
      </c>
      <c r="O550" s="148" t="n">
        <f aca="false">O551+O562+O568+O572+O576</f>
        <v>19579900</v>
      </c>
      <c r="P550" s="69" t="n">
        <f aca="false">P551+P562+P568+P572+P576</f>
        <v>0</v>
      </c>
      <c r="Q550" s="69" t="n">
        <f aca="false">Q551+Q562+Q568+Q572+Q576</f>
        <v>0</v>
      </c>
      <c r="R550" s="150" t="n">
        <f aca="false">R551+R562+R568+R572+R576</f>
        <v>0</v>
      </c>
      <c r="ALR550" s="1"/>
      <c r="ALS550" s="0"/>
      <c r="ALT550" s="0"/>
      <c r="ALU550" s="0"/>
      <c r="ALV550" s="0"/>
      <c r="ALW550" s="0"/>
      <c r="ALX550" s="0"/>
      <c r="ALY550" s="0"/>
      <c r="ALZ550" s="0"/>
      <c r="AMA550" s="0"/>
      <c r="AMB550" s="0"/>
      <c r="AMC550" s="0"/>
      <c r="AMD550" s="0"/>
      <c r="AME550" s="0"/>
      <c r="AMF550" s="0"/>
      <c r="AMG550" s="0"/>
      <c r="AMH550" s="0"/>
      <c r="AMI550" s="0"/>
      <c r="AMJ550" s="0"/>
    </row>
    <row r="551" s="95" customFormat="true" ht="31.35" hidden="false" customHeight="false" outlineLevel="0" collapsed="false">
      <c r="B551" s="116"/>
      <c r="C551" s="29" t="s">
        <v>132</v>
      </c>
      <c r="D551" s="29" t="n">
        <v>934</v>
      </c>
      <c r="E551" s="151" t="s">
        <v>57</v>
      </c>
      <c r="F551" s="151" t="s">
        <v>57</v>
      </c>
      <c r="G551" s="74" t="n">
        <v>5200000000</v>
      </c>
      <c r="H551" s="75"/>
      <c r="I551" s="148" t="n">
        <f aca="false">SUM(J551:M551)</f>
        <v>17729500</v>
      </c>
      <c r="J551" s="148" t="n">
        <f aca="false">J552+J557</f>
        <v>14722700</v>
      </c>
      <c r="K551" s="69" t="n">
        <f aca="false">K552+K557</f>
        <v>3006800</v>
      </c>
      <c r="L551" s="69" t="n">
        <f aca="false">L552+L557</f>
        <v>0</v>
      </c>
      <c r="M551" s="149" t="n">
        <f aca="false">M552+M557</f>
        <v>0</v>
      </c>
      <c r="N551" s="148" t="n">
        <f aca="false">SUM(O551:R551)</f>
        <v>17464100</v>
      </c>
      <c r="O551" s="148" t="n">
        <f aca="false">O552+O557</f>
        <v>17464100</v>
      </c>
      <c r="P551" s="69" t="n">
        <f aca="false">P552+P557</f>
        <v>0</v>
      </c>
      <c r="Q551" s="69" t="n">
        <f aca="false">Q552+Q557</f>
        <v>0</v>
      </c>
      <c r="R551" s="150" t="n">
        <f aca="false">R552+R557</f>
        <v>0</v>
      </c>
      <c r="ALR551" s="1"/>
      <c r="ALS551" s="0"/>
      <c r="ALT551" s="0"/>
      <c r="ALU551" s="0"/>
      <c r="ALV551" s="0"/>
      <c r="ALW551" s="0"/>
      <c r="ALX551" s="0"/>
      <c r="ALY551" s="0"/>
      <c r="ALZ551" s="0"/>
      <c r="AMA551" s="0"/>
      <c r="AMB551" s="0"/>
      <c r="AMC551" s="0"/>
      <c r="AMD551" s="0"/>
      <c r="AME551" s="0"/>
      <c r="AMF551" s="0"/>
      <c r="AMG551" s="0"/>
      <c r="AMH551" s="0"/>
      <c r="AMI551" s="0"/>
      <c r="AMJ551" s="0"/>
    </row>
    <row r="552" s="95" customFormat="true" ht="17.35" hidden="false" customHeight="false" outlineLevel="0" collapsed="false">
      <c r="B552" s="116"/>
      <c r="C552" s="29" t="s">
        <v>140</v>
      </c>
      <c r="D552" s="29" t="n">
        <v>934</v>
      </c>
      <c r="E552" s="151" t="s">
        <v>57</v>
      </c>
      <c r="F552" s="151" t="s">
        <v>57</v>
      </c>
      <c r="G552" s="74" t="n">
        <v>5270000000</v>
      </c>
      <c r="H552" s="75"/>
      <c r="I552" s="148" t="n">
        <f aca="false">SUM(J552:M552)</f>
        <v>13853300</v>
      </c>
      <c r="J552" s="148" t="n">
        <f aca="false">J553</f>
        <v>11632800</v>
      </c>
      <c r="K552" s="69" t="n">
        <f aca="false">K553</f>
        <v>2220500</v>
      </c>
      <c r="L552" s="69" t="n">
        <f aca="false">L553</f>
        <v>0</v>
      </c>
      <c r="M552" s="149" t="n">
        <f aca="false">M553</f>
        <v>0</v>
      </c>
      <c r="N552" s="148" t="n">
        <f aca="false">SUM(O552:R552)</f>
        <v>13645900</v>
      </c>
      <c r="O552" s="148" t="n">
        <f aca="false">O553</f>
        <v>13645900</v>
      </c>
      <c r="P552" s="69" t="n">
        <f aca="false">P553</f>
        <v>0</v>
      </c>
      <c r="Q552" s="69" t="n">
        <f aca="false">Q553</f>
        <v>0</v>
      </c>
      <c r="R552" s="150" t="n">
        <f aca="false">R553</f>
        <v>0</v>
      </c>
      <c r="ALR552" s="1"/>
      <c r="ALS552" s="0"/>
      <c r="ALT552" s="0"/>
      <c r="ALU552" s="0"/>
      <c r="ALV552" s="0"/>
      <c r="ALW552" s="0"/>
      <c r="ALX552" s="0"/>
      <c r="ALY552" s="0"/>
      <c r="ALZ552" s="0"/>
      <c r="AMA552" s="0"/>
      <c r="AMB552" s="0"/>
      <c r="AMC552" s="0"/>
      <c r="AMD552" s="0"/>
      <c r="AME552" s="0"/>
      <c r="AMF552" s="0"/>
      <c r="AMG552" s="0"/>
      <c r="AMH552" s="0"/>
      <c r="AMI552" s="0"/>
      <c r="AMJ552" s="0"/>
    </row>
    <row r="553" s="95" customFormat="true" ht="31.35" hidden="false" customHeight="false" outlineLevel="0" collapsed="false">
      <c r="B553" s="116"/>
      <c r="C553" s="29" t="s">
        <v>134</v>
      </c>
      <c r="D553" s="29" t="n">
        <v>934</v>
      </c>
      <c r="E553" s="151" t="s">
        <v>57</v>
      </c>
      <c r="F553" s="151" t="s">
        <v>57</v>
      </c>
      <c r="G553" s="74" t="n">
        <v>5270000590</v>
      </c>
      <c r="H553" s="75"/>
      <c r="I553" s="148" t="n">
        <f aca="false">SUM(J553:M553)</f>
        <v>13853300</v>
      </c>
      <c r="J553" s="148" t="n">
        <f aca="false">J554+J555+J556</f>
        <v>11632800</v>
      </c>
      <c r="K553" s="69" t="n">
        <f aca="false">K554+K555+K556</f>
        <v>2220500</v>
      </c>
      <c r="L553" s="69" t="n">
        <f aca="false">L554+L555+L556</f>
        <v>0</v>
      </c>
      <c r="M553" s="149" t="n">
        <f aca="false">M554+M555+M556</f>
        <v>0</v>
      </c>
      <c r="N553" s="148" t="n">
        <f aca="false">SUM(O553:R553)</f>
        <v>13645900</v>
      </c>
      <c r="O553" s="148" t="n">
        <f aca="false">O554+O555+O556</f>
        <v>13645900</v>
      </c>
      <c r="P553" s="69" t="n">
        <f aca="false">P554+P555+P556</f>
        <v>0</v>
      </c>
      <c r="Q553" s="69" t="n">
        <f aca="false">Q554+Q555+Q556</f>
        <v>0</v>
      </c>
      <c r="R553" s="150" t="n">
        <f aca="false">R554+R555+R556</f>
        <v>0</v>
      </c>
      <c r="ALR553" s="1"/>
      <c r="ALS553" s="0"/>
      <c r="ALT553" s="0"/>
      <c r="ALU553" s="0"/>
      <c r="ALV553" s="0"/>
      <c r="ALW553" s="0"/>
      <c r="ALX553" s="0"/>
      <c r="ALY553" s="0"/>
      <c r="ALZ553" s="0"/>
      <c r="AMA553" s="0"/>
      <c r="AMB553" s="0"/>
      <c r="AMC553" s="0"/>
      <c r="AMD553" s="0"/>
      <c r="AME553" s="0"/>
      <c r="AMF553" s="0"/>
      <c r="AMG553" s="0"/>
      <c r="AMH553" s="0"/>
      <c r="AMI553" s="0"/>
      <c r="AMJ553" s="0"/>
    </row>
    <row r="554" s="95" customFormat="true" ht="61.8" hidden="false" customHeight="false" outlineLevel="0" collapsed="false">
      <c r="B554" s="116"/>
      <c r="C554" s="29" t="s">
        <v>104</v>
      </c>
      <c r="D554" s="29" t="n">
        <v>934</v>
      </c>
      <c r="E554" s="151" t="s">
        <v>57</v>
      </c>
      <c r="F554" s="151" t="s">
        <v>57</v>
      </c>
      <c r="G554" s="74" t="n">
        <v>5270000590</v>
      </c>
      <c r="H554" s="75" t="s">
        <v>105</v>
      </c>
      <c r="I554" s="148" t="n">
        <f aca="false">SUM(J554:M554)</f>
        <v>12485100</v>
      </c>
      <c r="J554" s="148" t="n">
        <v>9989900</v>
      </c>
      <c r="K554" s="69" t="n">
        <v>2495200</v>
      </c>
      <c r="L554" s="69"/>
      <c r="M554" s="149"/>
      <c r="N554" s="148" t="n">
        <f aca="false">SUM(O554:R554)</f>
        <v>12298000</v>
      </c>
      <c r="O554" s="148" t="n">
        <v>12298000</v>
      </c>
      <c r="P554" s="69"/>
      <c r="Q554" s="69"/>
      <c r="R554" s="150"/>
      <c r="ALR554" s="1"/>
      <c r="ALS554" s="0"/>
      <c r="ALT554" s="0"/>
      <c r="ALU554" s="0"/>
      <c r="ALV554" s="0"/>
      <c r="ALW554" s="0"/>
      <c r="ALX554" s="0"/>
      <c r="ALY554" s="0"/>
      <c r="ALZ554" s="0"/>
      <c r="AMA554" s="0"/>
      <c r="AMB554" s="0"/>
      <c r="AMC554" s="0"/>
      <c r="AMD554" s="0"/>
      <c r="AME554" s="0"/>
      <c r="AMF554" s="0"/>
      <c r="AMG554" s="0"/>
      <c r="AMH554" s="0"/>
      <c r="AMI554" s="0"/>
      <c r="AMJ554" s="0"/>
    </row>
    <row r="555" s="95" customFormat="true" ht="31.35" hidden="false" customHeight="false" outlineLevel="0" collapsed="false">
      <c r="B555" s="116"/>
      <c r="C555" s="29" t="s">
        <v>107</v>
      </c>
      <c r="D555" s="29" t="n">
        <v>934</v>
      </c>
      <c r="E555" s="151" t="s">
        <v>57</v>
      </c>
      <c r="F555" s="151" t="s">
        <v>57</v>
      </c>
      <c r="G555" s="74" t="n">
        <v>5270000590</v>
      </c>
      <c r="H555" s="75" t="s">
        <v>108</v>
      </c>
      <c r="I555" s="148" t="n">
        <f aca="false">SUM(J555:M555)</f>
        <v>1364900</v>
      </c>
      <c r="J555" s="148" t="n">
        <v>1639200</v>
      </c>
      <c r="K555" s="69" t="n">
        <v>-274300</v>
      </c>
      <c r="L555" s="69"/>
      <c r="M555" s="149"/>
      <c r="N555" s="148" t="n">
        <f aca="false">SUM(O555:R555)</f>
        <v>1344600</v>
      </c>
      <c r="O555" s="148" t="n">
        <v>1344600</v>
      </c>
      <c r="P555" s="69"/>
      <c r="Q555" s="69"/>
      <c r="R555" s="150"/>
      <c r="ALR555" s="1"/>
      <c r="ALS555" s="0"/>
      <c r="ALT555" s="0"/>
      <c r="ALU555" s="0"/>
      <c r="ALV555" s="0"/>
      <c r="ALW555" s="0"/>
      <c r="ALX555" s="0"/>
      <c r="ALY555" s="0"/>
      <c r="ALZ555" s="0"/>
      <c r="AMA555" s="0"/>
      <c r="AMB555" s="0"/>
      <c r="AMC555" s="0"/>
      <c r="AMD555" s="0"/>
      <c r="AME555" s="0"/>
      <c r="AMF555" s="0"/>
      <c r="AMG555" s="0"/>
      <c r="AMH555" s="0"/>
      <c r="AMI555" s="0"/>
      <c r="AMJ555" s="0"/>
    </row>
    <row r="556" s="95" customFormat="true" ht="17.35" hidden="false" customHeight="false" outlineLevel="0" collapsed="false">
      <c r="B556" s="116"/>
      <c r="C556" s="29" t="s">
        <v>110</v>
      </c>
      <c r="D556" s="29" t="n">
        <v>934</v>
      </c>
      <c r="E556" s="151" t="s">
        <v>57</v>
      </c>
      <c r="F556" s="151" t="s">
        <v>57</v>
      </c>
      <c r="G556" s="74" t="n">
        <v>5270000590</v>
      </c>
      <c r="H556" s="75" t="s">
        <v>111</v>
      </c>
      <c r="I556" s="148" t="n">
        <f aca="false">SUM(J556:M556)</f>
        <v>3300</v>
      </c>
      <c r="J556" s="148" t="n">
        <v>3700</v>
      </c>
      <c r="K556" s="69" t="n">
        <v>-400</v>
      </c>
      <c r="L556" s="69"/>
      <c r="M556" s="149"/>
      <c r="N556" s="148" t="n">
        <f aca="false">SUM(O556:R556)</f>
        <v>3300</v>
      </c>
      <c r="O556" s="148" t="n">
        <v>3300</v>
      </c>
      <c r="P556" s="69"/>
      <c r="Q556" s="69"/>
      <c r="R556" s="150"/>
      <c r="ALR556" s="1"/>
      <c r="ALS556" s="0"/>
      <c r="ALT556" s="0"/>
      <c r="ALU556" s="0"/>
      <c r="ALV556" s="0"/>
      <c r="ALW556" s="0"/>
      <c r="ALX556" s="0"/>
      <c r="ALY556" s="0"/>
      <c r="ALZ556" s="0"/>
      <c r="AMA556" s="0"/>
      <c r="AMB556" s="0"/>
      <c r="AMC556" s="0"/>
      <c r="AMD556" s="0"/>
      <c r="AME556" s="0"/>
      <c r="AMF556" s="0"/>
      <c r="AMG556" s="0"/>
      <c r="AMH556" s="0"/>
      <c r="AMI556" s="0"/>
      <c r="AMJ556" s="0"/>
    </row>
    <row r="557" s="95" customFormat="true" ht="31.35" hidden="false" customHeight="false" outlineLevel="0" collapsed="false">
      <c r="B557" s="116"/>
      <c r="C557" s="29" t="s">
        <v>141</v>
      </c>
      <c r="D557" s="29" t="n">
        <v>934</v>
      </c>
      <c r="E557" s="151" t="s">
        <v>57</v>
      </c>
      <c r="F557" s="151" t="s">
        <v>57</v>
      </c>
      <c r="G557" s="74" t="n">
        <v>5280000000</v>
      </c>
      <c r="H557" s="75"/>
      <c r="I557" s="148" t="n">
        <f aca="false">SUM(J557:M557)</f>
        <v>3876200</v>
      </c>
      <c r="J557" s="148" t="n">
        <f aca="false">J558</f>
        <v>3089900</v>
      </c>
      <c r="K557" s="69" t="n">
        <f aca="false">K558</f>
        <v>786300</v>
      </c>
      <c r="L557" s="69" t="n">
        <f aca="false">L558</f>
        <v>0</v>
      </c>
      <c r="M557" s="149" t="n">
        <f aca="false">M558</f>
        <v>0</v>
      </c>
      <c r="N557" s="148" t="n">
        <f aca="false">SUM(O557:R557)</f>
        <v>3818200</v>
      </c>
      <c r="O557" s="148" t="n">
        <f aca="false">O558</f>
        <v>3818200</v>
      </c>
      <c r="P557" s="69" t="n">
        <f aca="false">P558</f>
        <v>0</v>
      </c>
      <c r="Q557" s="69" t="n">
        <f aca="false">Q558</f>
        <v>0</v>
      </c>
      <c r="R557" s="150" t="n">
        <f aca="false">R558</f>
        <v>0</v>
      </c>
      <c r="ALR557" s="1"/>
      <c r="ALS557" s="0"/>
      <c r="ALT557" s="0"/>
      <c r="ALU557" s="0"/>
      <c r="ALV557" s="0"/>
      <c r="ALW557" s="0"/>
      <c r="ALX557" s="0"/>
      <c r="ALY557" s="0"/>
      <c r="ALZ557" s="0"/>
      <c r="AMA557" s="0"/>
      <c r="AMB557" s="0"/>
      <c r="AMC557" s="0"/>
      <c r="AMD557" s="0"/>
      <c r="AME557" s="0"/>
      <c r="AMF557" s="0"/>
      <c r="AMG557" s="0"/>
      <c r="AMH557" s="0"/>
      <c r="AMI557" s="0"/>
      <c r="AMJ557" s="0"/>
    </row>
    <row r="558" s="95" customFormat="true" ht="31.35" hidden="false" customHeight="false" outlineLevel="0" collapsed="false">
      <c r="B558" s="116"/>
      <c r="C558" s="29" t="s">
        <v>142</v>
      </c>
      <c r="D558" s="29" t="n">
        <v>934</v>
      </c>
      <c r="E558" s="151" t="s">
        <v>57</v>
      </c>
      <c r="F558" s="151" t="s">
        <v>57</v>
      </c>
      <c r="G558" s="74" t="n">
        <v>5280000590</v>
      </c>
      <c r="H558" s="75"/>
      <c r="I558" s="148" t="n">
        <f aca="false">SUM(J558:M558)</f>
        <v>3876200</v>
      </c>
      <c r="J558" s="148" t="n">
        <f aca="false">J559+J560+J561</f>
        <v>3089900</v>
      </c>
      <c r="K558" s="69" t="n">
        <f aca="false">K559+K560+K561</f>
        <v>786300</v>
      </c>
      <c r="L558" s="69" t="n">
        <f aca="false">L559+L560+L561</f>
        <v>0</v>
      </c>
      <c r="M558" s="149" t="n">
        <f aca="false">M559+M560+M561</f>
        <v>0</v>
      </c>
      <c r="N558" s="148" t="n">
        <f aca="false">SUM(O558:R558)</f>
        <v>3818200</v>
      </c>
      <c r="O558" s="148" t="n">
        <f aca="false">O559+O560+O561</f>
        <v>3818200</v>
      </c>
      <c r="P558" s="69" t="n">
        <f aca="false">P559+P560+P561</f>
        <v>0</v>
      </c>
      <c r="Q558" s="69" t="n">
        <f aca="false">Q559+Q560+Q561</f>
        <v>0</v>
      </c>
      <c r="R558" s="150" t="n">
        <f aca="false">R559+R560+R561</f>
        <v>0</v>
      </c>
      <c r="ALR558" s="1"/>
      <c r="ALS558" s="0"/>
      <c r="ALT558" s="0"/>
      <c r="ALU558" s="0"/>
      <c r="ALV558" s="0"/>
      <c r="ALW558" s="0"/>
      <c r="ALX558" s="0"/>
      <c r="ALY558" s="0"/>
      <c r="ALZ558" s="0"/>
      <c r="AMA558" s="0"/>
      <c r="AMB558" s="0"/>
      <c r="AMC558" s="0"/>
      <c r="AMD558" s="0"/>
      <c r="AME558" s="0"/>
      <c r="AMF558" s="0"/>
      <c r="AMG558" s="0"/>
      <c r="AMH558" s="0"/>
      <c r="AMI558" s="0"/>
      <c r="AMJ558" s="0"/>
    </row>
    <row r="559" s="95" customFormat="true" ht="61.8" hidden="false" customHeight="false" outlineLevel="0" collapsed="false">
      <c r="B559" s="116"/>
      <c r="C559" s="29" t="s">
        <v>104</v>
      </c>
      <c r="D559" s="29" t="n">
        <v>934</v>
      </c>
      <c r="E559" s="151" t="s">
        <v>57</v>
      </c>
      <c r="F559" s="151" t="s">
        <v>57</v>
      </c>
      <c r="G559" s="74" t="n">
        <v>5280000590</v>
      </c>
      <c r="H559" s="75" t="s">
        <v>105</v>
      </c>
      <c r="I559" s="148" t="n">
        <f aca="false">SUM(J559:M559)</f>
        <v>3688000</v>
      </c>
      <c r="J559" s="148" t="n">
        <v>2919900</v>
      </c>
      <c r="K559" s="69" t="n">
        <v>768100</v>
      </c>
      <c r="L559" s="69"/>
      <c r="M559" s="149"/>
      <c r="N559" s="148" t="n">
        <f aca="false">SUM(O559:R559)</f>
        <v>3632800</v>
      </c>
      <c r="O559" s="148" t="n">
        <v>3632800</v>
      </c>
      <c r="P559" s="69"/>
      <c r="Q559" s="69"/>
      <c r="R559" s="150"/>
      <c r="ALR559" s="1"/>
      <c r="ALS559" s="0"/>
      <c r="ALT559" s="0"/>
      <c r="ALU559" s="0"/>
      <c r="ALV559" s="0"/>
      <c r="ALW559" s="0"/>
      <c r="ALX559" s="0"/>
      <c r="ALY559" s="0"/>
      <c r="ALZ559" s="0"/>
      <c r="AMA559" s="0"/>
      <c r="AMB559" s="0"/>
      <c r="AMC559" s="0"/>
      <c r="AMD559" s="0"/>
      <c r="AME559" s="0"/>
      <c r="AMF559" s="0"/>
      <c r="AMG559" s="0"/>
      <c r="AMH559" s="0"/>
      <c r="AMI559" s="0"/>
      <c r="AMJ559" s="0"/>
    </row>
    <row r="560" s="95" customFormat="true" ht="31.35" hidden="false" customHeight="false" outlineLevel="0" collapsed="false">
      <c r="B560" s="116"/>
      <c r="C560" s="29" t="s">
        <v>107</v>
      </c>
      <c r="D560" s="29" t="n">
        <v>934</v>
      </c>
      <c r="E560" s="151" t="s">
        <v>57</v>
      </c>
      <c r="F560" s="151" t="s">
        <v>57</v>
      </c>
      <c r="G560" s="74" t="n">
        <v>5280000590</v>
      </c>
      <c r="H560" s="75" t="s">
        <v>108</v>
      </c>
      <c r="I560" s="148" t="n">
        <f aca="false">SUM(J560:M560)</f>
        <v>187500</v>
      </c>
      <c r="J560" s="148" t="n">
        <v>169300</v>
      </c>
      <c r="K560" s="69" t="n">
        <v>18200</v>
      </c>
      <c r="L560" s="69"/>
      <c r="M560" s="149"/>
      <c r="N560" s="148" t="n">
        <f aca="false">SUM(O560:R560)</f>
        <v>184700</v>
      </c>
      <c r="O560" s="148" t="n">
        <v>184700</v>
      </c>
      <c r="P560" s="69"/>
      <c r="Q560" s="69"/>
      <c r="R560" s="150"/>
      <c r="ALR560" s="1"/>
      <c r="ALS560" s="0"/>
      <c r="ALT560" s="0"/>
      <c r="ALU560" s="0"/>
      <c r="ALV560" s="0"/>
      <c r="ALW560" s="0"/>
      <c r="ALX560" s="0"/>
      <c r="ALY560" s="0"/>
      <c r="ALZ560" s="0"/>
      <c r="AMA560" s="0"/>
      <c r="AMB560" s="0"/>
      <c r="AMC560" s="0"/>
      <c r="AMD560" s="0"/>
      <c r="AME560" s="0"/>
      <c r="AMF560" s="0"/>
      <c r="AMG560" s="0"/>
      <c r="AMH560" s="0"/>
      <c r="AMI560" s="0"/>
      <c r="AMJ560" s="0"/>
    </row>
    <row r="561" s="95" customFormat="true" ht="17.35" hidden="false" customHeight="false" outlineLevel="0" collapsed="false">
      <c r="B561" s="116"/>
      <c r="C561" s="29" t="s">
        <v>110</v>
      </c>
      <c r="D561" s="29" t="n">
        <v>934</v>
      </c>
      <c r="E561" s="151" t="s">
        <v>57</v>
      </c>
      <c r="F561" s="151" t="s">
        <v>57</v>
      </c>
      <c r="G561" s="74" t="n">
        <v>5280000590</v>
      </c>
      <c r="H561" s="75" t="s">
        <v>111</v>
      </c>
      <c r="I561" s="148" t="n">
        <f aca="false">SUM(J561:M561)</f>
        <v>700</v>
      </c>
      <c r="J561" s="148" t="n">
        <v>700</v>
      </c>
      <c r="K561" s="69"/>
      <c r="L561" s="69"/>
      <c r="M561" s="149"/>
      <c r="N561" s="148" t="n">
        <f aca="false">SUM(O561:R561)</f>
        <v>700</v>
      </c>
      <c r="O561" s="148" t="n">
        <v>700</v>
      </c>
      <c r="P561" s="69"/>
      <c r="Q561" s="69"/>
      <c r="R561" s="150"/>
      <c r="ALR561" s="1"/>
      <c r="ALS561" s="0"/>
      <c r="ALT561" s="0"/>
      <c r="ALU561" s="0"/>
      <c r="ALV561" s="0"/>
      <c r="ALW561" s="0"/>
      <c r="ALX561" s="0"/>
      <c r="ALY561" s="0"/>
      <c r="ALZ561" s="0"/>
      <c r="AMA561" s="0"/>
      <c r="AMB561" s="0"/>
      <c r="AMC561" s="0"/>
      <c r="AMD561" s="0"/>
      <c r="AME561" s="0"/>
      <c r="AMF561" s="0"/>
      <c r="AMG561" s="0"/>
      <c r="AMH561" s="0"/>
      <c r="AMI561" s="0"/>
      <c r="AMJ561" s="0"/>
    </row>
    <row r="562" s="95" customFormat="true" ht="31.35" hidden="false" customHeight="false" outlineLevel="0" collapsed="false">
      <c r="B562" s="116"/>
      <c r="C562" s="29" t="s">
        <v>143</v>
      </c>
      <c r="D562" s="29" t="n">
        <v>934</v>
      </c>
      <c r="E562" s="151" t="s">
        <v>57</v>
      </c>
      <c r="F562" s="151" t="s">
        <v>57</v>
      </c>
      <c r="G562" s="74" t="n">
        <v>5300000000</v>
      </c>
      <c r="H562" s="75"/>
      <c r="I562" s="148" t="n">
        <f aca="false">SUM(J562:M562)</f>
        <v>828300</v>
      </c>
      <c r="J562" s="148" t="n">
        <f aca="false">J563</f>
        <v>0</v>
      </c>
      <c r="K562" s="69" t="n">
        <f aca="false">K563</f>
        <v>828300</v>
      </c>
      <c r="L562" s="69" t="n">
        <f aca="false">L563</f>
        <v>0</v>
      </c>
      <c r="M562" s="149" t="n">
        <f aca="false">M563</f>
        <v>0</v>
      </c>
      <c r="N562" s="148" t="n">
        <f aca="false">SUM(O562:R562)</f>
        <v>815800</v>
      </c>
      <c r="O562" s="148" t="n">
        <f aca="false">O563</f>
        <v>815800</v>
      </c>
      <c r="P562" s="69" t="n">
        <f aca="false">P563</f>
        <v>0</v>
      </c>
      <c r="Q562" s="69" t="n">
        <f aca="false">Q563</f>
        <v>0</v>
      </c>
      <c r="R562" s="150" t="n">
        <f aca="false">R563</f>
        <v>0</v>
      </c>
      <c r="ALR562" s="1"/>
      <c r="ALS562" s="0"/>
      <c r="ALT562" s="0"/>
      <c r="ALU562" s="0"/>
      <c r="ALV562" s="0"/>
      <c r="ALW562" s="0"/>
      <c r="ALX562" s="0"/>
      <c r="ALY562" s="0"/>
      <c r="ALZ562" s="0"/>
      <c r="AMA562" s="0"/>
      <c r="AMB562" s="0"/>
      <c r="AMC562" s="0"/>
      <c r="AMD562" s="0"/>
      <c r="AME562" s="0"/>
      <c r="AMF562" s="0"/>
      <c r="AMG562" s="0"/>
      <c r="AMH562" s="0"/>
      <c r="AMI562" s="0"/>
      <c r="AMJ562" s="0"/>
    </row>
    <row r="563" s="95" customFormat="true" ht="17.35" hidden="false" customHeight="false" outlineLevel="0" collapsed="false">
      <c r="B563" s="116"/>
      <c r="C563" s="29" t="s">
        <v>144</v>
      </c>
      <c r="D563" s="29" t="n">
        <v>934</v>
      </c>
      <c r="E563" s="151" t="s">
        <v>57</v>
      </c>
      <c r="F563" s="151" t="s">
        <v>57</v>
      </c>
      <c r="G563" s="74" t="n">
        <v>5310000000</v>
      </c>
      <c r="H563" s="75"/>
      <c r="I563" s="148" t="n">
        <f aca="false">SUM(J563:M563)</f>
        <v>828300</v>
      </c>
      <c r="J563" s="148" t="n">
        <f aca="false">J564</f>
        <v>0</v>
      </c>
      <c r="K563" s="69" t="n">
        <f aca="false">K564</f>
        <v>828300</v>
      </c>
      <c r="L563" s="69" t="n">
        <f aca="false">L564</f>
        <v>0</v>
      </c>
      <c r="M563" s="149" t="n">
        <f aca="false">M564</f>
        <v>0</v>
      </c>
      <c r="N563" s="148" t="n">
        <f aca="false">SUM(O563:R563)</f>
        <v>815800</v>
      </c>
      <c r="O563" s="148" t="n">
        <f aca="false">O564</f>
        <v>815800</v>
      </c>
      <c r="P563" s="69" t="n">
        <f aca="false">P564</f>
        <v>0</v>
      </c>
      <c r="Q563" s="69" t="n">
        <f aca="false">Q564</f>
        <v>0</v>
      </c>
      <c r="R563" s="150" t="n">
        <f aca="false">R564</f>
        <v>0</v>
      </c>
      <c r="ALR563" s="1"/>
      <c r="ALS563" s="0"/>
      <c r="ALT563" s="0"/>
      <c r="ALU563" s="0"/>
      <c r="ALV563" s="0"/>
      <c r="ALW563" s="0"/>
      <c r="ALX563" s="0"/>
      <c r="ALY563" s="0"/>
      <c r="ALZ563" s="0"/>
      <c r="AMA563" s="0"/>
      <c r="AMB563" s="0"/>
      <c r="AMC563" s="0"/>
      <c r="AMD563" s="0"/>
      <c r="AME563" s="0"/>
      <c r="AMF563" s="0"/>
      <c r="AMG563" s="0"/>
      <c r="AMH563" s="0"/>
      <c r="AMI563" s="0"/>
      <c r="AMJ563" s="0"/>
    </row>
    <row r="564" s="95" customFormat="true" ht="17.35" hidden="false" customHeight="false" outlineLevel="0" collapsed="false">
      <c r="B564" s="116"/>
      <c r="C564" s="29" t="s">
        <v>145</v>
      </c>
      <c r="D564" s="29" t="n">
        <v>934</v>
      </c>
      <c r="E564" s="151" t="s">
        <v>57</v>
      </c>
      <c r="F564" s="151" t="s">
        <v>57</v>
      </c>
      <c r="G564" s="74" t="n">
        <v>5310010350</v>
      </c>
      <c r="H564" s="75"/>
      <c r="I564" s="148" t="n">
        <f aca="false">SUM(J564:M564)</f>
        <v>828300</v>
      </c>
      <c r="J564" s="148" t="n">
        <f aca="false">J565+J566</f>
        <v>0</v>
      </c>
      <c r="K564" s="69" t="n">
        <f aca="false">K565+K566+K567</f>
        <v>828300</v>
      </c>
      <c r="L564" s="69" t="n">
        <f aca="false">L565+L566</f>
        <v>0</v>
      </c>
      <c r="M564" s="149" t="n">
        <f aca="false">M565+M566</f>
        <v>0</v>
      </c>
      <c r="N564" s="148" t="n">
        <f aca="false">SUM(O564:R564)</f>
        <v>815800</v>
      </c>
      <c r="O564" s="148" t="n">
        <f aca="false">O565+O566+O567</f>
        <v>815800</v>
      </c>
      <c r="P564" s="69" t="n">
        <f aca="false">P565+P566</f>
        <v>0</v>
      </c>
      <c r="Q564" s="69" t="n">
        <f aca="false">Q565+Q566</f>
        <v>0</v>
      </c>
      <c r="R564" s="150" t="n">
        <f aca="false">R565+R566</f>
        <v>0</v>
      </c>
      <c r="ALR564" s="1"/>
      <c r="ALS564" s="0"/>
      <c r="ALT564" s="0"/>
      <c r="ALU564" s="0"/>
      <c r="ALV564" s="0"/>
      <c r="ALW564" s="0"/>
      <c r="ALX564" s="0"/>
      <c r="ALY564" s="0"/>
      <c r="ALZ564" s="0"/>
      <c r="AMA564" s="0"/>
      <c r="AMB564" s="0"/>
      <c r="AMC564" s="0"/>
      <c r="AMD564" s="0"/>
      <c r="AME564" s="0"/>
      <c r="AMF564" s="0"/>
      <c r="AMG564" s="0"/>
      <c r="AMH564" s="0"/>
      <c r="AMI564" s="0"/>
      <c r="AMJ564" s="0"/>
    </row>
    <row r="565" s="95" customFormat="true" ht="61.8" hidden="false" customHeight="false" outlineLevel="0" collapsed="false">
      <c r="B565" s="116"/>
      <c r="C565" s="29" t="s">
        <v>104</v>
      </c>
      <c r="D565" s="29" t="n">
        <v>934</v>
      </c>
      <c r="E565" s="151" t="s">
        <v>57</v>
      </c>
      <c r="F565" s="151" t="s">
        <v>57</v>
      </c>
      <c r="G565" s="74" t="n">
        <v>5310010350</v>
      </c>
      <c r="H565" s="75" t="s">
        <v>105</v>
      </c>
      <c r="I565" s="148" t="n">
        <f aca="false">SUM(J565:M565)</f>
        <v>100000</v>
      </c>
      <c r="J565" s="148"/>
      <c r="K565" s="69" t="n">
        <v>100000</v>
      </c>
      <c r="L565" s="69"/>
      <c r="M565" s="149"/>
      <c r="N565" s="148" t="n">
        <f aca="false">SUM(O565:R565)</f>
        <v>100000</v>
      </c>
      <c r="O565" s="148" t="n">
        <v>100000</v>
      </c>
      <c r="P565" s="69"/>
      <c r="Q565" s="69"/>
      <c r="R565" s="150"/>
      <c r="ALR565" s="1"/>
      <c r="ALS565" s="0"/>
      <c r="ALT565" s="0"/>
      <c r="ALU565" s="0"/>
      <c r="ALV565" s="0"/>
      <c r="ALW565" s="0"/>
      <c r="ALX565" s="0"/>
      <c r="ALY565" s="0"/>
      <c r="ALZ565" s="0"/>
      <c r="AMA565" s="0"/>
      <c r="AMB565" s="0"/>
      <c r="AMC565" s="0"/>
      <c r="AMD565" s="0"/>
      <c r="AME565" s="0"/>
      <c r="AMF565" s="0"/>
      <c r="AMG565" s="0"/>
      <c r="AMH565" s="0"/>
      <c r="AMI565" s="0"/>
      <c r="AMJ565" s="0"/>
    </row>
    <row r="566" s="95" customFormat="true" ht="31.35" hidden="false" customHeight="false" outlineLevel="0" collapsed="false">
      <c r="B566" s="116"/>
      <c r="C566" s="29" t="s">
        <v>107</v>
      </c>
      <c r="D566" s="29" t="n">
        <v>934</v>
      </c>
      <c r="E566" s="151" t="s">
        <v>57</v>
      </c>
      <c r="F566" s="151" t="s">
        <v>57</v>
      </c>
      <c r="G566" s="74" t="n">
        <v>5310010350</v>
      </c>
      <c r="H566" s="75" t="s">
        <v>108</v>
      </c>
      <c r="I566" s="148" t="n">
        <f aca="false">SUM(J566:M566)</f>
        <v>278300</v>
      </c>
      <c r="J566" s="148"/>
      <c r="K566" s="69" t="n">
        <v>278300</v>
      </c>
      <c r="L566" s="69"/>
      <c r="M566" s="149"/>
      <c r="N566" s="148" t="n">
        <f aca="false">SUM(O566:R566)</f>
        <v>265800</v>
      </c>
      <c r="O566" s="148" t="n">
        <v>265800</v>
      </c>
      <c r="P566" s="69"/>
      <c r="Q566" s="69"/>
      <c r="R566" s="150"/>
      <c r="ALR566" s="1"/>
      <c r="ALS566" s="0"/>
      <c r="ALT566" s="0"/>
      <c r="ALU566" s="0"/>
      <c r="ALV566" s="0"/>
      <c r="ALW566" s="0"/>
      <c r="ALX566" s="0"/>
      <c r="ALY566" s="0"/>
      <c r="ALZ566" s="0"/>
      <c r="AMA566" s="0"/>
      <c r="AMB566" s="0"/>
      <c r="AMC566" s="0"/>
      <c r="AMD566" s="0"/>
      <c r="AME566" s="0"/>
      <c r="AMF566" s="0"/>
      <c r="AMG566" s="0"/>
      <c r="AMH566" s="0"/>
      <c r="AMI566" s="0"/>
      <c r="AMJ566" s="0"/>
    </row>
    <row r="567" s="95" customFormat="true" ht="17.35" hidden="false" customHeight="false" outlineLevel="0" collapsed="false">
      <c r="B567" s="116"/>
      <c r="C567" s="29" t="s">
        <v>146</v>
      </c>
      <c r="D567" s="29" t="n">
        <v>934</v>
      </c>
      <c r="E567" s="151" t="s">
        <v>57</v>
      </c>
      <c r="F567" s="151" t="s">
        <v>57</v>
      </c>
      <c r="G567" s="74" t="n">
        <v>5310010350</v>
      </c>
      <c r="H567" s="75" t="s">
        <v>147</v>
      </c>
      <c r="I567" s="148" t="n">
        <f aca="false">SUM(J567:M567)</f>
        <v>450000</v>
      </c>
      <c r="J567" s="148"/>
      <c r="K567" s="69" t="n">
        <v>450000</v>
      </c>
      <c r="L567" s="69"/>
      <c r="M567" s="149"/>
      <c r="N567" s="148" t="n">
        <f aca="false">SUM(O567:R567)</f>
        <v>450000</v>
      </c>
      <c r="O567" s="148" t="n">
        <v>450000</v>
      </c>
      <c r="P567" s="69"/>
      <c r="Q567" s="69"/>
      <c r="R567" s="150"/>
      <c r="ALR567" s="1"/>
      <c r="ALS567" s="0"/>
      <c r="ALT567" s="0"/>
      <c r="ALU567" s="0"/>
      <c r="ALV567" s="0"/>
      <c r="ALW567" s="0"/>
      <c r="ALX567" s="0"/>
      <c r="ALY567" s="0"/>
      <c r="ALZ567" s="0"/>
      <c r="AMA567" s="0"/>
      <c r="AMB567" s="0"/>
      <c r="AMC567" s="0"/>
      <c r="AMD567" s="0"/>
      <c r="AME567" s="0"/>
      <c r="AMF567" s="0"/>
      <c r="AMG567" s="0"/>
      <c r="AMH567" s="0"/>
      <c r="AMI567" s="0"/>
      <c r="AMJ567" s="0"/>
    </row>
    <row r="568" s="95" customFormat="true" ht="47.05" hidden="false" customHeight="false" outlineLevel="0" collapsed="false">
      <c r="B568" s="116"/>
      <c r="C568" s="29" t="s">
        <v>267</v>
      </c>
      <c r="D568" s="29" t="n">
        <v>934</v>
      </c>
      <c r="E568" s="151" t="s">
        <v>57</v>
      </c>
      <c r="F568" s="151" t="s">
        <v>57</v>
      </c>
      <c r="G568" s="74" t="n">
        <v>6700000000</v>
      </c>
      <c r="H568" s="75"/>
      <c r="I568" s="148" t="n">
        <f aca="false">SUM(J568:M568)</f>
        <v>100000</v>
      </c>
      <c r="J568" s="148" t="n">
        <f aca="false">J569</f>
        <v>100000</v>
      </c>
      <c r="K568" s="69" t="n">
        <f aca="false">K569</f>
        <v>0</v>
      </c>
      <c r="L568" s="69" t="n">
        <f aca="false">L569</f>
        <v>0</v>
      </c>
      <c r="M568" s="149" t="n">
        <f aca="false">M569</f>
        <v>0</v>
      </c>
      <c r="N568" s="148" t="n">
        <f aca="false">SUM(O568:R568)</f>
        <v>100000</v>
      </c>
      <c r="O568" s="148" t="n">
        <f aca="false">O569</f>
        <v>100000</v>
      </c>
      <c r="P568" s="69" t="n">
        <f aca="false">P569</f>
        <v>0</v>
      </c>
      <c r="Q568" s="69" t="n">
        <f aca="false">Q569</f>
        <v>0</v>
      </c>
      <c r="R568" s="150" t="n">
        <f aca="false">R569</f>
        <v>0</v>
      </c>
      <c r="ALR568" s="1"/>
      <c r="ALS568" s="0"/>
      <c r="ALT568" s="0"/>
      <c r="ALU568" s="0"/>
      <c r="ALV568" s="0"/>
      <c r="ALW568" s="0"/>
      <c r="ALX568" s="0"/>
      <c r="ALY568" s="0"/>
      <c r="ALZ568" s="0"/>
      <c r="AMA568" s="0"/>
      <c r="AMB568" s="0"/>
      <c r="AMC568" s="0"/>
      <c r="AMD568" s="0"/>
      <c r="AME568" s="0"/>
      <c r="AMF568" s="0"/>
      <c r="AMG568" s="0"/>
      <c r="AMH568" s="0"/>
      <c r="AMI568" s="0"/>
      <c r="AMJ568" s="0"/>
    </row>
    <row r="569" s="95" customFormat="true" ht="31.35" hidden="false" customHeight="false" outlineLevel="0" collapsed="false">
      <c r="B569" s="116"/>
      <c r="C569" s="29" t="s">
        <v>268</v>
      </c>
      <c r="D569" s="29" t="n">
        <v>934</v>
      </c>
      <c r="E569" s="151" t="s">
        <v>57</v>
      </c>
      <c r="F569" s="151" t="s">
        <v>57</v>
      </c>
      <c r="G569" s="74" t="n">
        <v>6710000000</v>
      </c>
      <c r="H569" s="75"/>
      <c r="I569" s="148" t="n">
        <f aca="false">SUM(J569:M569)</f>
        <v>100000</v>
      </c>
      <c r="J569" s="148" t="n">
        <f aca="false">J570</f>
        <v>100000</v>
      </c>
      <c r="K569" s="69" t="n">
        <f aca="false">K570</f>
        <v>0</v>
      </c>
      <c r="L569" s="69" t="n">
        <f aca="false">L570</f>
        <v>0</v>
      </c>
      <c r="M569" s="149" t="n">
        <f aca="false">M570</f>
        <v>0</v>
      </c>
      <c r="N569" s="148" t="n">
        <f aca="false">SUM(O569:R569)</f>
        <v>100000</v>
      </c>
      <c r="O569" s="148" t="n">
        <f aca="false">O570</f>
        <v>100000</v>
      </c>
      <c r="P569" s="69" t="n">
        <f aca="false">P570</f>
        <v>0</v>
      </c>
      <c r="Q569" s="69" t="n">
        <f aca="false">Q570</f>
        <v>0</v>
      </c>
      <c r="R569" s="150" t="n">
        <f aca="false">R570</f>
        <v>0</v>
      </c>
      <c r="ALR569" s="1"/>
      <c r="ALS569" s="0"/>
      <c r="ALT569" s="0"/>
      <c r="ALU569" s="0"/>
      <c r="ALV569" s="0"/>
      <c r="ALW569" s="0"/>
      <c r="ALX569" s="0"/>
      <c r="ALY569" s="0"/>
      <c r="ALZ569" s="0"/>
      <c r="AMA569" s="0"/>
      <c r="AMB569" s="0"/>
      <c r="AMC569" s="0"/>
      <c r="AMD569" s="0"/>
      <c r="AME569" s="0"/>
      <c r="AMF569" s="0"/>
      <c r="AMG569" s="0"/>
      <c r="AMH569" s="0"/>
      <c r="AMI569" s="0"/>
      <c r="AMJ569" s="0"/>
    </row>
    <row r="570" s="95" customFormat="true" ht="17.35" hidden="false" customHeight="false" outlineLevel="0" collapsed="false">
      <c r="B570" s="116"/>
      <c r="C570" s="29" t="s">
        <v>269</v>
      </c>
      <c r="D570" s="29" t="n">
        <v>934</v>
      </c>
      <c r="E570" s="151" t="s">
        <v>57</v>
      </c>
      <c r="F570" s="151" t="s">
        <v>57</v>
      </c>
      <c r="G570" s="74" t="n">
        <v>6710010220</v>
      </c>
      <c r="H570" s="75"/>
      <c r="I570" s="148" t="n">
        <f aca="false">SUM(J570:M570)</f>
        <v>100000</v>
      </c>
      <c r="J570" s="148" t="n">
        <f aca="false">J571</f>
        <v>100000</v>
      </c>
      <c r="K570" s="69" t="n">
        <f aca="false">K571</f>
        <v>0</v>
      </c>
      <c r="L570" s="69" t="n">
        <f aca="false">L571</f>
        <v>0</v>
      </c>
      <c r="M570" s="149" t="n">
        <f aca="false">M571</f>
        <v>0</v>
      </c>
      <c r="N570" s="148" t="n">
        <f aca="false">SUM(O570:R570)</f>
        <v>100000</v>
      </c>
      <c r="O570" s="148" t="n">
        <f aca="false">O571</f>
        <v>100000</v>
      </c>
      <c r="P570" s="69" t="n">
        <f aca="false">P571</f>
        <v>0</v>
      </c>
      <c r="Q570" s="69" t="n">
        <f aca="false">Q571</f>
        <v>0</v>
      </c>
      <c r="R570" s="150" t="n">
        <f aca="false">R571</f>
        <v>0</v>
      </c>
      <c r="ALR570" s="1"/>
      <c r="ALS570" s="0"/>
      <c r="ALT570" s="0"/>
      <c r="ALU570" s="0"/>
      <c r="ALV570" s="0"/>
      <c r="ALW570" s="0"/>
      <c r="ALX570" s="0"/>
      <c r="ALY570" s="0"/>
      <c r="ALZ570" s="0"/>
      <c r="AMA570" s="0"/>
      <c r="AMB570" s="0"/>
      <c r="AMC570" s="0"/>
      <c r="AMD570" s="0"/>
      <c r="AME570" s="0"/>
      <c r="AMF570" s="0"/>
      <c r="AMG570" s="0"/>
      <c r="AMH570" s="0"/>
      <c r="AMI570" s="0"/>
      <c r="AMJ570" s="0"/>
    </row>
    <row r="571" s="95" customFormat="true" ht="31.35" hidden="false" customHeight="false" outlineLevel="0" collapsed="false">
      <c r="B571" s="116"/>
      <c r="C571" s="29" t="s">
        <v>107</v>
      </c>
      <c r="D571" s="29" t="n">
        <v>934</v>
      </c>
      <c r="E571" s="151" t="s">
        <v>57</v>
      </c>
      <c r="F571" s="151" t="s">
        <v>57</v>
      </c>
      <c r="G571" s="74" t="n">
        <v>6710010220</v>
      </c>
      <c r="H571" s="75" t="s">
        <v>108</v>
      </c>
      <c r="I571" s="148" t="n">
        <f aca="false">SUM(J571:M571)</f>
        <v>100000</v>
      </c>
      <c r="J571" s="148" t="n">
        <v>100000</v>
      </c>
      <c r="K571" s="69" t="n">
        <v>0</v>
      </c>
      <c r="L571" s="69" t="n">
        <v>0</v>
      </c>
      <c r="M571" s="149" t="n">
        <v>0</v>
      </c>
      <c r="N571" s="148" t="n">
        <f aca="false">SUM(O571:R571)</f>
        <v>100000</v>
      </c>
      <c r="O571" s="148" t="n">
        <v>100000</v>
      </c>
      <c r="P571" s="69" t="n">
        <v>0</v>
      </c>
      <c r="Q571" s="69" t="n">
        <v>0</v>
      </c>
      <c r="R571" s="150" t="n">
        <v>0</v>
      </c>
      <c r="ALR571" s="1"/>
      <c r="ALS571" s="0"/>
      <c r="ALT571" s="0"/>
      <c r="ALU571" s="0"/>
      <c r="ALV571" s="0"/>
      <c r="ALW571" s="0"/>
      <c r="ALX571" s="0"/>
      <c r="ALY571" s="0"/>
      <c r="ALZ571" s="0"/>
      <c r="AMA571" s="0"/>
      <c r="AMB571" s="0"/>
      <c r="AMC571" s="0"/>
      <c r="AMD571" s="0"/>
      <c r="AME571" s="0"/>
      <c r="AMF571" s="0"/>
      <c r="AMG571" s="0"/>
      <c r="AMH571" s="0"/>
      <c r="AMI571" s="0"/>
      <c r="AMJ571" s="0"/>
    </row>
    <row r="572" s="95" customFormat="true" ht="76.6" hidden="false" customHeight="false" outlineLevel="0" collapsed="false">
      <c r="B572" s="116"/>
      <c r="C572" s="29" t="s">
        <v>357</v>
      </c>
      <c r="D572" s="29" t="n">
        <v>934</v>
      </c>
      <c r="E572" s="151" t="s">
        <v>57</v>
      </c>
      <c r="F572" s="151" t="s">
        <v>57</v>
      </c>
      <c r="G572" s="74" t="n">
        <v>6900000000</v>
      </c>
      <c r="H572" s="75"/>
      <c r="I572" s="148" t="n">
        <f aca="false">SUM(J572:M572)</f>
        <v>100000</v>
      </c>
      <c r="J572" s="148" t="n">
        <f aca="false">J573</f>
        <v>140000</v>
      </c>
      <c r="K572" s="69" t="n">
        <f aca="false">K573</f>
        <v>-40000</v>
      </c>
      <c r="L572" s="69" t="n">
        <f aca="false">L573</f>
        <v>0</v>
      </c>
      <c r="M572" s="149" t="n">
        <f aca="false">M573</f>
        <v>0</v>
      </c>
      <c r="N572" s="148" t="n">
        <f aca="false">SUM(O572:R572)</f>
        <v>100000</v>
      </c>
      <c r="O572" s="148" t="n">
        <f aca="false">O573</f>
        <v>100000</v>
      </c>
      <c r="P572" s="69" t="n">
        <f aca="false">P573</f>
        <v>0</v>
      </c>
      <c r="Q572" s="69" t="n">
        <f aca="false">Q573</f>
        <v>0</v>
      </c>
      <c r="R572" s="150" t="n">
        <f aca="false">R573</f>
        <v>0</v>
      </c>
      <c r="ALR572" s="1"/>
      <c r="ALS572" s="0"/>
      <c r="ALT572" s="0"/>
      <c r="ALU572" s="0"/>
      <c r="ALV572" s="0"/>
      <c r="ALW572" s="0"/>
      <c r="ALX572" s="0"/>
      <c r="ALY572" s="0"/>
      <c r="ALZ572" s="0"/>
      <c r="AMA572" s="0"/>
      <c r="AMB572" s="0"/>
      <c r="AMC572" s="0"/>
      <c r="AMD572" s="0"/>
      <c r="AME572" s="0"/>
      <c r="AMF572" s="0"/>
      <c r="AMG572" s="0"/>
      <c r="AMH572" s="0"/>
      <c r="AMI572" s="0"/>
      <c r="AMJ572" s="0"/>
    </row>
    <row r="573" s="95" customFormat="true" ht="31.35" hidden="false" customHeight="false" outlineLevel="0" collapsed="false">
      <c r="B573" s="116"/>
      <c r="C573" s="29" t="s">
        <v>278</v>
      </c>
      <c r="D573" s="29" t="n">
        <v>934</v>
      </c>
      <c r="E573" s="151" t="s">
        <v>57</v>
      </c>
      <c r="F573" s="151" t="s">
        <v>57</v>
      </c>
      <c r="G573" s="74" t="n">
        <v>6910000000</v>
      </c>
      <c r="H573" s="75"/>
      <c r="I573" s="148" t="n">
        <f aca="false">SUM(J573:M573)</f>
        <v>100000</v>
      </c>
      <c r="J573" s="148" t="n">
        <f aca="false">J574</f>
        <v>140000</v>
      </c>
      <c r="K573" s="69" t="n">
        <f aca="false">K574</f>
        <v>-40000</v>
      </c>
      <c r="L573" s="69" t="n">
        <f aca="false">L574</f>
        <v>0</v>
      </c>
      <c r="M573" s="149" t="n">
        <f aca="false">M574</f>
        <v>0</v>
      </c>
      <c r="N573" s="148" t="n">
        <f aca="false">SUM(O573:R573)</f>
        <v>100000</v>
      </c>
      <c r="O573" s="148" t="n">
        <f aca="false">O574</f>
        <v>100000</v>
      </c>
      <c r="P573" s="69" t="n">
        <f aca="false">P574</f>
        <v>0</v>
      </c>
      <c r="Q573" s="69" t="n">
        <f aca="false">Q574</f>
        <v>0</v>
      </c>
      <c r="R573" s="150" t="n">
        <f aca="false">R574</f>
        <v>0</v>
      </c>
      <c r="ALR573" s="1"/>
      <c r="ALS573" s="0"/>
      <c r="ALT573" s="0"/>
      <c r="ALU573" s="0"/>
      <c r="ALV573" s="0"/>
      <c r="ALW573" s="0"/>
      <c r="ALX573" s="0"/>
      <c r="ALY573" s="0"/>
      <c r="ALZ573" s="0"/>
      <c r="AMA573" s="0"/>
      <c r="AMB573" s="0"/>
      <c r="AMC573" s="0"/>
      <c r="AMD573" s="0"/>
      <c r="AME573" s="0"/>
      <c r="AMF573" s="0"/>
      <c r="AMG573" s="0"/>
      <c r="AMH573" s="0"/>
      <c r="AMI573" s="0"/>
      <c r="AMJ573" s="0"/>
    </row>
    <row r="574" s="95" customFormat="true" ht="76.6" hidden="false" customHeight="false" outlineLevel="0" collapsed="false">
      <c r="B574" s="116"/>
      <c r="C574" s="29" t="s">
        <v>358</v>
      </c>
      <c r="D574" s="29" t="n">
        <v>934</v>
      </c>
      <c r="E574" s="151" t="s">
        <v>57</v>
      </c>
      <c r="F574" s="151" t="s">
        <v>57</v>
      </c>
      <c r="G574" s="74" t="n">
        <v>6910010500</v>
      </c>
      <c r="H574" s="75"/>
      <c r="I574" s="148" t="n">
        <f aca="false">SUM(J574:M574)</f>
        <v>100000</v>
      </c>
      <c r="J574" s="148" t="n">
        <f aca="false">J575</f>
        <v>140000</v>
      </c>
      <c r="K574" s="69" t="n">
        <f aca="false">K575</f>
        <v>-40000</v>
      </c>
      <c r="L574" s="69" t="n">
        <f aca="false">L575</f>
        <v>0</v>
      </c>
      <c r="M574" s="149" t="n">
        <f aca="false">M575</f>
        <v>0</v>
      </c>
      <c r="N574" s="148" t="n">
        <f aca="false">SUM(O574:R574)</f>
        <v>100000</v>
      </c>
      <c r="O574" s="148" t="n">
        <f aca="false">O575</f>
        <v>100000</v>
      </c>
      <c r="P574" s="69" t="n">
        <f aca="false">P575</f>
        <v>0</v>
      </c>
      <c r="Q574" s="69" t="n">
        <f aca="false">Q575</f>
        <v>0</v>
      </c>
      <c r="R574" s="150" t="n">
        <f aca="false">R575</f>
        <v>0</v>
      </c>
      <c r="ALR574" s="1"/>
      <c r="ALS574" s="0"/>
      <c r="ALT574" s="0"/>
      <c r="ALU574" s="0"/>
      <c r="ALV574" s="0"/>
      <c r="ALW574" s="0"/>
      <c r="ALX574" s="0"/>
      <c r="ALY574" s="0"/>
      <c r="ALZ574" s="0"/>
      <c r="AMA574" s="0"/>
      <c r="AMB574" s="0"/>
      <c r="AMC574" s="0"/>
      <c r="AMD574" s="0"/>
      <c r="AME574" s="0"/>
      <c r="AMF574" s="0"/>
      <c r="AMG574" s="0"/>
      <c r="AMH574" s="0"/>
      <c r="AMI574" s="0"/>
      <c r="AMJ574" s="0"/>
    </row>
    <row r="575" s="95" customFormat="true" ht="31.35" hidden="false" customHeight="false" outlineLevel="0" collapsed="false">
      <c r="B575" s="116"/>
      <c r="C575" s="29" t="s">
        <v>107</v>
      </c>
      <c r="D575" s="29" t="n">
        <v>934</v>
      </c>
      <c r="E575" s="151" t="s">
        <v>57</v>
      </c>
      <c r="F575" s="151" t="s">
        <v>57</v>
      </c>
      <c r="G575" s="74" t="n">
        <v>6910010500</v>
      </c>
      <c r="H575" s="75" t="s">
        <v>108</v>
      </c>
      <c r="I575" s="148" t="n">
        <f aca="false">SUM(J575:M575)</f>
        <v>100000</v>
      </c>
      <c r="J575" s="148" t="n">
        <v>140000</v>
      </c>
      <c r="K575" s="69" t="n">
        <v>-40000</v>
      </c>
      <c r="L575" s="69" t="n">
        <v>0</v>
      </c>
      <c r="M575" s="149" t="n">
        <v>0</v>
      </c>
      <c r="N575" s="148" t="n">
        <f aca="false">SUM(O575:R575)</f>
        <v>100000</v>
      </c>
      <c r="O575" s="148" t="n">
        <v>100000</v>
      </c>
      <c r="P575" s="69" t="n">
        <v>0</v>
      </c>
      <c r="Q575" s="69" t="n">
        <v>0</v>
      </c>
      <c r="R575" s="150" t="n">
        <v>0</v>
      </c>
      <c r="ALR575" s="1"/>
      <c r="ALS575" s="0"/>
      <c r="ALT575" s="0"/>
      <c r="ALU575" s="0"/>
      <c r="ALV575" s="0"/>
      <c r="ALW575" s="0"/>
      <c r="ALX575" s="0"/>
      <c r="ALY575" s="0"/>
      <c r="ALZ575" s="0"/>
      <c r="AMA575" s="0"/>
      <c r="AMB575" s="0"/>
      <c r="AMC575" s="0"/>
      <c r="AMD575" s="0"/>
      <c r="AME575" s="0"/>
      <c r="AMF575" s="0"/>
      <c r="AMG575" s="0"/>
      <c r="AMH575" s="0"/>
      <c r="AMI575" s="0"/>
      <c r="AMJ575" s="0"/>
    </row>
    <row r="576" s="95" customFormat="true" ht="31.35" hidden="false" customHeight="false" outlineLevel="0" collapsed="false">
      <c r="B576" s="116"/>
      <c r="C576" s="29" t="s">
        <v>289</v>
      </c>
      <c r="D576" s="29" t="n">
        <v>934</v>
      </c>
      <c r="E576" s="151" t="s">
        <v>57</v>
      </c>
      <c r="F576" s="151" t="s">
        <v>57</v>
      </c>
      <c r="G576" s="74" t="n">
        <v>7100000000</v>
      </c>
      <c r="H576" s="75"/>
      <c r="I576" s="148" t="n">
        <f aca="false">SUM(J576:M576)</f>
        <v>1100000</v>
      </c>
      <c r="J576" s="148" t="n">
        <f aca="false">J577</f>
        <v>996000</v>
      </c>
      <c r="K576" s="69" t="n">
        <f aca="false">K577</f>
        <v>104000</v>
      </c>
      <c r="L576" s="69" t="n">
        <f aca="false">L577</f>
        <v>0</v>
      </c>
      <c r="M576" s="149" t="n">
        <f aca="false">M577</f>
        <v>0</v>
      </c>
      <c r="N576" s="148" t="n">
        <f aca="false">SUM(O576:R576)</f>
        <v>1100000</v>
      </c>
      <c r="O576" s="148" t="n">
        <f aca="false">O577</f>
        <v>1100000</v>
      </c>
      <c r="P576" s="69" t="n">
        <f aca="false">P577</f>
        <v>0</v>
      </c>
      <c r="Q576" s="69" t="n">
        <f aca="false">Q577</f>
        <v>0</v>
      </c>
      <c r="R576" s="150" t="n">
        <f aca="false">R577</f>
        <v>0</v>
      </c>
      <c r="ALR576" s="1"/>
      <c r="ALS576" s="0"/>
      <c r="ALT576" s="0"/>
      <c r="ALU576" s="0"/>
      <c r="ALV576" s="0"/>
      <c r="ALW576" s="0"/>
      <c r="ALX576" s="0"/>
      <c r="ALY576" s="0"/>
      <c r="ALZ576" s="0"/>
      <c r="AMA576" s="0"/>
      <c r="AMB576" s="0"/>
      <c r="AMC576" s="0"/>
      <c r="AMD576" s="0"/>
      <c r="AME576" s="0"/>
      <c r="AMF576" s="0"/>
      <c r="AMG576" s="0"/>
      <c r="AMH576" s="0"/>
      <c r="AMI576" s="0"/>
      <c r="AMJ576" s="0"/>
    </row>
    <row r="577" s="95" customFormat="true" ht="31.35" hidden="false" customHeight="false" outlineLevel="0" collapsed="false">
      <c r="B577" s="116"/>
      <c r="C577" s="29" t="s">
        <v>290</v>
      </c>
      <c r="D577" s="29" t="n">
        <v>934</v>
      </c>
      <c r="E577" s="151" t="s">
        <v>57</v>
      </c>
      <c r="F577" s="151" t="s">
        <v>57</v>
      </c>
      <c r="G577" s="74" t="n">
        <v>7110000000</v>
      </c>
      <c r="H577" s="75"/>
      <c r="I577" s="148" t="n">
        <f aca="false">SUM(J577:M577)</f>
        <v>1100000</v>
      </c>
      <c r="J577" s="148" t="n">
        <f aca="false">J578</f>
        <v>996000</v>
      </c>
      <c r="K577" s="69" t="n">
        <f aca="false">K578</f>
        <v>104000</v>
      </c>
      <c r="L577" s="69" t="n">
        <f aca="false">L578</f>
        <v>0</v>
      </c>
      <c r="M577" s="149" t="n">
        <f aca="false">M578</f>
        <v>0</v>
      </c>
      <c r="N577" s="148" t="n">
        <f aca="false">SUM(O577:R577)</f>
        <v>1100000</v>
      </c>
      <c r="O577" s="148" t="n">
        <f aca="false">O578</f>
        <v>1100000</v>
      </c>
      <c r="P577" s="69" t="n">
        <f aca="false">P578</f>
        <v>0</v>
      </c>
      <c r="Q577" s="69" t="n">
        <f aca="false">Q578</f>
        <v>0</v>
      </c>
      <c r="R577" s="150" t="n">
        <f aca="false">R578</f>
        <v>0</v>
      </c>
      <c r="ALR577" s="1"/>
      <c r="ALS577" s="0"/>
      <c r="ALT577" s="0"/>
      <c r="ALU577" s="0"/>
      <c r="ALV577" s="0"/>
      <c r="ALW577" s="0"/>
      <c r="ALX577" s="0"/>
      <c r="ALY577" s="0"/>
      <c r="ALZ577" s="0"/>
      <c r="AMA577" s="0"/>
      <c r="AMB577" s="0"/>
      <c r="AMC577" s="0"/>
      <c r="AMD577" s="0"/>
      <c r="AME577" s="0"/>
      <c r="AMF577" s="0"/>
      <c r="AMG577" s="0"/>
      <c r="AMH577" s="0"/>
      <c r="AMI577" s="0"/>
      <c r="AMJ577" s="0"/>
    </row>
    <row r="578" s="95" customFormat="true" ht="31.35" hidden="false" customHeight="false" outlineLevel="0" collapsed="false">
      <c r="B578" s="116"/>
      <c r="C578" s="29" t="s">
        <v>291</v>
      </c>
      <c r="D578" s="29" t="n">
        <v>934</v>
      </c>
      <c r="E578" s="151" t="s">
        <v>57</v>
      </c>
      <c r="F578" s="151" t="s">
        <v>57</v>
      </c>
      <c r="G578" s="74" t="n">
        <v>7110010610</v>
      </c>
      <c r="H578" s="75"/>
      <c r="I578" s="148" t="n">
        <f aca="false">SUM(J578:M578)</f>
        <v>1100000</v>
      </c>
      <c r="J578" s="148" t="n">
        <f aca="false">J579</f>
        <v>996000</v>
      </c>
      <c r="K578" s="69" t="n">
        <f aca="false">K579</f>
        <v>104000</v>
      </c>
      <c r="L578" s="69" t="n">
        <f aca="false">L579</f>
        <v>0</v>
      </c>
      <c r="M578" s="149" t="n">
        <f aca="false">M579</f>
        <v>0</v>
      </c>
      <c r="N578" s="148" t="n">
        <f aca="false">SUM(O578:R578)</f>
        <v>1100000</v>
      </c>
      <c r="O578" s="148" t="n">
        <f aca="false">O579</f>
        <v>1100000</v>
      </c>
      <c r="P578" s="69" t="n">
        <f aca="false">P579</f>
        <v>0</v>
      </c>
      <c r="Q578" s="69" t="n">
        <f aca="false">Q579</f>
        <v>0</v>
      </c>
      <c r="R578" s="150" t="n">
        <f aca="false">R579</f>
        <v>0</v>
      </c>
      <c r="ALR578" s="1"/>
      <c r="ALS578" s="0"/>
      <c r="ALT578" s="0"/>
      <c r="ALU578" s="0"/>
      <c r="ALV578" s="0"/>
      <c r="ALW578" s="0"/>
      <c r="ALX578" s="0"/>
      <c r="ALY578" s="0"/>
      <c r="ALZ578" s="0"/>
      <c r="AMA578" s="0"/>
      <c r="AMB578" s="0"/>
      <c r="AMC578" s="0"/>
      <c r="AMD578" s="0"/>
      <c r="AME578" s="0"/>
      <c r="AMF578" s="0"/>
      <c r="AMG578" s="0"/>
      <c r="AMH578" s="0"/>
      <c r="AMI578" s="0"/>
      <c r="AMJ578" s="0"/>
    </row>
    <row r="579" s="95" customFormat="true" ht="31.35" hidden="false" customHeight="false" outlineLevel="0" collapsed="false">
      <c r="B579" s="116"/>
      <c r="C579" s="29" t="s">
        <v>107</v>
      </c>
      <c r="D579" s="29" t="n">
        <v>934</v>
      </c>
      <c r="E579" s="151" t="s">
        <v>57</v>
      </c>
      <c r="F579" s="151" t="s">
        <v>57</v>
      </c>
      <c r="G579" s="74" t="n">
        <v>7110010610</v>
      </c>
      <c r="H579" s="75" t="s">
        <v>108</v>
      </c>
      <c r="I579" s="148" t="n">
        <f aca="false">SUM(J579:M579)</f>
        <v>1100000</v>
      </c>
      <c r="J579" s="148" t="n">
        <v>996000</v>
      </c>
      <c r="K579" s="69" t="n">
        <v>104000</v>
      </c>
      <c r="L579" s="69" t="n">
        <v>0</v>
      </c>
      <c r="M579" s="149" t="n">
        <v>0</v>
      </c>
      <c r="N579" s="148" t="n">
        <f aca="false">SUM(O579:R579)</f>
        <v>1100000</v>
      </c>
      <c r="O579" s="148" t="n">
        <v>1100000</v>
      </c>
      <c r="P579" s="69" t="n">
        <v>0</v>
      </c>
      <c r="Q579" s="69" t="n">
        <v>0</v>
      </c>
      <c r="R579" s="150" t="n">
        <v>0</v>
      </c>
      <c r="ALR579" s="1"/>
      <c r="ALS579" s="0"/>
      <c r="ALT579" s="0"/>
      <c r="ALU579" s="0"/>
      <c r="ALV579" s="0"/>
      <c r="ALW579" s="0"/>
      <c r="ALX579" s="0"/>
      <c r="ALY579" s="0"/>
      <c r="ALZ579" s="0"/>
      <c r="AMA579" s="0"/>
      <c r="AMB579" s="0"/>
      <c r="AMC579" s="0"/>
      <c r="AMD579" s="0"/>
      <c r="AME579" s="0"/>
      <c r="AMF579" s="0"/>
      <c r="AMG579" s="0"/>
      <c r="AMH579" s="0"/>
      <c r="AMI579" s="0"/>
      <c r="AMJ579" s="0"/>
    </row>
    <row r="580" s="95" customFormat="true" ht="17.35" hidden="false" customHeight="false" outlineLevel="0" collapsed="false">
      <c r="B580" s="116"/>
      <c r="C580" s="29" t="s">
        <v>62</v>
      </c>
      <c r="D580" s="29" t="n">
        <v>934</v>
      </c>
      <c r="E580" s="151" t="s">
        <v>57</v>
      </c>
      <c r="F580" s="151" t="s">
        <v>39</v>
      </c>
      <c r="G580" s="74"/>
      <c r="H580" s="75"/>
      <c r="I580" s="148" t="n">
        <f aca="false">SUM(J580:M580)</f>
        <v>2076100</v>
      </c>
      <c r="J580" s="148" t="n">
        <f aca="false">J581</f>
        <v>1920000</v>
      </c>
      <c r="K580" s="69" t="n">
        <f aca="false">K581</f>
        <v>156100</v>
      </c>
      <c r="L580" s="69" t="n">
        <f aca="false">L581</f>
        <v>0</v>
      </c>
      <c r="M580" s="149" t="n">
        <f aca="false">M581</f>
        <v>0</v>
      </c>
      <c r="N580" s="148" t="n">
        <f aca="false">SUM(O580:R580)</f>
        <v>2045100</v>
      </c>
      <c r="O580" s="148" t="n">
        <f aca="false">O581</f>
        <v>2045100</v>
      </c>
      <c r="P580" s="69" t="n">
        <f aca="false">P581</f>
        <v>0</v>
      </c>
      <c r="Q580" s="69" t="n">
        <f aca="false">Q581</f>
        <v>0</v>
      </c>
      <c r="R580" s="150" t="n">
        <f aca="false">R581</f>
        <v>0</v>
      </c>
      <c r="ALR580" s="1"/>
      <c r="ALS580" s="0"/>
      <c r="ALT580" s="0"/>
      <c r="ALU580" s="0"/>
      <c r="ALV580" s="0"/>
      <c r="ALW580" s="0"/>
      <c r="ALX580" s="0"/>
      <c r="ALY580" s="0"/>
      <c r="ALZ580" s="0"/>
      <c r="AMA580" s="0"/>
      <c r="AMB580" s="0"/>
      <c r="AMC580" s="0"/>
      <c r="AMD580" s="0"/>
      <c r="AME580" s="0"/>
      <c r="AMF580" s="0"/>
      <c r="AMG580" s="0"/>
      <c r="AMH580" s="0"/>
      <c r="AMI580" s="0"/>
      <c r="AMJ580" s="0"/>
    </row>
    <row r="581" s="95" customFormat="true" ht="31.35" hidden="false" customHeight="false" outlineLevel="0" collapsed="false">
      <c r="B581" s="116"/>
      <c r="C581" s="29" t="s">
        <v>101</v>
      </c>
      <c r="D581" s="29" t="n">
        <v>934</v>
      </c>
      <c r="E581" s="151" t="s">
        <v>57</v>
      </c>
      <c r="F581" s="151" t="s">
        <v>39</v>
      </c>
      <c r="G581" s="74" t="n">
        <v>5000000000</v>
      </c>
      <c r="H581" s="75"/>
      <c r="I581" s="148" t="n">
        <f aca="false">SUM(J581:M581)</f>
        <v>2076100</v>
      </c>
      <c r="J581" s="148" t="n">
        <f aca="false">J582</f>
        <v>1920000</v>
      </c>
      <c r="K581" s="69" t="n">
        <f aca="false">K582</f>
        <v>156100</v>
      </c>
      <c r="L581" s="69" t="n">
        <f aca="false">L582</f>
        <v>0</v>
      </c>
      <c r="M581" s="149" t="n">
        <f aca="false">M582</f>
        <v>0</v>
      </c>
      <c r="N581" s="148" t="n">
        <f aca="false">SUM(O581:R581)</f>
        <v>2045100</v>
      </c>
      <c r="O581" s="148" t="n">
        <f aca="false">O582</f>
        <v>2045100</v>
      </c>
      <c r="P581" s="69" t="n">
        <f aca="false">P582</f>
        <v>0</v>
      </c>
      <c r="Q581" s="69" t="n">
        <f aca="false">Q582</f>
        <v>0</v>
      </c>
      <c r="R581" s="150" t="n">
        <f aca="false">R582</f>
        <v>0</v>
      </c>
      <c r="ALR581" s="1"/>
      <c r="ALS581" s="0"/>
      <c r="ALT581" s="0"/>
      <c r="ALU581" s="0"/>
      <c r="ALV581" s="0"/>
      <c r="ALW581" s="0"/>
      <c r="ALX581" s="0"/>
      <c r="ALY581" s="0"/>
      <c r="ALZ581" s="0"/>
      <c r="AMA581" s="0"/>
      <c r="AMB581" s="0"/>
      <c r="AMC581" s="0"/>
      <c r="AMD581" s="0"/>
      <c r="AME581" s="0"/>
      <c r="AMF581" s="0"/>
      <c r="AMG581" s="0"/>
      <c r="AMH581" s="0"/>
      <c r="AMI581" s="0"/>
      <c r="AMJ581" s="0"/>
    </row>
    <row r="582" s="95" customFormat="true" ht="31.35" hidden="false" customHeight="false" outlineLevel="0" collapsed="false">
      <c r="B582" s="116"/>
      <c r="C582" s="29" t="s">
        <v>109</v>
      </c>
      <c r="D582" s="29" t="n">
        <v>934</v>
      </c>
      <c r="E582" s="151" t="s">
        <v>57</v>
      </c>
      <c r="F582" s="151" t="s">
        <v>39</v>
      </c>
      <c r="G582" s="74" t="n">
        <v>5020000000</v>
      </c>
      <c r="H582" s="75"/>
      <c r="I582" s="148" t="n">
        <f aca="false">SUM(J582:M582)</f>
        <v>2076100</v>
      </c>
      <c r="J582" s="148" t="n">
        <f aca="false">J583</f>
        <v>1920000</v>
      </c>
      <c r="K582" s="69" t="n">
        <f aca="false">K583</f>
        <v>156100</v>
      </c>
      <c r="L582" s="69" t="n">
        <f aca="false">L583</f>
        <v>0</v>
      </c>
      <c r="M582" s="149" t="n">
        <f aca="false">M583</f>
        <v>0</v>
      </c>
      <c r="N582" s="148" t="n">
        <f aca="false">SUM(O582:R582)</f>
        <v>2045100</v>
      </c>
      <c r="O582" s="148" t="n">
        <f aca="false">O583</f>
        <v>2045100</v>
      </c>
      <c r="P582" s="69" t="n">
        <f aca="false">P583</f>
        <v>0</v>
      </c>
      <c r="Q582" s="69" t="n">
        <f aca="false">Q583</f>
        <v>0</v>
      </c>
      <c r="R582" s="150" t="n">
        <f aca="false">R583</f>
        <v>0</v>
      </c>
      <c r="ALR582" s="1"/>
      <c r="ALS582" s="0"/>
      <c r="ALT582" s="0"/>
      <c r="ALU582" s="0"/>
      <c r="ALV582" s="0"/>
      <c r="ALW582" s="0"/>
      <c r="ALX582" s="0"/>
      <c r="ALY582" s="0"/>
      <c r="ALZ582" s="0"/>
      <c r="AMA582" s="0"/>
      <c r="AMB582" s="0"/>
      <c r="AMC582" s="0"/>
      <c r="AMD582" s="0"/>
      <c r="AME582" s="0"/>
      <c r="AMF582" s="0"/>
      <c r="AMG582" s="0"/>
      <c r="AMH582" s="0"/>
      <c r="AMI582" s="0"/>
      <c r="AMJ582" s="0"/>
    </row>
    <row r="583" s="95" customFormat="true" ht="31.8" hidden="false" customHeight="true" outlineLevel="0" collapsed="false">
      <c r="B583" s="116"/>
      <c r="C583" s="29" t="s">
        <v>360</v>
      </c>
      <c r="D583" s="29" t="n">
        <v>934</v>
      </c>
      <c r="E583" s="151" t="s">
        <v>57</v>
      </c>
      <c r="F583" s="151" t="s">
        <v>39</v>
      </c>
      <c r="G583" s="74" t="n">
        <v>5020000190</v>
      </c>
      <c r="H583" s="75"/>
      <c r="I583" s="148" t="n">
        <f aca="false">SUM(J583:M583)</f>
        <v>2076100</v>
      </c>
      <c r="J583" s="148" t="n">
        <f aca="false">J584+J585</f>
        <v>1920000</v>
      </c>
      <c r="K583" s="69" t="n">
        <f aca="false">K584+K585</f>
        <v>156100</v>
      </c>
      <c r="L583" s="69" t="n">
        <f aca="false">L584+L585</f>
        <v>0</v>
      </c>
      <c r="M583" s="149" t="n">
        <f aca="false">M584+M585</f>
        <v>0</v>
      </c>
      <c r="N583" s="148" t="n">
        <f aca="false">SUM(O583:R583)</f>
        <v>2045100</v>
      </c>
      <c r="O583" s="148" t="n">
        <f aca="false">O584+O585</f>
        <v>2045100</v>
      </c>
      <c r="P583" s="69" t="n">
        <f aca="false">P584+P585</f>
        <v>0</v>
      </c>
      <c r="Q583" s="69" t="n">
        <f aca="false">Q584+Q585</f>
        <v>0</v>
      </c>
      <c r="R583" s="150" t="n">
        <f aca="false">R584+R585</f>
        <v>0</v>
      </c>
      <c r="ALR583" s="1"/>
      <c r="ALS583" s="0"/>
      <c r="ALT583" s="0"/>
      <c r="ALU583" s="0"/>
      <c r="ALV583" s="0"/>
      <c r="ALW583" s="0"/>
      <c r="ALX583" s="0"/>
      <c r="ALY583" s="0"/>
      <c r="ALZ583" s="0"/>
      <c r="AMA583" s="0"/>
      <c r="AMB583" s="0"/>
      <c r="AMC583" s="0"/>
      <c r="AMD583" s="0"/>
      <c r="AME583" s="0"/>
      <c r="AMF583" s="0"/>
      <c r="AMG583" s="0"/>
      <c r="AMH583" s="0"/>
      <c r="AMI583" s="0"/>
      <c r="AMJ583" s="0"/>
    </row>
    <row r="584" s="95" customFormat="true" ht="61.8" hidden="false" customHeight="false" outlineLevel="0" collapsed="false">
      <c r="B584" s="116"/>
      <c r="C584" s="29" t="s">
        <v>104</v>
      </c>
      <c r="D584" s="29" t="n">
        <v>934</v>
      </c>
      <c r="E584" s="151" t="s">
        <v>57</v>
      </c>
      <c r="F584" s="151" t="s">
        <v>39</v>
      </c>
      <c r="G584" s="74" t="n">
        <v>5020000190</v>
      </c>
      <c r="H584" s="75" t="s">
        <v>105</v>
      </c>
      <c r="I584" s="148" t="n">
        <f aca="false">SUM(J584:M584)</f>
        <v>2075400</v>
      </c>
      <c r="J584" s="148" t="n">
        <v>1919300</v>
      </c>
      <c r="K584" s="69" t="n">
        <v>156100</v>
      </c>
      <c r="L584" s="69"/>
      <c r="M584" s="149"/>
      <c r="N584" s="148" t="n">
        <f aca="false">SUM(O584:R584)</f>
        <v>2044400</v>
      </c>
      <c r="O584" s="148" t="n">
        <v>2044400</v>
      </c>
      <c r="P584" s="69"/>
      <c r="Q584" s="69"/>
      <c r="R584" s="150"/>
      <c r="ALR584" s="1"/>
      <c r="ALS584" s="0"/>
      <c r="ALT584" s="0"/>
      <c r="ALU584" s="0"/>
      <c r="ALV584" s="0"/>
      <c r="ALW584" s="0"/>
      <c r="ALX584" s="0"/>
      <c r="ALY584" s="0"/>
      <c r="ALZ584" s="0"/>
      <c r="AMA584" s="0"/>
      <c r="AMB584" s="0"/>
      <c r="AMC584" s="0"/>
      <c r="AMD584" s="0"/>
      <c r="AME584" s="0"/>
      <c r="AMF584" s="0"/>
      <c r="AMG584" s="0"/>
      <c r="AMH584" s="0"/>
      <c r="AMI584" s="0"/>
      <c r="AMJ584" s="0"/>
    </row>
    <row r="585" s="95" customFormat="true" ht="17.35" hidden="false" customHeight="false" outlineLevel="0" collapsed="false">
      <c r="B585" s="116"/>
      <c r="C585" s="29" t="s">
        <v>110</v>
      </c>
      <c r="D585" s="29" t="n">
        <v>934</v>
      </c>
      <c r="E585" s="151" t="s">
        <v>57</v>
      </c>
      <c r="F585" s="151" t="s">
        <v>39</v>
      </c>
      <c r="G585" s="74" t="n">
        <v>5020000190</v>
      </c>
      <c r="H585" s="75" t="s">
        <v>111</v>
      </c>
      <c r="I585" s="148" t="n">
        <f aca="false">SUM(J585:M585)</f>
        <v>700</v>
      </c>
      <c r="J585" s="148" t="n">
        <v>700</v>
      </c>
      <c r="K585" s="69" t="n">
        <v>0</v>
      </c>
      <c r="L585" s="69"/>
      <c r="M585" s="149"/>
      <c r="N585" s="148" t="n">
        <f aca="false">SUM(O585:R585)</f>
        <v>700</v>
      </c>
      <c r="O585" s="148" t="n">
        <v>700</v>
      </c>
      <c r="P585" s="69"/>
      <c r="Q585" s="69"/>
      <c r="R585" s="150"/>
      <c r="ALR585" s="1"/>
      <c r="ALS585" s="0"/>
      <c r="ALT585" s="0"/>
      <c r="ALU585" s="0"/>
      <c r="ALV585" s="0"/>
      <c r="ALW585" s="0"/>
      <c r="ALX585" s="0"/>
      <c r="ALY585" s="0"/>
      <c r="ALZ585" s="0"/>
      <c r="AMA585" s="0"/>
      <c r="AMB585" s="0"/>
      <c r="AMC585" s="0"/>
      <c r="AMD585" s="0"/>
      <c r="AME585" s="0"/>
      <c r="AMF585" s="0"/>
      <c r="AMG585" s="0"/>
      <c r="AMH585" s="0"/>
      <c r="AMI585" s="0"/>
      <c r="AMJ585" s="0"/>
    </row>
    <row r="586" s="115" customFormat="true" ht="61.8" hidden="false" customHeight="false" outlineLevel="0" collapsed="false">
      <c r="B586" s="116" t="s">
        <v>215</v>
      </c>
      <c r="C586" s="20" t="s">
        <v>362</v>
      </c>
      <c r="D586" s="20" t="n">
        <v>953</v>
      </c>
      <c r="E586" s="155"/>
      <c r="F586" s="155"/>
      <c r="G586" s="80"/>
      <c r="H586" s="81"/>
      <c r="I586" s="141" t="n">
        <f aca="false">SUM(J586:M586)</f>
        <v>114071300</v>
      </c>
      <c r="J586" s="141" t="n">
        <f aca="false">J587+J598</f>
        <v>112548700</v>
      </c>
      <c r="K586" s="67" t="n">
        <f aca="false">K598+K587</f>
        <v>1522600</v>
      </c>
      <c r="L586" s="67" t="n">
        <f aca="false">L598+L587</f>
        <v>0</v>
      </c>
      <c r="M586" s="142" t="n">
        <f aca="false">M598+M587</f>
        <v>0</v>
      </c>
      <c r="N586" s="141" t="n">
        <f aca="false">SUM(O586:R586)</f>
        <v>116352800</v>
      </c>
      <c r="O586" s="141" t="n">
        <f aca="false">O598+O587</f>
        <v>116352800</v>
      </c>
      <c r="P586" s="67" t="n">
        <f aca="false">P598+P587</f>
        <v>0</v>
      </c>
      <c r="Q586" s="67" t="n">
        <f aca="false">Q598+Q587</f>
        <v>0</v>
      </c>
      <c r="R586" s="143" t="n">
        <f aca="false">R598+R587</f>
        <v>0</v>
      </c>
      <c r="ALR586" s="32"/>
      <c r="ALS586" s="144"/>
      <c r="ALT586" s="144"/>
      <c r="ALU586" s="144"/>
      <c r="ALV586" s="144"/>
      <c r="ALW586" s="144"/>
      <c r="ALX586" s="144"/>
      <c r="ALY586" s="144"/>
      <c r="ALZ586" s="144"/>
      <c r="AMA586" s="0"/>
      <c r="AMB586" s="0"/>
      <c r="AMC586" s="0"/>
      <c r="AMD586" s="0"/>
      <c r="AME586" s="0"/>
      <c r="AMF586" s="0"/>
      <c r="AMG586" s="0"/>
      <c r="AMH586" s="0"/>
      <c r="AMI586" s="0"/>
      <c r="AMJ586" s="0"/>
    </row>
    <row r="587" s="95" customFormat="true" ht="17.35" hidden="false" customHeight="false" outlineLevel="0" collapsed="false">
      <c r="B587" s="147"/>
      <c r="C587" s="29" t="s">
        <v>56</v>
      </c>
      <c r="D587" s="151" t="n">
        <v>953</v>
      </c>
      <c r="E587" s="151" t="s">
        <v>57</v>
      </c>
      <c r="F587" s="151" t="s">
        <v>86</v>
      </c>
      <c r="G587" s="74"/>
      <c r="H587" s="75"/>
      <c r="I587" s="148" t="n">
        <f aca="false">SUM(J587:M587)</f>
        <v>275300</v>
      </c>
      <c r="J587" s="148" t="n">
        <f aca="false">J588</f>
        <v>284300</v>
      </c>
      <c r="K587" s="69" t="n">
        <f aca="false">K588+K593</f>
        <v>-9000</v>
      </c>
      <c r="L587" s="69" t="n">
        <f aca="false">L588</f>
        <v>0</v>
      </c>
      <c r="M587" s="149" t="n">
        <f aca="false">M588</f>
        <v>0</v>
      </c>
      <c r="N587" s="148" t="n">
        <f aca="false">SUM(O587:R587)</f>
        <v>275300</v>
      </c>
      <c r="O587" s="148" t="n">
        <f aca="false">O588+O593</f>
        <v>275300</v>
      </c>
      <c r="P587" s="69" t="n">
        <f aca="false">P588</f>
        <v>0</v>
      </c>
      <c r="Q587" s="69" t="n">
        <f aca="false">Q588</f>
        <v>0</v>
      </c>
      <c r="R587" s="150" t="n">
        <f aca="false">R588</f>
        <v>0</v>
      </c>
      <c r="ALR587" s="1"/>
      <c r="ALS587" s="0"/>
      <c r="ALT587" s="0"/>
      <c r="ALU587" s="0"/>
      <c r="ALV587" s="0"/>
      <c r="ALW587" s="0"/>
      <c r="ALX587" s="0"/>
      <c r="ALY587" s="0"/>
      <c r="ALZ587" s="0"/>
      <c r="AMA587" s="0"/>
      <c r="AMB587" s="0"/>
      <c r="AMC587" s="0"/>
      <c r="AMD587" s="0"/>
      <c r="AME587" s="0"/>
      <c r="AMF587" s="0"/>
      <c r="AMG587" s="0"/>
      <c r="AMH587" s="0"/>
      <c r="AMI587" s="0"/>
      <c r="AMJ587" s="0"/>
    </row>
    <row r="588" s="95" customFormat="true" ht="17.35" hidden="true" customHeight="false" outlineLevel="0" collapsed="false">
      <c r="B588" s="147"/>
      <c r="C588" s="29" t="s">
        <v>61</v>
      </c>
      <c r="D588" s="151" t="n">
        <v>953</v>
      </c>
      <c r="E588" s="151" t="s">
        <v>57</v>
      </c>
      <c r="F588" s="151" t="s">
        <v>57</v>
      </c>
      <c r="G588" s="74"/>
      <c r="H588" s="75"/>
      <c r="I588" s="148" t="n">
        <f aca="false">SUM(J588:M588)</f>
        <v>0</v>
      </c>
      <c r="J588" s="148" t="n">
        <f aca="false">J589</f>
        <v>284300</v>
      </c>
      <c r="K588" s="69" t="n">
        <f aca="false">K589</f>
        <v>-284300</v>
      </c>
      <c r="L588" s="69" t="n">
        <f aca="false">L589</f>
        <v>0</v>
      </c>
      <c r="M588" s="149" t="n">
        <f aca="false">M589</f>
        <v>0</v>
      </c>
      <c r="N588" s="148" t="n">
        <f aca="false">SUM(O588:R588)</f>
        <v>0</v>
      </c>
      <c r="O588" s="148" t="n">
        <f aca="false">O589</f>
        <v>0</v>
      </c>
      <c r="P588" s="69" t="n">
        <f aca="false">P589</f>
        <v>0</v>
      </c>
      <c r="Q588" s="69" t="n">
        <f aca="false">Q589</f>
        <v>0</v>
      </c>
      <c r="R588" s="150" t="n">
        <f aca="false">R589</f>
        <v>0</v>
      </c>
      <c r="ALR588" s="1"/>
      <c r="ALS588" s="0"/>
      <c r="ALT588" s="0"/>
      <c r="ALU588" s="0"/>
      <c r="ALV588" s="0"/>
      <c r="ALW588" s="0"/>
      <c r="ALX588" s="0"/>
      <c r="ALY588" s="0"/>
      <c r="ALZ588" s="0"/>
      <c r="AMA588" s="0"/>
      <c r="AMB588" s="0"/>
      <c r="AMC588" s="0"/>
      <c r="AMD588" s="0"/>
      <c r="AME588" s="0"/>
      <c r="AMF588" s="0"/>
      <c r="AMG588" s="0"/>
      <c r="AMH588" s="0"/>
      <c r="AMI588" s="0"/>
      <c r="AMJ588" s="0"/>
    </row>
    <row r="589" s="95" customFormat="true" ht="31.35" hidden="true" customHeight="false" outlineLevel="0" collapsed="false">
      <c r="B589" s="147"/>
      <c r="C589" s="29" t="s">
        <v>148</v>
      </c>
      <c r="D589" s="151" t="n">
        <v>953</v>
      </c>
      <c r="E589" s="151" t="s">
        <v>57</v>
      </c>
      <c r="F589" s="151" t="s">
        <v>57</v>
      </c>
      <c r="G589" s="74" t="n">
        <v>5400000000</v>
      </c>
      <c r="H589" s="75"/>
      <c r="I589" s="148" t="n">
        <f aca="false">SUM(J589:M589)</f>
        <v>0</v>
      </c>
      <c r="J589" s="148" t="n">
        <f aca="false">J590</f>
        <v>284300</v>
      </c>
      <c r="K589" s="69" t="n">
        <f aca="false">K590</f>
        <v>-284300</v>
      </c>
      <c r="L589" s="69" t="n">
        <f aca="false">L590</f>
        <v>0</v>
      </c>
      <c r="M589" s="149" t="n">
        <f aca="false">M590</f>
        <v>0</v>
      </c>
      <c r="N589" s="148" t="n">
        <f aca="false">SUM(O589:R589)</f>
        <v>0</v>
      </c>
      <c r="O589" s="148" t="n">
        <f aca="false">O590</f>
        <v>0</v>
      </c>
      <c r="P589" s="69" t="n">
        <f aca="false">P590</f>
        <v>0</v>
      </c>
      <c r="Q589" s="69" t="n">
        <f aca="false">Q590</f>
        <v>0</v>
      </c>
      <c r="R589" s="150" t="n">
        <f aca="false">R590</f>
        <v>0</v>
      </c>
      <c r="ALR589" s="1"/>
      <c r="ALS589" s="0"/>
      <c r="ALT589" s="0"/>
      <c r="ALU589" s="0"/>
      <c r="ALV589" s="0"/>
      <c r="ALW589" s="0"/>
      <c r="ALX589" s="0"/>
      <c r="ALY589" s="0"/>
      <c r="ALZ589" s="0"/>
      <c r="AMA589" s="0"/>
      <c r="AMB589" s="0"/>
      <c r="AMC589" s="0"/>
      <c r="AMD589" s="0"/>
      <c r="AME589" s="0"/>
      <c r="AMF589" s="0"/>
      <c r="AMG589" s="0"/>
      <c r="AMH589" s="0"/>
      <c r="AMI589" s="0"/>
      <c r="AMJ589" s="0"/>
    </row>
    <row r="590" s="95" customFormat="true" ht="17.35" hidden="true" customHeight="false" outlineLevel="0" collapsed="false">
      <c r="B590" s="147"/>
      <c r="C590" s="29" t="s">
        <v>149</v>
      </c>
      <c r="D590" s="151" t="n">
        <v>953</v>
      </c>
      <c r="E590" s="151" t="s">
        <v>57</v>
      </c>
      <c r="F590" s="151" t="s">
        <v>57</v>
      </c>
      <c r="G590" s="74" t="n">
        <v>5410000000</v>
      </c>
      <c r="H590" s="75"/>
      <c r="I590" s="148" t="n">
        <f aca="false">SUM(J590:M590)</f>
        <v>0</v>
      </c>
      <c r="J590" s="148" t="n">
        <f aca="false">J591</f>
        <v>284300</v>
      </c>
      <c r="K590" s="69" t="n">
        <f aca="false">K591</f>
        <v>-284300</v>
      </c>
      <c r="L590" s="69" t="n">
        <f aca="false">L591</f>
        <v>0</v>
      </c>
      <c r="M590" s="149" t="n">
        <f aca="false">M591</f>
        <v>0</v>
      </c>
      <c r="N590" s="148" t="n">
        <f aca="false">SUM(O590:R590)</f>
        <v>0</v>
      </c>
      <c r="O590" s="148" t="n">
        <f aca="false">O591</f>
        <v>0</v>
      </c>
      <c r="P590" s="69" t="n">
        <f aca="false">P591</f>
        <v>0</v>
      </c>
      <c r="Q590" s="69" t="n">
        <f aca="false">Q591</f>
        <v>0</v>
      </c>
      <c r="R590" s="150" t="n">
        <f aca="false">R591</f>
        <v>0</v>
      </c>
      <c r="ALR590" s="1"/>
      <c r="ALS590" s="0"/>
      <c r="ALT590" s="0"/>
      <c r="ALU590" s="0"/>
      <c r="ALV590" s="0"/>
      <c r="ALW590" s="0"/>
      <c r="ALX590" s="0"/>
      <c r="ALY590" s="0"/>
      <c r="ALZ590" s="0"/>
      <c r="AMA590" s="0"/>
      <c r="AMB590" s="0"/>
      <c r="AMC590" s="0"/>
      <c r="AMD590" s="0"/>
      <c r="AME590" s="0"/>
      <c r="AMF590" s="0"/>
      <c r="AMG590" s="0"/>
      <c r="AMH590" s="0"/>
      <c r="AMI590" s="0"/>
      <c r="AMJ590" s="0"/>
    </row>
    <row r="591" s="95" customFormat="true" ht="91.35" hidden="true" customHeight="false" outlineLevel="0" collapsed="false">
      <c r="B591" s="147"/>
      <c r="C591" s="29" t="s">
        <v>152</v>
      </c>
      <c r="D591" s="151" t="n">
        <v>953</v>
      </c>
      <c r="E591" s="151" t="s">
        <v>57</v>
      </c>
      <c r="F591" s="151" t="s">
        <v>57</v>
      </c>
      <c r="G591" s="74" t="n">
        <v>5410069120</v>
      </c>
      <c r="H591" s="75"/>
      <c r="I591" s="148" t="n">
        <f aca="false">SUM(J591:M591)</f>
        <v>0</v>
      </c>
      <c r="J591" s="148" t="n">
        <f aca="false">J592</f>
        <v>284300</v>
      </c>
      <c r="K591" s="69" t="n">
        <f aca="false">K592</f>
        <v>-284300</v>
      </c>
      <c r="L591" s="69" t="n">
        <f aca="false">L592</f>
        <v>0</v>
      </c>
      <c r="M591" s="149" t="n">
        <f aca="false">M592</f>
        <v>0</v>
      </c>
      <c r="N591" s="148" t="n">
        <f aca="false">SUM(O591:R591)</f>
        <v>0</v>
      </c>
      <c r="O591" s="148" t="n">
        <f aca="false">O592</f>
        <v>0</v>
      </c>
      <c r="P591" s="69" t="n">
        <f aca="false">P592</f>
        <v>0</v>
      </c>
      <c r="Q591" s="69" t="n">
        <f aca="false">Q592</f>
        <v>0</v>
      </c>
      <c r="R591" s="150" t="n">
        <f aca="false">R592</f>
        <v>0</v>
      </c>
      <c r="ALR591" s="1"/>
      <c r="ALS591" s="0"/>
      <c r="ALT591" s="0"/>
      <c r="ALU591" s="0"/>
      <c r="ALV591" s="0"/>
      <c r="ALW591" s="0"/>
      <c r="ALX591" s="0"/>
      <c r="ALY591" s="0"/>
      <c r="ALZ591" s="0"/>
      <c r="AMA591" s="0"/>
      <c r="AMB591" s="0"/>
      <c r="AMC591" s="0"/>
      <c r="AMD591" s="0"/>
      <c r="AME591" s="0"/>
      <c r="AMF591" s="0"/>
      <c r="AMG591" s="0"/>
      <c r="AMH591" s="0"/>
      <c r="AMI591" s="0"/>
      <c r="AMJ591" s="0"/>
    </row>
    <row r="592" s="95" customFormat="true" ht="31.35" hidden="true" customHeight="false" outlineLevel="0" collapsed="false">
      <c r="B592" s="147"/>
      <c r="C592" s="29" t="s">
        <v>107</v>
      </c>
      <c r="D592" s="151" t="n">
        <v>953</v>
      </c>
      <c r="E592" s="151" t="s">
        <v>57</v>
      </c>
      <c r="F592" s="151" t="s">
        <v>57</v>
      </c>
      <c r="G592" s="74" t="n">
        <v>5410069120</v>
      </c>
      <c r="H592" s="75" t="s">
        <v>108</v>
      </c>
      <c r="I592" s="148" t="n">
        <f aca="false">SUM(J592:M592)</f>
        <v>0</v>
      </c>
      <c r="J592" s="148" t="n">
        <v>284300</v>
      </c>
      <c r="K592" s="69" t="n">
        <v>-284300</v>
      </c>
      <c r="L592" s="69"/>
      <c r="M592" s="149"/>
      <c r="N592" s="148" t="n">
        <f aca="false">SUM(O592:R592)</f>
        <v>0</v>
      </c>
      <c r="O592" s="148"/>
      <c r="P592" s="69" t="n">
        <f aca="false">P593</f>
        <v>0</v>
      </c>
      <c r="Q592" s="69"/>
      <c r="R592" s="150"/>
      <c r="ALR592" s="1"/>
      <c r="ALS592" s="0"/>
      <c r="ALT592" s="0"/>
      <c r="ALU592" s="0"/>
      <c r="ALV592" s="0"/>
      <c r="ALW592" s="0"/>
      <c r="ALX592" s="0"/>
      <c r="ALY592" s="0"/>
      <c r="ALZ592" s="0"/>
      <c r="AMA592" s="0"/>
      <c r="AMB592" s="0"/>
      <c r="AMC592" s="0"/>
      <c r="AMD592" s="0"/>
      <c r="AME592" s="0"/>
      <c r="AMF592" s="0"/>
      <c r="AMG592" s="0"/>
      <c r="AMH592" s="0"/>
      <c r="AMI592" s="0"/>
      <c r="AMJ592" s="0"/>
    </row>
    <row r="593" s="95" customFormat="true" ht="17.35" hidden="false" customHeight="false" outlineLevel="0" collapsed="false">
      <c r="B593" s="147"/>
      <c r="C593" s="29" t="s">
        <v>62</v>
      </c>
      <c r="D593" s="151" t="n">
        <v>953</v>
      </c>
      <c r="E593" s="151" t="s">
        <v>57</v>
      </c>
      <c r="F593" s="151" t="s">
        <v>39</v>
      </c>
      <c r="G593" s="74"/>
      <c r="H593" s="75"/>
      <c r="I593" s="148" t="n">
        <f aca="false">SUM(J593:M593)</f>
        <v>275300</v>
      </c>
      <c r="J593" s="148"/>
      <c r="K593" s="69" t="n">
        <f aca="false">K594</f>
        <v>275300</v>
      </c>
      <c r="L593" s="69" t="n">
        <f aca="false">L594</f>
        <v>0</v>
      </c>
      <c r="M593" s="149" t="n">
        <f aca="false">M594</f>
        <v>0</v>
      </c>
      <c r="N593" s="148" t="n">
        <f aca="false">SUM(O593:R593)</f>
        <v>275300</v>
      </c>
      <c r="O593" s="148" t="n">
        <f aca="false">O594</f>
        <v>275300</v>
      </c>
      <c r="P593" s="69" t="n">
        <f aca="false">P594</f>
        <v>0</v>
      </c>
      <c r="Q593" s="69" t="n">
        <f aca="false">Q594</f>
        <v>0</v>
      </c>
      <c r="R593" s="69" t="n">
        <f aca="false">R594</f>
        <v>0</v>
      </c>
      <c r="ALR593" s="1"/>
      <c r="ALS593" s="0"/>
      <c r="ALT593" s="0"/>
      <c r="ALU593" s="0"/>
      <c r="ALV593" s="0"/>
      <c r="ALW593" s="0"/>
      <c r="ALX593" s="0"/>
      <c r="ALY593" s="0"/>
      <c r="ALZ593" s="0"/>
      <c r="AMA593" s="0"/>
      <c r="AMB593" s="0"/>
      <c r="AMC593" s="0"/>
      <c r="AMD593" s="0"/>
      <c r="AME593" s="0"/>
      <c r="AMF593" s="0"/>
      <c r="AMG593" s="0"/>
      <c r="AMH593" s="0"/>
      <c r="AMI593" s="0"/>
      <c r="AMJ593" s="0"/>
    </row>
    <row r="594" s="95" customFormat="true" ht="31.35" hidden="false" customHeight="false" outlineLevel="0" collapsed="false">
      <c r="B594" s="147"/>
      <c r="C594" s="29" t="s">
        <v>148</v>
      </c>
      <c r="D594" s="151" t="n">
        <v>953</v>
      </c>
      <c r="E594" s="151" t="s">
        <v>57</v>
      </c>
      <c r="F594" s="151" t="s">
        <v>39</v>
      </c>
      <c r="G594" s="74" t="n">
        <v>5400000000</v>
      </c>
      <c r="H594" s="75"/>
      <c r="I594" s="148" t="n">
        <f aca="false">SUM(J594:M594)</f>
        <v>275300</v>
      </c>
      <c r="J594" s="148"/>
      <c r="K594" s="69" t="n">
        <f aca="false">K595</f>
        <v>275300</v>
      </c>
      <c r="L594" s="69" t="n">
        <f aca="false">L595</f>
        <v>0</v>
      </c>
      <c r="M594" s="149" t="n">
        <f aca="false">M595</f>
        <v>0</v>
      </c>
      <c r="N594" s="148" t="n">
        <f aca="false">SUM(O594:R594)</f>
        <v>275300</v>
      </c>
      <c r="O594" s="148" t="n">
        <f aca="false">O595</f>
        <v>275300</v>
      </c>
      <c r="P594" s="69" t="n">
        <f aca="false">P595</f>
        <v>0</v>
      </c>
      <c r="Q594" s="69" t="n">
        <f aca="false">Q595</f>
        <v>0</v>
      </c>
      <c r="R594" s="69" t="n">
        <f aca="false">R595</f>
        <v>0</v>
      </c>
      <c r="ALR594" s="1"/>
      <c r="ALS594" s="0"/>
      <c r="ALT594" s="0"/>
      <c r="ALU594" s="0"/>
      <c r="ALV594" s="0"/>
      <c r="ALW594" s="0"/>
      <c r="ALX594" s="0"/>
      <c r="ALY594" s="0"/>
      <c r="ALZ594" s="0"/>
      <c r="AMA594" s="0"/>
      <c r="AMB594" s="0"/>
      <c r="AMC594" s="0"/>
      <c r="AMD594" s="0"/>
      <c r="AME594" s="0"/>
      <c r="AMF594" s="0"/>
      <c r="AMG594" s="0"/>
      <c r="AMH594" s="0"/>
      <c r="AMI594" s="0"/>
      <c r="AMJ594" s="0"/>
    </row>
    <row r="595" s="95" customFormat="true" ht="17.35" hidden="false" customHeight="false" outlineLevel="0" collapsed="false">
      <c r="B595" s="147"/>
      <c r="C595" s="29" t="s">
        <v>149</v>
      </c>
      <c r="D595" s="151" t="n">
        <v>953</v>
      </c>
      <c r="E595" s="151" t="s">
        <v>57</v>
      </c>
      <c r="F595" s="151" t="s">
        <v>39</v>
      </c>
      <c r="G595" s="74" t="n">
        <v>5410000000</v>
      </c>
      <c r="H595" s="75"/>
      <c r="I595" s="148" t="n">
        <f aca="false">SUM(J595:M595)</f>
        <v>275300</v>
      </c>
      <c r="J595" s="148"/>
      <c r="K595" s="69" t="n">
        <f aca="false">K596</f>
        <v>275300</v>
      </c>
      <c r="L595" s="69" t="n">
        <f aca="false">L596</f>
        <v>0</v>
      </c>
      <c r="M595" s="149" t="n">
        <f aca="false">M596</f>
        <v>0</v>
      </c>
      <c r="N595" s="148" t="n">
        <f aca="false">SUM(O595:R595)</f>
        <v>275300</v>
      </c>
      <c r="O595" s="148" t="n">
        <f aca="false">O596</f>
        <v>275300</v>
      </c>
      <c r="P595" s="69" t="n">
        <f aca="false">P596</f>
        <v>0</v>
      </c>
      <c r="Q595" s="69" t="n">
        <f aca="false">Q596</f>
        <v>0</v>
      </c>
      <c r="R595" s="69" t="n">
        <f aca="false">R596</f>
        <v>0</v>
      </c>
      <c r="ALR595" s="1"/>
      <c r="ALS595" s="0"/>
      <c r="ALT595" s="0"/>
      <c r="ALU595" s="0"/>
      <c r="ALV595" s="0"/>
      <c r="ALW595" s="0"/>
      <c r="ALX595" s="0"/>
      <c r="ALY595" s="0"/>
      <c r="ALZ595" s="0"/>
      <c r="AMA595" s="0"/>
      <c r="AMB595" s="0"/>
      <c r="AMC595" s="0"/>
      <c r="AMD595" s="0"/>
      <c r="AME595" s="0"/>
      <c r="AMF595" s="0"/>
      <c r="AMG595" s="0"/>
      <c r="AMH595" s="0"/>
      <c r="AMI595" s="0"/>
      <c r="AMJ595" s="0"/>
    </row>
    <row r="596" s="95" customFormat="true" ht="91.35" hidden="false" customHeight="false" outlineLevel="0" collapsed="false">
      <c r="B596" s="147"/>
      <c r="C596" s="29" t="s">
        <v>152</v>
      </c>
      <c r="D596" s="151" t="n">
        <v>953</v>
      </c>
      <c r="E596" s="151" t="s">
        <v>57</v>
      </c>
      <c r="F596" s="151" t="s">
        <v>39</v>
      </c>
      <c r="G596" s="74" t="n">
        <v>5410069120</v>
      </c>
      <c r="H596" s="75"/>
      <c r="I596" s="148" t="n">
        <f aca="false">SUM(J596:M596)</f>
        <v>275300</v>
      </c>
      <c r="J596" s="148"/>
      <c r="K596" s="69" t="n">
        <f aca="false">K597</f>
        <v>275300</v>
      </c>
      <c r="L596" s="69" t="n">
        <f aca="false">L597</f>
        <v>0</v>
      </c>
      <c r="M596" s="149" t="n">
        <f aca="false">M597</f>
        <v>0</v>
      </c>
      <c r="N596" s="148" t="n">
        <f aca="false">SUM(O596:R596)</f>
        <v>275300</v>
      </c>
      <c r="O596" s="148" t="n">
        <f aca="false">O597</f>
        <v>275300</v>
      </c>
      <c r="P596" s="69" t="n">
        <f aca="false">P597</f>
        <v>0</v>
      </c>
      <c r="Q596" s="69" t="n">
        <f aca="false">Q597</f>
        <v>0</v>
      </c>
      <c r="R596" s="69" t="n">
        <f aca="false">R597</f>
        <v>0</v>
      </c>
      <c r="ALR596" s="1"/>
      <c r="ALS596" s="0"/>
      <c r="ALT596" s="0"/>
      <c r="ALU596" s="0"/>
      <c r="ALV596" s="0"/>
      <c r="ALW596" s="0"/>
      <c r="ALX596" s="0"/>
      <c r="ALY596" s="0"/>
      <c r="ALZ596" s="0"/>
      <c r="AMA596" s="0"/>
      <c r="AMB596" s="0"/>
      <c r="AMC596" s="0"/>
      <c r="AMD596" s="0"/>
      <c r="AME596" s="0"/>
      <c r="AMF596" s="0"/>
      <c r="AMG596" s="0"/>
      <c r="AMH596" s="0"/>
      <c r="AMI596" s="0"/>
      <c r="AMJ596" s="0"/>
    </row>
    <row r="597" s="95" customFormat="true" ht="31.35" hidden="false" customHeight="false" outlineLevel="0" collapsed="false">
      <c r="B597" s="147"/>
      <c r="C597" s="29" t="s">
        <v>107</v>
      </c>
      <c r="D597" s="151" t="n">
        <v>953</v>
      </c>
      <c r="E597" s="151" t="s">
        <v>57</v>
      </c>
      <c r="F597" s="151" t="s">
        <v>39</v>
      </c>
      <c r="G597" s="74" t="n">
        <v>5410069120</v>
      </c>
      <c r="H597" s="75" t="s">
        <v>108</v>
      </c>
      <c r="I597" s="148" t="n">
        <f aca="false">SUM(J597:M597)</f>
        <v>275300</v>
      </c>
      <c r="J597" s="148"/>
      <c r="K597" s="69" t="n">
        <v>275300</v>
      </c>
      <c r="L597" s="69"/>
      <c r="M597" s="149"/>
      <c r="N597" s="148" t="n">
        <f aca="false">SUM(O597:R597)</f>
        <v>275300</v>
      </c>
      <c r="O597" s="148" t="n">
        <v>275300</v>
      </c>
      <c r="P597" s="69" t="n">
        <f aca="false">P598</f>
        <v>0</v>
      </c>
      <c r="Q597" s="69"/>
      <c r="R597" s="150"/>
      <c r="ALR597" s="1"/>
      <c r="ALS597" s="0"/>
      <c r="ALT597" s="0"/>
      <c r="ALU597" s="0"/>
      <c r="ALV597" s="0"/>
      <c r="ALW597" s="0"/>
      <c r="ALX597" s="0"/>
      <c r="ALY597" s="0"/>
      <c r="ALZ597" s="0"/>
      <c r="AMA597" s="0"/>
      <c r="AMB597" s="0"/>
      <c r="AMC597" s="0"/>
      <c r="AMD597" s="0"/>
      <c r="AME597" s="0"/>
      <c r="AMF597" s="0"/>
      <c r="AMG597" s="0"/>
      <c r="AMH597" s="0"/>
      <c r="AMI597" s="0"/>
      <c r="AMJ597" s="0"/>
    </row>
    <row r="598" s="95" customFormat="true" ht="17.35" hidden="false" customHeight="false" outlineLevel="0" collapsed="false">
      <c r="B598" s="147"/>
      <c r="C598" s="29" t="s">
        <v>73</v>
      </c>
      <c r="D598" s="29" t="n">
        <v>953</v>
      </c>
      <c r="E598" s="151" t="s">
        <v>41</v>
      </c>
      <c r="F598" s="151" t="s">
        <v>86</v>
      </c>
      <c r="G598" s="74"/>
      <c r="H598" s="75"/>
      <c r="I598" s="148" t="n">
        <f aca="false">SUM(J598:M598)</f>
        <v>113796000</v>
      </c>
      <c r="J598" s="161" t="n">
        <f aca="false">J599+J610</f>
        <v>112264400</v>
      </c>
      <c r="K598" s="69" t="n">
        <f aca="false">K599+K610</f>
        <v>1531600</v>
      </c>
      <c r="L598" s="69" t="n">
        <f aca="false">L599+L610</f>
        <v>0</v>
      </c>
      <c r="M598" s="149" t="n">
        <f aca="false">M599+M610</f>
        <v>0</v>
      </c>
      <c r="N598" s="148" t="n">
        <f aca="false">SUM(O598:R598)</f>
        <v>116077500</v>
      </c>
      <c r="O598" s="148" t="n">
        <f aca="false">O599+O610</f>
        <v>116077500</v>
      </c>
      <c r="P598" s="69" t="n">
        <f aca="false">P599+P610</f>
        <v>0</v>
      </c>
      <c r="Q598" s="69" t="n">
        <f aca="false">Q599+Q610</f>
        <v>0</v>
      </c>
      <c r="R598" s="150" t="n">
        <f aca="false">R599+R610</f>
        <v>0</v>
      </c>
      <c r="ALR598" s="1"/>
      <c r="ALS598" s="0"/>
      <c r="ALT598" s="0"/>
      <c r="ALU598" s="0"/>
      <c r="ALV598" s="0"/>
      <c r="ALW598" s="0"/>
      <c r="ALX598" s="0"/>
      <c r="ALY598" s="0"/>
      <c r="ALZ598" s="0"/>
      <c r="AMA598" s="0"/>
      <c r="AMB598" s="0"/>
      <c r="AMC598" s="0"/>
      <c r="AMD598" s="0"/>
      <c r="AME598" s="0"/>
      <c r="AMF598" s="0"/>
      <c r="AMG598" s="0"/>
      <c r="AMH598" s="0"/>
      <c r="AMI598" s="0"/>
      <c r="AMJ598" s="0"/>
    </row>
    <row r="599" s="95" customFormat="true" ht="17.35" hidden="false" customHeight="false" outlineLevel="0" collapsed="false">
      <c r="B599" s="25"/>
      <c r="C599" s="29" t="s">
        <v>75</v>
      </c>
      <c r="D599" s="151" t="n">
        <v>953</v>
      </c>
      <c r="E599" s="145" t="n">
        <v>10</v>
      </c>
      <c r="F599" s="151" t="s">
        <v>25</v>
      </c>
      <c r="G599" s="74"/>
      <c r="H599" s="25"/>
      <c r="I599" s="148" t="n">
        <f aca="false">SUM(J599:M599)</f>
        <v>98986600</v>
      </c>
      <c r="J599" s="148" t="n">
        <f aca="false">J600</f>
        <v>97978800</v>
      </c>
      <c r="K599" s="69" t="n">
        <f aca="false">K600</f>
        <v>1007800</v>
      </c>
      <c r="L599" s="69" t="n">
        <f aca="false">L600</f>
        <v>0</v>
      </c>
      <c r="M599" s="149" t="n">
        <f aca="false">M600</f>
        <v>0</v>
      </c>
      <c r="N599" s="148" t="n">
        <f aca="false">SUM(O599:R599)</f>
        <v>101268100</v>
      </c>
      <c r="O599" s="148" t="n">
        <f aca="false">O600</f>
        <v>101268100</v>
      </c>
      <c r="P599" s="69" t="n">
        <f aca="false">P600</f>
        <v>0</v>
      </c>
      <c r="Q599" s="69" t="n">
        <f aca="false">Q600</f>
        <v>0</v>
      </c>
      <c r="R599" s="150" t="n">
        <f aca="false">R600</f>
        <v>0</v>
      </c>
      <c r="ALR599" s="1"/>
      <c r="ALS599" s="0"/>
      <c r="ALT599" s="0"/>
      <c r="ALU599" s="0"/>
      <c r="ALV599" s="0"/>
      <c r="ALW599" s="0"/>
      <c r="ALX599" s="0"/>
      <c r="ALY599" s="0"/>
      <c r="ALZ599" s="0"/>
      <c r="AMA599" s="0"/>
      <c r="AMB599" s="0"/>
      <c r="AMC599" s="0"/>
      <c r="AMD599" s="0"/>
      <c r="AME599" s="0"/>
      <c r="AMF599" s="0"/>
      <c r="AMG599" s="0"/>
      <c r="AMH599" s="0"/>
      <c r="AMI599" s="0"/>
      <c r="AMJ599" s="0"/>
    </row>
    <row r="600" s="95" customFormat="true" ht="31.35" hidden="false" customHeight="false" outlineLevel="0" collapsed="false">
      <c r="B600" s="25"/>
      <c r="C600" s="29" t="s">
        <v>148</v>
      </c>
      <c r="D600" s="151" t="n">
        <v>953</v>
      </c>
      <c r="E600" s="145" t="n">
        <v>10</v>
      </c>
      <c r="F600" s="151" t="s">
        <v>25</v>
      </c>
      <c r="G600" s="74" t="n">
        <v>5400000000</v>
      </c>
      <c r="H600" s="25"/>
      <c r="I600" s="148" t="n">
        <f aca="false">SUM(J600:M600)</f>
        <v>98986600</v>
      </c>
      <c r="J600" s="148" t="n">
        <f aca="false">J601</f>
        <v>97978800</v>
      </c>
      <c r="K600" s="69" t="n">
        <f aca="false">K601</f>
        <v>1007800</v>
      </c>
      <c r="L600" s="69" t="n">
        <f aca="false">L601</f>
        <v>0</v>
      </c>
      <c r="M600" s="149" t="n">
        <f aca="false">M601</f>
        <v>0</v>
      </c>
      <c r="N600" s="148" t="n">
        <f aca="false">SUM(O600:R600)</f>
        <v>101268100</v>
      </c>
      <c r="O600" s="148" t="n">
        <f aca="false">O601</f>
        <v>101268100</v>
      </c>
      <c r="P600" s="69" t="n">
        <f aca="false">P601</f>
        <v>0</v>
      </c>
      <c r="Q600" s="69" t="n">
        <f aca="false">Q601</f>
        <v>0</v>
      </c>
      <c r="R600" s="150" t="n">
        <f aca="false">R601</f>
        <v>0</v>
      </c>
      <c r="ALR600" s="1"/>
      <c r="ALS600" s="0"/>
      <c r="ALT600" s="0"/>
      <c r="ALU600" s="0"/>
      <c r="ALV600" s="0"/>
      <c r="ALW600" s="0"/>
      <c r="ALX600" s="0"/>
      <c r="ALY600" s="0"/>
      <c r="ALZ600" s="0"/>
      <c r="AMA600" s="0"/>
      <c r="AMB600" s="0"/>
      <c r="AMC600" s="0"/>
      <c r="AMD600" s="0"/>
      <c r="AME600" s="0"/>
      <c r="AMF600" s="0"/>
      <c r="AMG600" s="0"/>
      <c r="AMH600" s="0"/>
      <c r="AMI600" s="0"/>
      <c r="AMJ600" s="0"/>
    </row>
    <row r="601" s="95" customFormat="true" ht="17.35" hidden="false" customHeight="false" outlineLevel="0" collapsed="false">
      <c r="B601" s="116"/>
      <c r="C601" s="29" t="s">
        <v>149</v>
      </c>
      <c r="D601" s="29" t="n">
        <v>953</v>
      </c>
      <c r="E601" s="151" t="s">
        <v>41</v>
      </c>
      <c r="F601" s="151" t="s">
        <v>25</v>
      </c>
      <c r="G601" s="74" t="n">
        <v>5410000000</v>
      </c>
      <c r="H601" s="79"/>
      <c r="I601" s="148" t="n">
        <f aca="false">SUM(J601:M601)</f>
        <v>98986600</v>
      </c>
      <c r="J601" s="148" t="n">
        <f aca="false">J602+J604+J606+J608</f>
        <v>97978800</v>
      </c>
      <c r="K601" s="148" t="n">
        <f aca="false">K602+K604+K606+K608</f>
        <v>1007800</v>
      </c>
      <c r="L601" s="69" t="n">
        <f aca="false">L602+L604+L606+L608</f>
        <v>0</v>
      </c>
      <c r="M601" s="149" t="n">
        <f aca="false">M602+M604+M606+M608</f>
        <v>0</v>
      </c>
      <c r="N601" s="148" t="n">
        <f aca="false">SUM(O601:R601)</f>
        <v>101268100</v>
      </c>
      <c r="O601" s="148" t="n">
        <f aca="false">O602+O604+O606+O608</f>
        <v>101268100</v>
      </c>
      <c r="P601" s="69" t="n">
        <f aca="false">P602+P604+P606+P608</f>
        <v>0</v>
      </c>
      <c r="Q601" s="69" t="n">
        <f aca="false">Q602+Q604+Q606+Q608</f>
        <v>0</v>
      </c>
      <c r="R601" s="150" t="n">
        <f aca="false">R602+R604+R606+R608</f>
        <v>0</v>
      </c>
      <c r="ALR601" s="1"/>
      <c r="ALS601" s="0"/>
      <c r="ALT601" s="0"/>
      <c r="ALU601" s="0"/>
      <c r="ALV601" s="0"/>
      <c r="ALW601" s="0"/>
      <c r="ALX601" s="0"/>
      <c r="ALY601" s="0"/>
      <c r="ALZ601" s="0"/>
      <c r="AMA601" s="0"/>
      <c r="AMB601" s="0"/>
      <c r="AMC601" s="0"/>
      <c r="AMD601" s="0"/>
      <c r="AME601" s="0"/>
      <c r="AMF601" s="0"/>
      <c r="AMG601" s="0"/>
      <c r="AMH601" s="0"/>
      <c r="AMI601" s="0"/>
      <c r="AMJ601" s="0"/>
    </row>
    <row r="602" s="95" customFormat="true" ht="76.6" hidden="false" customHeight="false" outlineLevel="0" collapsed="false">
      <c r="B602" s="116"/>
      <c r="C602" s="29" t="s">
        <v>150</v>
      </c>
      <c r="D602" s="29" t="n">
        <v>953</v>
      </c>
      <c r="E602" s="151" t="s">
        <v>41</v>
      </c>
      <c r="F602" s="151" t="s">
        <v>25</v>
      </c>
      <c r="G602" s="74" t="n">
        <v>5410069100</v>
      </c>
      <c r="H602" s="79"/>
      <c r="I602" s="148" t="n">
        <f aca="false">SUM(J602:M602)</f>
        <v>56811400</v>
      </c>
      <c r="J602" s="148" t="n">
        <f aca="false">J603</f>
        <v>56200400</v>
      </c>
      <c r="K602" s="69" t="n">
        <f aca="false">K603</f>
        <v>611000</v>
      </c>
      <c r="L602" s="69" t="n">
        <f aca="false">L603</f>
        <v>0</v>
      </c>
      <c r="M602" s="149" t="n">
        <f aca="false">M603</f>
        <v>0</v>
      </c>
      <c r="N602" s="148" t="n">
        <f aca="false">SUM(O602:R602)</f>
        <v>59084400</v>
      </c>
      <c r="O602" s="148" t="n">
        <f aca="false">O603</f>
        <v>59084400</v>
      </c>
      <c r="P602" s="69" t="n">
        <f aca="false">P603</f>
        <v>0</v>
      </c>
      <c r="Q602" s="69" t="n">
        <f aca="false">Q603</f>
        <v>0</v>
      </c>
      <c r="R602" s="150" t="n">
        <f aca="false">R603</f>
        <v>0</v>
      </c>
      <c r="ALR602" s="1"/>
      <c r="ALS602" s="0"/>
      <c r="ALT602" s="0"/>
      <c r="ALU602" s="0"/>
      <c r="ALV602" s="0"/>
      <c r="ALW602" s="0"/>
      <c r="ALX602" s="0"/>
      <c r="ALY602" s="0"/>
      <c r="ALZ602" s="0"/>
      <c r="AMA602" s="0"/>
      <c r="AMB602" s="0"/>
      <c r="AMC602" s="0"/>
      <c r="AMD602" s="0"/>
      <c r="AME602" s="0"/>
      <c r="AMF602" s="0"/>
      <c r="AMG602" s="0"/>
      <c r="AMH602" s="0"/>
      <c r="AMI602" s="0"/>
      <c r="AMJ602" s="0"/>
    </row>
    <row r="603" s="95" customFormat="true" ht="17.35" hidden="false" customHeight="false" outlineLevel="0" collapsed="false">
      <c r="B603" s="116"/>
      <c r="C603" s="29" t="s">
        <v>146</v>
      </c>
      <c r="D603" s="29" t="n">
        <v>953</v>
      </c>
      <c r="E603" s="151" t="s">
        <v>41</v>
      </c>
      <c r="F603" s="151" t="s">
        <v>25</v>
      </c>
      <c r="G603" s="74" t="n">
        <v>5410069100</v>
      </c>
      <c r="H603" s="79" t="n">
        <v>300</v>
      </c>
      <c r="I603" s="148" t="n">
        <f aca="false">SUM(J603:M603)</f>
        <v>56811400</v>
      </c>
      <c r="J603" s="148" t="n">
        <v>56200400</v>
      </c>
      <c r="K603" s="69" t="n">
        <v>611000</v>
      </c>
      <c r="L603" s="69"/>
      <c r="M603" s="149"/>
      <c r="N603" s="148" t="n">
        <f aca="false">SUM(O603:R603)</f>
        <v>59084400</v>
      </c>
      <c r="O603" s="148" t="n">
        <v>59084400</v>
      </c>
      <c r="P603" s="69"/>
      <c r="Q603" s="69"/>
      <c r="R603" s="150"/>
      <c r="ALR603" s="1"/>
      <c r="ALS603" s="0"/>
      <c r="ALT603" s="0"/>
      <c r="ALU603" s="0"/>
      <c r="ALV603" s="0"/>
      <c r="ALW603" s="0"/>
      <c r="ALX603" s="0"/>
      <c r="ALY603" s="0"/>
      <c r="ALZ603" s="0"/>
      <c r="AMA603" s="0"/>
      <c r="AMB603" s="0"/>
      <c r="AMC603" s="0"/>
      <c r="AMD603" s="0"/>
      <c r="AME603" s="0"/>
      <c r="AMF603" s="0"/>
      <c r="AMG603" s="0"/>
      <c r="AMH603" s="0"/>
      <c r="AMI603" s="0"/>
      <c r="AMJ603" s="0"/>
    </row>
    <row r="604" s="95" customFormat="true" ht="60.9" hidden="false" customHeight="false" outlineLevel="0" collapsed="false">
      <c r="B604" s="116"/>
      <c r="C604" s="29" t="s">
        <v>151</v>
      </c>
      <c r="D604" s="29" t="n">
        <v>953</v>
      </c>
      <c r="E604" s="151" t="s">
        <v>41</v>
      </c>
      <c r="F604" s="151" t="s">
        <v>25</v>
      </c>
      <c r="G604" s="74" t="n">
        <v>5410069110</v>
      </c>
      <c r="H604" s="79"/>
      <c r="I604" s="148" t="n">
        <f aca="false">SUM(J604:M604)</f>
        <v>213200</v>
      </c>
      <c r="J604" s="148" t="n">
        <f aca="false">J605</f>
        <v>409300</v>
      </c>
      <c r="K604" s="69" t="n">
        <f aca="false">K605</f>
        <v>-196100</v>
      </c>
      <c r="L604" s="69" t="n">
        <f aca="false">L605</f>
        <v>0</v>
      </c>
      <c r="M604" s="149" t="n">
        <f aca="false">M605</f>
        <v>0</v>
      </c>
      <c r="N604" s="148" t="n">
        <f aca="false">SUM(O604:R604)</f>
        <v>221700</v>
      </c>
      <c r="O604" s="148" t="n">
        <f aca="false">O605</f>
        <v>221700</v>
      </c>
      <c r="P604" s="69" t="n">
        <f aca="false">P605</f>
        <v>0</v>
      </c>
      <c r="Q604" s="69" t="n">
        <f aca="false">Q605</f>
        <v>0</v>
      </c>
      <c r="R604" s="150" t="n">
        <f aca="false">R605</f>
        <v>0</v>
      </c>
      <c r="ALR604" s="1"/>
      <c r="ALS604" s="0"/>
      <c r="ALT604" s="0"/>
      <c r="ALU604" s="0"/>
      <c r="ALV604" s="0"/>
      <c r="ALW604" s="0"/>
      <c r="ALX604" s="0"/>
      <c r="ALY604" s="0"/>
      <c r="ALZ604" s="0"/>
      <c r="AMA604" s="0"/>
      <c r="AMB604" s="0"/>
      <c r="AMC604" s="0"/>
      <c r="AMD604" s="0"/>
      <c r="AME604" s="0"/>
      <c r="AMF604" s="0"/>
      <c r="AMG604" s="0"/>
      <c r="AMH604" s="0"/>
      <c r="AMI604" s="0"/>
      <c r="AMJ604" s="0"/>
    </row>
    <row r="605" s="95" customFormat="true" ht="17.35" hidden="false" customHeight="false" outlineLevel="0" collapsed="false">
      <c r="B605" s="116"/>
      <c r="C605" s="29" t="s">
        <v>146</v>
      </c>
      <c r="D605" s="29" t="n">
        <v>953</v>
      </c>
      <c r="E605" s="151" t="s">
        <v>41</v>
      </c>
      <c r="F605" s="151" t="s">
        <v>25</v>
      </c>
      <c r="G605" s="74" t="n">
        <v>5410069110</v>
      </c>
      <c r="H605" s="79" t="n">
        <v>300</v>
      </c>
      <c r="I605" s="148" t="n">
        <f aca="false">SUM(J605:M605)</f>
        <v>213200</v>
      </c>
      <c r="J605" s="148" t="n">
        <v>409300</v>
      </c>
      <c r="K605" s="69" t="n">
        <v>-196100</v>
      </c>
      <c r="L605" s="69"/>
      <c r="M605" s="149"/>
      <c r="N605" s="148" t="n">
        <f aca="false">SUM(O605:R605)</f>
        <v>221700</v>
      </c>
      <c r="O605" s="148" t="n">
        <v>221700</v>
      </c>
      <c r="P605" s="69"/>
      <c r="Q605" s="69"/>
      <c r="R605" s="150"/>
      <c r="ALR605" s="1"/>
      <c r="ALS605" s="0"/>
      <c r="ALT605" s="0"/>
      <c r="ALU605" s="0"/>
      <c r="ALV605" s="0"/>
      <c r="ALW605" s="0"/>
      <c r="ALX605" s="0"/>
      <c r="ALY605" s="0"/>
      <c r="ALZ605" s="0"/>
      <c r="AMA605" s="0"/>
      <c r="AMB605" s="0"/>
      <c r="AMC605" s="0"/>
      <c r="AMD605" s="0"/>
      <c r="AME605" s="0"/>
      <c r="AMF605" s="0"/>
      <c r="AMG605" s="0"/>
      <c r="AMH605" s="0"/>
      <c r="AMI605" s="0"/>
      <c r="AMJ605" s="0"/>
    </row>
    <row r="606" s="95" customFormat="true" ht="60.9" hidden="false" customHeight="false" outlineLevel="0" collapsed="false">
      <c r="B606" s="116"/>
      <c r="C606" s="29" t="s">
        <v>153</v>
      </c>
      <c r="D606" s="29" t="n">
        <v>953</v>
      </c>
      <c r="E606" s="151" t="s">
        <v>41</v>
      </c>
      <c r="F606" s="151" t="s">
        <v>25</v>
      </c>
      <c r="G606" s="74" t="n">
        <v>5410069130</v>
      </c>
      <c r="H606" s="79"/>
      <c r="I606" s="148" t="n">
        <f aca="false">SUM(J606:M606)</f>
        <v>41749900</v>
      </c>
      <c r="J606" s="148" t="n">
        <f aca="false">J607</f>
        <v>40961100</v>
      </c>
      <c r="K606" s="69" t="n">
        <f aca="false">K607</f>
        <v>788800</v>
      </c>
      <c r="L606" s="69" t="n">
        <f aca="false">L607</f>
        <v>0</v>
      </c>
      <c r="M606" s="149" t="n">
        <f aca="false">M607</f>
        <v>0</v>
      </c>
      <c r="N606" s="148" t="n">
        <f aca="false">SUM(O606:R606)</f>
        <v>41749900</v>
      </c>
      <c r="O606" s="148" t="n">
        <f aca="false">O607</f>
        <v>41749900</v>
      </c>
      <c r="P606" s="69" t="n">
        <f aca="false">P607</f>
        <v>0</v>
      </c>
      <c r="Q606" s="69" t="n">
        <f aca="false">Q607</f>
        <v>0</v>
      </c>
      <c r="R606" s="150" t="n">
        <f aca="false">R607</f>
        <v>0</v>
      </c>
      <c r="ALR606" s="1"/>
      <c r="ALS606" s="0"/>
      <c r="ALT606" s="0"/>
      <c r="ALU606" s="0"/>
      <c r="ALV606" s="0"/>
      <c r="ALW606" s="0"/>
      <c r="ALX606" s="0"/>
      <c r="ALY606" s="0"/>
      <c r="ALZ606" s="0"/>
      <c r="AMA606" s="0"/>
      <c r="AMB606" s="0"/>
      <c r="AMC606" s="0"/>
      <c r="AMD606" s="0"/>
      <c r="AME606" s="0"/>
      <c r="AMF606" s="0"/>
      <c r="AMG606" s="0"/>
      <c r="AMH606" s="0"/>
      <c r="AMI606" s="0"/>
      <c r="AMJ606" s="0"/>
    </row>
    <row r="607" s="95" customFormat="true" ht="17.35" hidden="false" customHeight="false" outlineLevel="0" collapsed="false">
      <c r="B607" s="116"/>
      <c r="C607" s="29" t="s">
        <v>146</v>
      </c>
      <c r="D607" s="29" t="n">
        <v>953</v>
      </c>
      <c r="E607" s="151" t="s">
        <v>41</v>
      </c>
      <c r="F607" s="151" t="s">
        <v>25</v>
      </c>
      <c r="G607" s="74" t="n">
        <v>5410069130</v>
      </c>
      <c r="H607" s="79" t="n">
        <v>300</v>
      </c>
      <c r="I607" s="148" t="n">
        <f aca="false">SUM(J607:M607)</f>
        <v>41749900</v>
      </c>
      <c r="J607" s="148" t="n">
        <v>40961100</v>
      </c>
      <c r="K607" s="69" t="n">
        <v>788800</v>
      </c>
      <c r="L607" s="69"/>
      <c r="M607" s="149"/>
      <c r="N607" s="148" t="n">
        <f aca="false">SUM(O607:R607)</f>
        <v>41749900</v>
      </c>
      <c r="O607" s="148" t="n">
        <v>41749900</v>
      </c>
      <c r="P607" s="69"/>
      <c r="Q607" s="69"/>
      <c r="R607" s="150"/>
      <c r="ALR607" s="1"/>
      <c r="ALS607" s="0"/>
      <c r="ALT607" s="0"/>
      <c r="ALU607" s="0"/>
      <c r="ALV607" s="0"/>
      <c r="ALW607" s="0"/>
      <c r="ALX607" s="0"/>
      <c r="ALY607" s="0"/>
      <c r="ALZ607" s="0"/>
      <c r="AMA607" s="0"/>
      <c r="AMB607" s="0"/>
      <c r="AMC607" s="0"/>
      <c r="AMD607" s="0"/>
      <c r="AME607" s="0"/>
      <c r="AMF607" s="0"/>
      <c r="AMG607" s="0"/>
      <c r="AMH607" s="0"/>
      <c r="AMI607" s="0"/>
      <c r="AMJ607" s="0"/>
    </row>
    <row r="608" s="95" customFormat="true" ht="61.8" hidden="false" customHeight="false" outlineLevel="0" collapsed="false">
      <c r="B608" s="116"/>
      <c r="C608" s="29" t="s">
        <v>154</v>
      </c>
      <c r="D608" s="29" t="n">
        <v>953</v>
      </c>
      <c r="E608" s="151" t="s">
        <v>41</v>
      </c>
      <c r="F608" s="151" t="s">
        <v>25</v>
      </c>
      <c r="G608" s="74" t="n">
        <v>5410069140</v>
      </c>
      <c r="H608" s="79"/>
      <c r="I608" s="148" t="n">
        <f aca="false">SUM(J608:M608)</f>
        <v>212100</v>
      </c>
      <c r="J608" s="148" t="n">
        <f aca="false">J609</f>
        <v>408000</v>
      </c>
      <c r="K608" s="69" t="n">
        <f aca="false">K609</f>
        <v>-195900</v>
      </c>
      <c r="L608" s="69" t="n">
        <f aca="false">L609</f>
        <v>0</v>
      </c>
      <c r="M608" s="149" t="n">
        <f aca="false">M609</f>
        <v>0</v>
      </c>
      <c r="N608" s="148" t="n">
        <f aca="false">SUM(O608:R608)</f>
        <v>212100</v>
      </c>
      <c r="O608" s="148" t="n">
        <f aca="false">O609</f>
        <v>212100</v>
      </c>
      <c r="P608" s="69" t="n">
        <f aca="false">P609</f>
        <v>0</v>
      </c>
      <c r="Q608" s="69" t="n">
        <f aca="false">Q609</f>
        <v>0</v>
      </c>
      <c r="R608" s="150" t="n">
        <f aca="false">R609</f>
        <v>0</v>
      </c>
      <c r="ALR608" s="1"/>
      <c r="ALS608" s="0"/>
      <c r="ALT608" s="0"/>
      <c r="ALU608" s="0"/>
      <c r="ALV608" s="0"/>
      <c r="ALW608" s="0"/>
      <c r="ALX608" s="0"/>
      <c r="ALY608" s="0"/>
      <c r="ALZ608" s="0"/>
      <c r="AMA608" s="0"/>
      <c r="AMB608" s="0"/>
      <c r="AMC608" s="0"/>
      <c r="AMD608" s="0"/>
      <c r="AME608" s="0"/>
      <c r="AMF608" s="0"/>
      <c r="AMG608" s="0"/>
      <c r="AMH608" s="0"/>
      <c r="AMI608" s="0"/>
      <c r="AMJ608" s="0"/>
    </row>
    <row r="609" s="95" customFormat="true" ht="17.35" hidden="false" customHeight="false" outlineLevel="0" collapsed="false">
      <c r="B609" s="116"/>
      <c r="C609" s="29" t="s">
        <v>146</v>
      </c>
      <c r="D609" s="29" t="n">
        <v>953</v>
      </c>
      <c r="E609" s="151" t="s">
        <v>41</v>
      </c>
      <c r="F609" s="151" t="s">
        <v>25</v>
      </c>
      <c r="G609" s="74" t="n">
        <v>5410069140</v>
      </c>
      <c r="H609" s="79" t="n">
        <v>300</v>
      </c>
      <c r="I609" s="148" t="n">
        <f aca="false">SUM(J609:M609)</f>
        <v>212100</v>
      </c>
      <c r="J609" s="148" t="n">
        <v>408000</v>
      </c>
      <c r="K609" s="69" t="n">
        <v>-195900</v>
      </c>
      <c r="L609" s="69"/>
      <c r="M609" s="149"/>
      <c r="N609" s="148" t="n">
        <f aca="false">SUM(O609:R609)</f>
        <v>212100</v>
      </c>
      <c r="O609" s="148" t="n">
        <v>212100</v>
      </c>
      <c r="P609" s="69"/>
      <c r="Q609" s="69"/>
      <c r="R609" s="150"/>
      <c r="ALR609" s="1"/>
      <c r="ALS609" s="0"/>
      <c r="ALT609" s="0"/>
      <c r="ALU609" s="0"/>
      <c r="ALV609" s="0"/>
      <c r="ALW609" s="0"/>
      <c r="ALX609" s="0"/>
      <c r="ALY609" s="0"/>
      <c r="ALZ609" s="0"/>
      <c r="AMA609" s="0"/>
      <c r="AMB609" s="0"/>
      <c r="AMC609" s="0"/>
      <c r="AMD609" s="0"/>
      <c r="AME609" s="0"/>
      <c r="AMF609" s="0"/>
      <c r="AMG609" s="0"/>
      <c r="AMH609" s="0"/>
      <c r="AMI609" s="0"/>
      <c r="AMJ609" s="0"/>
    </row>
    <row r="610" s="95" customFormat="true" ht="17.35" hidden="false" customHeight="false" outlineLevel="0" collapsed="false">
      <c r="B610" s="147"/>
      <c r="C610" s="29" t="s">
        <v>76</v>
      </c>
      <c r="D610" s="29" t="n">
        <v>953</v>
      </c>
      <c r="E610" s="151" t="s">
        <v>41</v>
      </c>
      <c r="F610" s="151" t="s">
        <v>29</v>
      </c>
      <c r="G610" s="74"/>
      <c r="H610" s="75"/>
      <c r="I610" s="148" t="n">
        <f aca="false">SUM(J610:M610)</f>
        <v>14809400</v>
      </c>
      <c r="J610" s="148" t="n">
        <f aca="false">J611</f>
        <v>14285600</v>
      </c>
      <c r="K610" s="69" t="n">
        <f aca="false">K611</f>
        <v>523800</v>
      </c>
      <c r="L610" s="69" t="n">
        <f aca="false">L611</f>
        <v>0</v>
      </c>
      <c r="M610" s="149" t="n">
        <f aca="false">M611</f>
        <v>0</v>
      </c>
      <c r="N610" s="148" t="n">
        <f aca="false">SUM(O610:R610)</f>
        <v>14809400</v>
      </c>
      <c r="O610" s="148" t="n">
        <f aca="false">O611</f>
        <v>14809400</v>
      </c>
      <c r="P610" s="69" t="n">
        <f aca="false">P611</f>
        <v>0</v>
      </c>
      <c r="Q610" s="69" t="n">
        <f aca="false">Q611</f>
        <v>0</v>
      </c>
      <c r="R610" s="150" t="n">
        <f aca="false">R611</f>
        <v>0</v>
      </c>
      <c r="ALR610" s="1"/>
      <c r="ALS610" s="0"/>
      <c r="ALT610" s="0"/>
      <c r="ALU610" s="0"/>
      <c r="ALV610" s="0"/>
      <c r="ALW610" s="0"/>
      <c r="ALX610" s="0"/>
      <c r="ALY610" s="0"/>
      <c r="ALZ610" s="0"/>
      <c r="AMA610" s="0"/>
      <c r="AMB610" s="0"/>
      <c r="AMC610" s="0"/>
      <c r="AMD610" s="0"/>
      <c r="AME610" s="0"/>
      <c r="AMF610" s="0"/>
      <c r="AMG610" s="0"/>
      <c r="AMH610" s="0"/>
      <c r="AMI610" s="0"/>
      <c r="AMJ610" s="0"/>
    </row>
    <row r="611" s="95" customFormat="true" ht="31.35" hidden="false" customHeight="false" outlineLevel="0" collapsed="false">
      <c r="B611" s="116"/>
      <c r="C611" s="29" t="s">
        <v>101</v>
      </c>
      <c r="D611" s="29" t="n">
        <v>953</v>
      </c>
      <c r="E611" s="151" t="s">
        <v>41</v>
      </c>
      <c r="F611" s="151" t="s">
        <v>29</v>
      </c>
      <c r="G611" s="74" t="n">
        <v>5000000000</v>
      </c>
      <c r="H611" s="79"/>
      <c r="I611" s="148" t="n">
        <f aca="false">SUM(J611:M611)</f>
        <v>14809400</v>
      </c>
      <c r="J611" s="148" t="n">
        <f aca="false">J612</f>
        <v>14285600</v>
      </c>
      <c r="K611" s="69" t="n">
        <f aca="false">K612</f>
        <v>523800</v>
      </c>
      <c r="L611" s="69" t="n">
        <f aca="false">L612</f>
        <v>0</v>
      </c>
      <c r="M611" s="149" t="n">
        <f aca="false">M612</f>
        <v>0</v>
      </c>
      <c r="N611" s="148" t="n">
        <f aca="false">SUM(O611:R611)</f>
        <v>14809400</v>
      </c>
      <c r="O611" s="148" t="n">
        <f aca="false">O612</f>
        <v>14809400</v>
      </c>
      <c r="P611" s="69" t="n">
        <f aca="false">P612</f>
        <v>0</v>
      </c>
      <c r="Q611" s="69" t="n">
        <f aca="false">Q612</f>
        <v>0</v>
      </c>
      <c r="R611" s="150" t="n">
        <f aca="false">R612</f>
        <v>0</v>
      </c>
      <c r="ALR611" s="1"/>
      <c r="ALS611" s="0"/>
      <c r="ALT611" s="0"/>
      <c r="ALU611" s="0"/>
      <c r="ALV611" s="0"/>
      <c r="ALW611" s="0"/>
      <c r="ALX611" s="0"/>
      <c r="ALY611" s="0"/>
      <c r="ALZ611" s="0"/>
      <c r="AMA611" s="0"/>
      <c r="AMB611" s="0"/>
      <c r="AMC611" s="0"/>
      <c r="AMD611" s="0"/>
      <c r="AME611" s="0"/>
      <c r="AMF611" s="0"/>
      <c r="AMG611" s="0"/>
      <c r="AMH611" s="0"/>
      <c r="AMI611" s="0"/>
      <c r="AMJ611" s="0"/>
    </row>
    <row r="612" s="95" customFormat="true" ht="31.35" hidden="false" customHeight="false" outlineLevel="0" collapsed="false">
      <c r="B612" s="116"/>
      <c r="C612" s="29" t="s">
        <v>109</v>
      </c>
      <c r="D612" s="29" t="n">
        <v>953</v>
      </c>
      <c r="E612" s="151" t="s">
        <v>41</v>
      </c>
      <c r="F612" s="151" t="s">
        <v>29</v>
      </c>
      <c r="G612" s="74" t="n">
        <v>5020000000</v>
      </c>
      <c r="H612" s="79"/>
      <c r="I612" s="148" t="n">
        <f aca="false">SUM(J612:M612)</f>
        <v>14809400</v>
      </c>
      <c r="J612" s="148" t="n">
        <f aca="false">J613+J619+J615</f>
        <v>14285600</v>
      </c>
      <c r="K612" s="69" t="n">
        <f aca="false">K613+K619+K615</f>
        <v>523800</v>
      </c>
      <c r="L612" s="69" t="n">
        <f aca="false">L613+L619+L615</f>
        <v>0</v>
      </c>
      <c r="M612" s="149" t="n">
        <f aca="false">M613+M619+M615</f>
        <v>0</v>
      </c>
      <c r="N612" s="148" t="n">
        <f aca="false">SUM(O612:R612)</f>
        <v>14809400</v>
      </c>
      <c r="O612" s="148" t="n">
        <f aca="false">O613+O619+O615</f>
        <v>14809400</v>
      </c>
      <c r="P612" s="69" t="n">
        <f aca="false">P613+P619+P615</f>
        <v>0</v>
      </c>
      <c r="Q612" s="69" t="n">
        <f aca="false">Q613+Q619+Q615</f>
        <v>0</v>
      </c>
      <c r="R612" s="150" t="n">
        <f aca="false">R613+R619+R615</f>
        <v>0</v>
      </c>
      <c r="ALR612" s="1"/>
      <c r="ALS612" s="0"/>
      <c r="ALT612" s="0"/>
      <c r="ALU612" s="0"/>
      <c r="ALV612" s="0"/>
      <c r="ALW612" s="0"/>
      <c r="ALX612" s="0"/>
      <c r="ALY612" s="0"/>
      <c r="ALZ612" s="0"/>
      <c r="AMA612" s="0"/>
      <c r="AMB612" s="0"/>
      <c r="AMC612" s="0"/>
      <c r="AMD612" s="0"/>
      <c r="AME612" s="0"/>
      <c r="AMF612" s="0"/>
      <c r="AMG612" s="0"/>
      <c r="AMH612" s="0"/>
      <c r="AMI612" s="0"/>
      <c r="AMJ612" s="0"/>
    </row>
    <row r="613" customFormat="false" ht="165.2" hidden="false" customHeight="true" outlineLevel="0" collapsed="false">
      <c r="A613" s="95"/>
      <c r="C613" s="29" t="s">
        <v>114</v>
      </c>
      <c r="D613" s="29" t="n">
        <v>953</v>
      </c>
      <c r="E613" s="151" t="s">
        <v>41</v>
      </c>
      <c r="F613" s="151" t="s">
        <v>29</v>
      </c>
      <c r="G613" s="74" t="n">
        <v>5020069170</v>
      </c>
      <c r="H613" s="25"/>
      <c r="I613" s="148" t="n">
        <f aca="false">SUM(J613:M613)</f>
        <v>1360400</v>
      </c>
      <c r="J613" s="148" t="n">
        <f aca="false">J614</f>
        <v>1314600</v>
      </c>
      <c r="K613" s="69" t="n">
        <f aca="false">K614</f>
        <v>45800</v>
      </c>
      <c r="L613" s="69" t="n">
        <f aca="false">L614</f>
        <v>0</v>
      </c>
      <c r="M613" s="149" t="n">
        <f aca="false">M614</f>
        <v>0</v>
      </c>
      <c r="N613" s="148" t="n">
        <f aca="false">SUM(O613:R613)</f>
        <v>1360400</v>
      </c>
      <c r="O613" s="148" t="n">
        <f aca="false">O614</f>
        <v>1360400</v>
      </c>
      <c r="P613" s="69" t="n">
        <f aca="false">P614</f>
        <v>0</v>
      </c>
      <c r="Q613" s="69" t="n">
        <f aca="false">Q614</f>
        <v>0</v>
      </c>
      <c r="R613" s="150" t="n">
        <f aca="false">R614</f>
        <v>0</v>
      </c>
    </row>
    <row r="614" customFormat="false" ht="61.8" hidden="false" customHeight="false" outlineLevel="0" collapsed="false">
      <c r="A614" s="95"/>
      <c r="C614" s="29" t="s">
        <v>115</v>
      </c>
      <c r="D614" s="29" t="n">
        <v>953</v>
      </c>
      <c r="E614" s="151" t="s">
        <v>41</v>
      </c>
      <c r="F614" s="151" t="s">
        <v>29</v>
      </c>
      <c r="G614" s="74" t="n">
        <v>5020069170</v>
      </c>
      <c r="H614" s="25" t="n">
        <v>100</v>
      </c>
      <c r="I614" s="148" t="n">
        <f aca="false">SUM(J614:M614)</f>
        <v>1360400</v>
      </c>
      <c r="J614" s="148" t="n">
        <v>1314600</v>
      </c>
      <c r="K614" s="69" t="n">
        <v>45800</v>
      </c>
      <c r="L614" s="69"/>
      <c r="M614" s="149"/>
      <c r="N614" s="148" t="n">
        <f aca="false">SUM(O614:R614)</f>
        <v>1360400</v>
      </c>
      <c r="O614" s="148" t="n">
        <v>1360400</v>
      </c>
      <c r="P614" s="69"/>
      <c r="Q614" s="69"/>
      <c r="R614" s="150"/>
    </row>
    <row r="615" customFormat="false" ht="72.9" hidden="false" customHeight="true" outlineLevel="0" collapsed="false">
      <c r="A615" s="95"/>
      <c r="C615" s="29" t="s">
        <v>116</v>
      </c>
      <c r="D615" s="29" t="n">
        <v>953</v>
      </c>
      <c r="E615" s="151" t="s">
        <v>41</v>
      </c>
      <c r="F615" s="151" t="s">
        <v>29</v>
      </c>
      <c r="G615" s="74" t="n">
        <v>5020069180</v>
      </c>
      <c r="H615" s="79"/>
      <c r="I615" s="148" t="n">
        <f aca="false">SUM(J615:M615)</f>
        <v>1015700</v>
      </c>
      <c r="J615" s="162" t="n">
        <f aca="false">J616+J617+J618</f>
        <v>979900</v>
      </c>
      <c r="K615" s="163" t="n">
        <f aca="false">K616+K617+K618</f>
        <v>35800</v>
      </c>
      <c r="L615" s="163" t="n">
        <f aca="false">L616+L617+L618</f>
        <v>0</v>
      </c>
      <c r="M615" s="164" t="n">
        <f aca="false">M616+M617+M618</f>
        <v>0</v>
      </c>
      <c r="N615" s="148" t="n">
        <f aca="false">SUM(O615:R615)</f>
        <v>1015700</v>
      </c>
      <c r="O615" s="162" t="n">
        <f aca="false">O616+O617+O618</f>
        <v>1015700</v>
      </c>
      <c r="P615" s="163" t="n">
        <f aca="false">P616+P617+P618</f>
        <v>0</v>
      </c>
      <c r="Q615" s="163" t="n">
        <f aca="false">Q616+Q617+Q618</f>
        <v>0</v>
      </c>
      <c r="R615" s="165" t="n">
        <f aca="false">R616+R617+R618</f>
        <v>0</v>
      </c>
    </row>
    <row r="616" customFormat="false" ht="61.8" hidden="false" customHeight="false" outlineLevel="0" collapsed="false">
      <c r="A616" s="95"/>
      <c r="C616" s="29" t="s">
        <v>115</v>
      </c>
      <c r="D616" s="29" t="n">
        <v>953</v>
      </c>
      <c r="E616" s="151" t="s">
        <v>41</v>
      </c>
      <c r="F616" s="151" t="s">
        <v>29</v>
      </c>
      <c r="G616" s="74" t="n">
        <v>5020069180</v>
      </c>
      <c r="H616" s="79" t="n">
        <v>100</v>
      </c>
      <c r="I616" s="148" t="n">
        <f aca="false">SUM(J616:M616)</f>
        <v>1015700</v>
      </c>
      <c r="J616" s="162" t="n">
        <v>979900</v>
      </c>
      <c r="K616" s="163" t="n">
        <v>35800</v>
      </c>
      <c r="L616" s="163"/>
      <c r="M616" s="164"/>
      <c r="N616" s="148" t="n">
        <f aca="false">SUM(O616:R616)</f>
        <v>1015700</v>
      </c>
      <c r="O616" s="162" t="n">
        <v>1015700</v>
      </c>
      <c r="P616" s="163"/>
      <c r="Q616" s="163"/>
      <c r="R616" s="165"/>
    </row>
    <row r="617" customFormat="false" ht="31.35" hidden="true" customHeight="false" outlineLevel="0" collapsed="false">
      <c r="A617" s="95"/>
      <c r="C617" s="29" t="s">
        <v>107</v>
      </c>
      <c r="D617" s="29" t="n">
        <v>953</v>
      </c>
      <c r="E617" s="151" t="s">
        <v>41</v>
      </c>
      <c r="F617" s="151" t="s">
        <v>29</v>
      </c>
      <c r="G617" s="74" t="n">
        <v>5020069180</v>
      </c>
      <c r="H617" s="79" t="n">
        <v>200</v>
      </c>
      <c r="I617" s="148" t="n">
        <f aca="false">SUM(J617:M617)</f>
        <v>0</v>
      </c>
      <c r="J617" s="162"/>
      <c r="K617" s="163"/>
      <c r="L617" s="163"/>
      <c r="M617" s="164"/>
      <c r="N617" s="148" t="n">
        <f aca="false">SUM(O617:R617)</f>
        <v>0</v>
      </c>
      <c r="O617" s="162"/>
      <c r="P617" s="163"/>
      <c r="Q617" s="163"/>
      <c r="R617" s="165"/>
    </row>
    <row r="618" customFormat="false" ht="17.35" hidden="true" customHeight="false" outlineLevel="0" collapsed="false">
      <c r="A618" s="95"/>
      <c r="C618" s="29" t="s">
        <v>110</v>
      </c>
      <c r="D618" s="29" t="n">
        <v>953</v>
      </c>
      <c r="E618" s="151" t="s">
        <v>41</v>
      </c>
      <c r="F618" s="151" t="s">
        <v>29</v>
      </c>
      <c r="G618" s="74" t="n">
        <v>5020069180</v>
      </c>
      <c r="H618" s="79" t="n">
        <v>800</v>
      </c>
      <c r="I618" s="148" t="n">
        <f aca="false">SUM(J618:M618)</f>
        <v>0</v>
      </c>
      <c r="J618" s="162"/>
      <c r="K618" s="163"/>
      <c r="L618" s="163"/>
      <c r="M618" s="164"/>
      <c r="N618" s="148" t="n">
        <f aca="false">SUM(O618:R618)</f>
        <v>0</v>
      </c>
      <c r="O618" s="162"/>
      <c r="P618" s="163"/>
      <c r="Q618" s="163"/>
      <c r="R618" s="165"/>
    </row>
    <row r="619" customFormat="false" ht="47.05" hidden="false" customHeight="false" outlineLevel="0" collapsed="false">
      <c r="A619" s="95"/>
      <c r="C619" s="29" t="s">
        <v>117</v>
      </c>
      <c r="D619" s="29" t="n">
        <v>953</v>
      </c>
      <c r="E619" s="151" t="s">
        <v>41</v>
      </c>
      <c r="F619" s="151" t="s">
        <v>29</v>
      </c>
      <c r="G619" s="74" t="n">
        <v>5020069190</v>
      </c>
      <c r="H619" s="79"/>
      <c r="I619" s="148" t="n">
        <f aca="false">SUM(J619:M619)</f>
        <v>12433300</v>
      </c>
      <c r="J619" s="162" t="n">
        <f aca="false">J620+J621+J622</f>
        <v>11991100</v>
      </c>
      <c r="K619" s="163" t="n">
        <f aca="false">K620+K621+K622</f>
        <v>442200</v>
      </c>
      <c r="L619" s="163" t="n">
        <f aca="false">L620+L621+L622</f>
        <v>0</v>
      </c>
      <c r="M619" s="164" t="n">
        <f aca="false">M620+M621+M622</f>
        <v>0</v>
      </c>
      <c r="N619" s="148" t="n">
        <f aca="false">SUM(O619:R619)</f>
        <v>12433300</v>
      </c>
      <c r="O619" s="162" t="n">
        <f aca="false">O620+O621+O622</f>
        <v>12433300</v>
      </c>
      <c r="P619" s="163" t="n">
        <f aca="false">P620+P621+P622</f>
        <v>0</v>
      </c>
      <c r="Q619" s="163" t="n">
        <f aca="false">Q620+Q621+Q622</f>
        <v>0</v>
      </c>
      <c r="R619" s="165" t="n">
        <f aca="false">R620+R621+R622</f>
        <v>0</v>
      </c>
    </row>
    <row r="620" customFormat="false" ht="61.8" hidden="false" customHeight="false" outlineLevel="0" collapsed="false">
      <c r="A620" s="95"/>
      <c r="C620" s="29" t="s">
        <v>115</v>
      </c>
      <c r="D620" s="29" t="n">
        <v>953</v>
      </c>
      <c r="E620" s="151" t="s">
        <v>41</v>
      </c>
      <c r="F620" s="151" t="s">
        <v>29</v>
      </c>
      <c r="G620" s="74" t="n">
        <v>5020069190</v>
      </c>
      <c r="H620" s="79" t="n">
        <v>100</v>
      </c>
      <c r="I620" s="148" t="n">
        <f aca="false">SUM(J620:M620)</f>
        <v>11732800</v>
      </c>
      <c r="J620" s="162" t="n">
        <v>11290600</v>
      </c>
      <c r="K620" s="163" t="n">
        <v>442200</v>
      </c>
      <c r="L620" s="163"/>
      <c r="M620" s="164"/>
      <c r="N620" s="148" t="n">
        <f aca="false">SUM(O620:R620)</f>
        <v>12433300</v>
      </c>
      <c r="O620" s="162" t="n">
        <v>12433300</v>
      </c>
      <c r="P620" s="163"/>
      <c r="Q620" s="163"/>
      <c r="R620" s="165"/>
    </row>
    <row r="621" customFormat="false" ht="31.35" hidden="false" customHeight="false" outlineLevel="0" collapsed="false">
      <c r="A621" s="95"/>
      <c r="C621" s="29" t="s">
        <v>107</v>
      </c>
      <c r="D621" s="29" t="n">
        <v>953</v>
      </c>
      <c r="E621" s="151" t="s">
        <v>41</v>
      </c>
      <c r="F621" s="151" t="s">
        <v>29</v>
      </c>
      <c r="G621" s="74" t="n">
        <v>5020069190</v>
      </c>
      <c r="H621" s="79" t="n">
        <v>200</v>
      </c>
      <c r="I621" s="148" t="n">
        <f aca="false">SUM(J621:M621)</f>
        <v>700000</v>
      </c>
      <c r="J621" s="162" t="n">
        <v>700000</v>
      </c>
      <c r="K621" s="163" t="n">
        <v>0</v>
      </c>
      <c r="L621" s="163"/>
      <c r="M621" s="164"/>
      <c r="N621" s="148" t="n">
        <f aca="false">SUM(O621:R621)</f>
        <v>0</v>
      </c>
      <c r="O621" s="162"/>
      <c r="P621" s="163"/>
      <c r="Q621" s="163"/>
      <c r="R621" s="165"/>
    </row>
    <row r="622" customFormat="false" ht="17.35" hidden="false" customHeight="false" outlineLevel="0" collapsed="false">
      <c r="A622" s="95"/>
      <c r="C622" s="29" t="s">
        <v>110</v>
      </c>
      <c r="D622" s="29" t="n">
        <v>953</v>
      </c>
      <c r="E622" s="151" t="s">
        <v>41</v>
      </c>
      <c r="F622" s="151" t="s">
        <v>29</v>
      </c>
      <c r="G622" s="74" t="n">
        <v>5020069190</v>
      </c>
      <c r="H622" s="79" t="n">
        <v>800</v>
      </c>
      <c r="I622" s="148" t="n">
        <f aca="false">SUM(J622:M622)</f>
        <v>500</v>
      </c>
      <c r="J622" s="162" t="n">
        <v>500</v>
      </c>
      <c r="K622" s="163" t="n">
        <v>0</v>
      </c>
      <c r="L622" s="163"/>
      <c r="M622" s="164"/>
      <c r="N622" s="148" t="n">
        <f aca="false">SUM(O622:R622)</f>
        <v>0</v>
      </c>
      <c r="O622" s="162"/>
      <c r="P622" s="163"/>
      <c r="Q622" s="163"/>
      <c r="R622" s="165"/>
    </row>
    <row r="623" customFormat="false" ht="17.35" hidden="false" customHeight="false" outlineLevel="0" collapsed="false">
      <c r="A623" s="95"/>
      <c r="D623" s="14"/>
      <c r="E623" s="27"/>
      <c r="F623" s="27"/>
      <c r="G623" s="118"/>
      <c r="H623" s="119"/>
      <c r="I623" s="166"/>
      <c r="N623" s="167"/>
      <c r="O623" s="168"/>
      <c r="P623" s="168"/>
      <c r="Q623" s="169"/>
      <c r="R623" s="170"/>
    </row>
    <row r="624" customFormat="false" ht="17.35" hidden="false" customHeight="false" outlineLevel="0" collapsed="false">
      <c r="C624" s="2" t="s">
        <v>89</v>
      </c>
      <c r="D624" s="26"/>
      <c r="E624" s="1"/>
      <c r="F624" s="1"/>
      <c r="G624" s="1"/>
      <c r="H624" s="1"/>
      <c r="I624" s="8"/>
    </row>
    <row r="625" customFormat="false" ht="17.6" hidden="false" customHeight="true" outlineLevel="0" collapsed="false">
      <c r="C625" s="39" t="s">
        <v>90</v>
      </c>
      <c r="D625" s="39"/>
      <c r="E625" s="1"/>
      <c r="F625" s="1"/>
      <c r="G625" s="1"/>
      <c r="H625" s="1"/>
      <c r="I625" s="8"/>
    </row>
    <row r="626" customFormat="false" ht="17.6" hidden="false" customHeight="true" outlineLevel="0" collapsed="false">
      <c r="C626" s="39" t="s">
        <v>91</v>
      </c>
      <c r="D626" s="39"/>
      <c r="E626" s="1"/>
      <c r="F626" s="1"/>
      <c r="G626" s="40"/>
      <c r="H626" s="8"/>
      <c r="I626" s="8"/>
    </row>
    <row r="627" customFormat="false" ht="17.35" hidden="false" customHeight="false" outlineLevel="0" collapsed="false">
      <c r="C627" s="29" t="s">
        <v>92</v>
      </c>
      <c r="G627" s="40" t="s">
        <v>93</v>
      </c>
    </row>
  </sheetData>
  <mergeCells count="16">
    <mergeCell ref="H2:N2"/>
    <mergeCell ref="B5:B6"/>
    <mergeCell ref="C5:C6"/>
    <mergeCell ref="D5:H5"/>
    <mergeCell ref="I5:I6"/>
    <mergeCell ref="J5:J7"/>
    <mergeCell ref="K5:K7"/>
    <mergeCell ref="L5:L7"/>
    <mergeCell ref="M5:M7"/>
    <mergeCell ref="N5:N6"/>
    <mergeCell ref="O5:O7"/>
    <mergeCell ref="P5:P7"/>
    <mergeCell ref="Q5:Q7"/>
    <mergeCell ref="R5:R7"/>
    <mergeCell ref="C625:D625"/>
    <mergeCell ref="C626:D626"/>
  </mergeCells>
  <printOptions headings="false" gridLines="false" gridLinesSet="true" horizontalCentered="false" verticalCentered="false"/>
  <pageMargins left="0.196527777777778" right="0.196527777777778" top="0.7875" bottom="0.196527777777778" header="0.511805555555555" footer="0.511805555555555"/>
  <pageSetup paperSize="9" scale="8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Normal.dotm</Template>
  <TotalTime>1688</TotalTime>
  <Application>LibreOffice/5.4.4.2$Windows_x86 LibreOffice_project/2524958677847fb3bb44820e40380acbe820f960</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ru-RU</dc:language>
  <cp:lastModifiedBy/>
  <cp:lastPrinted>2025-12-22T14:10:35Z</cp:lastPrinted>
  <dcterms:modified xsi:type="dcterms:W3CDTF">2025-12-26T14:10:12Z</dcterms:modified>
  <cp:revision>562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ScaleCrop">
    <vt:bool>0</vt:bool>
  </property>
</Properties>
</file>