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Desktop\44 сессия 19.02.2026\Решение № 251 корректировка бюджета\"/>
    </mc:Choice>
  </mc:AlternateContent>
  <xr:revisionPtr revIDLastSave="0" documentId="13_ncr:1_{CF3EA54F-D16C-4074-B0F5-6D18EA2F6FFE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район на 2027-2028 годы" sheetId="1" r:id="rId1"/>
  </sheets>
  <definedNames>
    <definedName name="Excel_BuiltIn_Print_Area" localSheetId="0">'район на 2027-2028 годы'!$A:$F</definedName>
  </definedNames>
  <calcPr calcId="181029" iterateDelta="1E-4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D22" i="1" l="1"/>
  <c r="C22" i="1"/>
  <c r="C21" i="1"/>
  <c r="C8" i="1" s="1"/>
  <c r="C7" i="1" s="1"/>
  <c r="D19" i="1"/>
  <c r="D8" i="1" s="1"/>
  <c r="D7" i="1" s="1"/>
  <c r="C19" i="1"/>
  <c r="D18" i="1"/>
  <c r="C18" i="1"/>
  <c r="D17" i="1"/>
  <c r="C17" i="1"/>
  <c r="D16" i="1"/>
  <c r="C16" i="1"/>
  <c r="D15" i="1"/>
  <c r="C15" i="1"/>
  <c r="D13" i="1"/>
  <c r="C13" i="1"/>
  <c r="D12" i="1"/>
  <c r="D11" i="1"/>
  <c r="C11" i="1"/>
  <c r="D10" i="1"/>
  <c r="C10" i="1"/>
</calcChain>
</file>

<file path=xl/sharedStrings.xml><?xml version="1.0" encoding="utf-8"?>
<sst xmlns="http://schemas.openxmlformats.org/spreadsheetml/2006/main" count="47" uniqueCount="47">
  <si>
    <t>Приложение 4</t>
  </si>
  <si>
    <t xml:space="preserve">Безвозмездные поступления из краевого бюджета в  бюджет муниципального образования Белореченский муниципальный район Краснодарского края    на 2027 и 2028 годы </t>
  </si>
  <si>
    <t>(рублей)</t>
  </si>
  <si>
    <t>Код</t>
  </si>
  <si>
    <t>Наименование дохода</t>
  </si>
  <si>
    <t>2027 год</t>
  </si>
  <si>
    <t>2028 год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</si>
  <si>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</si>
  <si>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</si>
  <si>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</si>
  <si>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</si>
  <si>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2 02 15001 05 0000 150</t>
  </si>
  <si>
    <t>Дотации бюджетам муниципальных районов на выравнивание бюджетной обеспеченности из бюджета субъекта Российской Федерации</t>
  </si>
  <si>
    <t>2 02 20077 05 0000 150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</si>
  <si>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</si>
  <si>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2 02 25304 05 0000 150</t>
  </si>
  <si>
    <t>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</si>
  <si>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2 02 25497 05 0000 150</t>
  </si>
  <si>
    <t xml:space="preserve">Субсидии бюджетам муниципальных районов на реализацию мероприятий по обеспечению жильем молодых семей
</t>
  </si>
  <si>
    <t>2 02 25519 05 0000 150</t>
  </si>
  <si>
    <t>Субсидии бюджетам муниципальных районов на поддержку отрасли культуры</t>
  </si>
  <si>
    <t>2 02 25511 05 0000 150</t>
  </si>
  <si>
    <t>Субсидии бюджетам муниципальных районов на проведение комплексных кадастровых работ</t>
  </si>
  <si>
    <t>2 02 29999 05 0000 150</t>
  </si>
  <si>
    <t>Прочие субсидии бюджетам муниципальных районов</t>
  </si>
  <si>
    <t>2 02 30024 05 0000 150</t>
  </si>
  <si>
    <t>Субвенции бюджетам муниципальных районов на выполнение передаваемых полномочий субъектов Российской Федерации</t>
  </si>
  <si>
    <t>2 02 30029 05 0000 150</t>
  </si>
  <si>
    <t>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</si>
  <si>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2 02 35082 05 0000 150</t>
  </si>
  <si>
    <t>Субвенции бюджетам муниципальных районов 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</si>
  <si>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2 02 35120 05 0000 150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</si>
  <si>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</si>
  <si>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2 02 35179 05 0000 150</t>
  </si>
  <si>
    <t>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</si>
  <si>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2 02 35303 05 0000 150</t>
  </si>
  <si>
    <t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</si>
  <si>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2 02 36900 05 0000 150</t>
  </si>
  <si>
    <t>Единая субвенция бюджетам муниципальных районов из бюджета субъекта Российской Федерации</t>
  </si>
  <si>
    <t>2 02 45050 05 0000 150</t>
  </si>
  <si>
    <t>Межбюджетные трансферты,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</si>
  <si>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Начальник финансового управления</t>
  </si>
  <si>
    <t>администрации муниципального образования</t>
  </si>
  <si>
    <t>Белореченский муниципальный район</t>
  </si>
  <si>
    <t xml:space="preserve">Краснодарского края </t>
  </si>
  <si>
    <t>Е.А. Греков</t>
  </si>
  <si>
    <t>к  решению Совета муниципального образования Белореченский муниципальный район Краснодарского края от 19 февраля 2026 г. № 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</si>
</sst>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.00"/>
  </numFmts>
  <fonts count="6" x14ac:knownFonts="1">
    <font>
      <sz val="10"/>
      <name val="Arial"/>
      <charset val="1"/>
    </font>
    <font>
      <sz val="14"/>
      <name val="Times New Roman"/>
      <charset val="1"/>
    </font>
    <font>
      <sz val="14"/>
      <color rgb="FF000000"/>
      <name val="Times New Roman"/>
      <charset val="1"/>
    </font>
    <font>
      <sz val="14"/>
      <color rgb="FFFF0000"/>
      <name val="Times New Roman"/>
      <charset val="1"/>
    </font>
    <font>
      <b/>
      <sz val="14"/>
      <name val="Times New Roman"/>
      <charset val="1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top"/>
    </xf>
    <xf numFmtId="1" fontId="1" fillId="0" borderId="0" xfId="0" applyNumberFormat="1" applyFont="1" applyAlignment="1">
      <alignment horizontal="center" vertical="top"/>
    </xf>
    <xf numFmtId="0" fontId="1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4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65" fontId="2" fillId="0" borderId="0" xfId="0" applyNumberFormat="1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1" fontId="1" fillId="0" borderId="0" xfId="0" applyNumberFormat="1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65535"/>
  <sheetViews>
    <sheetView tabSelected="1" view="pageBreakPreview" zoomScale="75" zoomScaleNormal="75" zoomScalePageLayoutView="75" workbookViewId="0">
      <selection activeCell="D5" sqref="D5"/>
    </sheetView>
  </sheetViews>
  <sheetFormatPr defaultColWidth="8.7109375" defaultRowHeight="18.75" x14ac:dyDescent="0.3"/>
  <cols>
    <col min="1" max="1" width="27.42578125" style="4" customWidth="1"/>
    <col min="2" max="2" width="58.140625" style="4" customWidth="1"/>
    <col min="3" max="4" width="21.5703125" style="5" customWidth="1"/>
    <col min="5" max="5" width="0.5703125" style="6" customWidth="1"/>
    <col min="6" max="6" width="7.42578125" style="6" hidden="1" customWidth="1"/>
    <col min="7" max="1025" width="7.42578125" style="6" customWidth="1"/>
  </cols>
  <sheetData>
    <row r="1" spans="1:7" ht="18.75" customHeight="1" x14ac:dyDescent="0.3">
      <c r="A1" s="7"/>
      <c r="B1" s="7"/>
      <c r="C1" s="7" t="s">
        <v>0</v>
      </c>
      <c r="D1" s="8"/>
    </row>
    <row r="2" spans="1:7" s="10" customFormat="1" ht="113.25" customHeight="1" x14ac:dyDescent="0.3">
      <c r="A2" s="4"/>
      <c r="B2" s="6"/>
      <c r="C2" s="3" t="s">
        <v>46</v>
      </c>
      <c r="D2" s="3"/>
      <c r="E2" s="9"/>
      <c r="F2" s="9"/>
      <c r="G2" s="9"/>
    </row>
    <row r="3" spans="1:7" s="10" customFormat="1" ht="21.75" customHeight="1" x14ac:dyDescent="0.3">
      <c r="A3" s="4"/>
      <c r="B3" s="6"/>
      <c r="C3" s="11"/>
      <c r="D3" s="11"/>
      <c r="E3" s="9"/>
      <c r="F3" s="9"/>
      <c r="G3" s="9"/>
    </row>
    <row r="4" spans="1:7" s="10" customFormat="1" ht="42.75" customHeight="1" x14ac:dyDescent="0.3">
      <c r="A4" s="2" t="s">
        <v>1</v>
      </c>
      <c r="B4" s="2"/>
      <c r="C4" s="2"/>
      <c r="D4" s="2"/>
    </row>
    <row r="5" spans="1:7" s="10" customFormat="1" ht="21.75" customHeight="1" x14ac:dyDescent="0.3">
      <c r="A5" s="12"/>
      <c r="B5" s="12"/>
      <c r="C5" s="13"/>
      <c r="D5" s="14" t="s">
        <v>2</v>
      </c>
    </row>
    <row r="6" spans="1:7" ht="18" customHeight="1" x14ac:dyDescent="0.3">
      <c r="A6" s="15" t="s">
        <v>3</v>
      </c>
      <c r="B6" s="16" t="s">
        <v>4</v>
      </c>
      <c r="C6" s="17" t="s">
        <v>5</v>
      </c>
      <c r="D6" s="17" t="s">
        <v>6</v>
      </c>
    </row>
    <row r="7" spans="1:7" s="20" customFormat="1" ht="18.75" customHeight="1" x14ac:dyDescent="0.2">
      <c r="A7" s="18" t="s">
        <v>7</v>
      </c>
      <c r="B7" s="18" t="s">
        <v>8</v>
      </c>
      <c r="C7" s="19">
        <f>C8</f>
        <v>3075950700</v>
      </c>
      <c r="D7" s="19">
        <f>D8</f>
        <v>3204822200</v>
      </c>
    </row>
    <row r="8" spans="1:7" s="20" customFormat="1" ht="33.75" customHeight="1" x14ac:dyDescent="0.2">
      <c r="A8" s="18" t="s">
        <v>9</v>
      </c>
      <c r="B8" s="18" t="s">
        <v>10</v>
      </c>
      <c r="C8" s="19">
        <f>SUM(C9:C23)</f>
        <v>3075950700</v>
      </c>
      <c r="D8" s="19">
        <f>SUM(D9:D23)</f>
        <v>3204822200</v>
      </c>
    </row>
    <row r="9" spans="1:7" s="20" customFormat="1" ht="56.25" customHeight="1" x14ac:dyDescent="0.2">
      <c r="A9" s="18" t="s">
        <v>11</v>
      </c>
      <c r="B9" s="18" t="s">
        <v>12</v>
      </c>
      <c r="C9" s="19">
        <v>244994100</v>
      </c>
      <c r="D9" s="19">
        <v>240520200</v>
      </c>
    </row>
    <row r="10" spans="1:7" s="20" customFormat="1" ht="54.75" customHeight="1" x14ac:dyDescent="0.2">
      <c r="A10" s="21" t="s">
        <v>13</v>
      </c>
      <c r="B10" s="21" t="s">
        <v>14</v>
      </c>
      <c r="C10" s="19">
        <f>7772700-7772700+240500</f>
        <v>240500</v>
      </c>
      <c r="D10" s="19">
        <f>48475800+1362100-48475800</f>
        <v>1362100</v>
      </c>
    </row>
    <row r="11" spans="1:7" s="20" customFormat="1" ht="88.5" customHeight="1" x14ac:dyDescent="0.2">
      <c r="A11" s="18" t="s">
        <v>15</v>
      </c>
      <c r="B11" s="22" t="s">
        <v>16</v>
      </c>
      <c r="C11" s="19">
        <f>107803900+18291500</f>
        <v>126095400</v>
      </c>
      <c r="D11" s="19">
        <f>120737900</f>
        <v>120737900</v>
      </c>
    </row>
    <row r="12" spans="1:7" s="20" customFormat="1" ht="57.75" customHeight="1" x14ac:dyDescent="0.2">
      <c r="A12" s="18" t="s">
        <v>17</v>
      </c>
      <c r="B12" s="21" t="s">
        <v>18</v>
      </c>
      <c r="C12" s="19">
        <v>4848900</v>
      </c>
      <c r="D12" s="19">
        <f>4848900</f>
        <v>4848900</v>
      </c>
    </row>
    <row r="13" spans="1:7" s="20" customFormat="1" ht="43.5" customHeight="1" x14ac:dyDescent="0.2">
      <c r="A13" s="18" t="s">
        <v>19</v>
      </c>
      <c r="B13" s="22" t="s">
        <v>20</v>
      </c>
      <c r="C13" s="19">
        <f>462600-14700</f>
        <v>447900</v>
      </c>
      <c r="D13" s="19">
        <f>456100+8238400</f>
        <v>8694500</v>
      </c>
    </row>
    <row r="14" spans="1:7" s="20" customFormat="1" ht="58.5" customHeight="1" x14ac:dyDescent="0.2">
      <c r="A14" s="21" t="s">
        <v>21</v>
      </c>
      <c r="B14" s="18" t="s">
        <v>22</v>
      </c>
      <c r="C14" s="19"/>
      <c r="D14" s="19"/>
    </row>
    <row r="15" spans="1:7" s="20" customFormat="1" ht="37.5" x14ac:dyDescent="0.2">
      <c r="A15" s="18" t="s">
        <v>23</v>
      </c>
      <c r="B15" s="22" t="s">
        <v>24</v>
      </c>
      <c r="C15" s="19">
        <f>1402500+3124100+9741100+290800</f>
        <v>14558500</v>
      </c>
      <c r="D15" s="19">
        <f>1402500+3124100+10953200+5000000+290800+3174400</f>
        <v>23945000</v>
      </c>
    </row>
    <row r="16" spans="1:7" ht="96" customHeight="1" x14ac:dyDescent="0.3">
      <c r="A16" s="18" t="s">
        <v>25</v>
      </c>
      <c r="B16" s="22" t="s">
        <v>26</v>
      </c>
      <c r="C16" s="19">
        <f>1015500+252000+67118200+960600+187500+19708600+63745600+2656000+143000+31300+2252731600+9284800+3252100+2961000+20000000-7707400-23400-10460200</f>
        <v>2425856800</v>
      </c>
      <c r="D16" s="19">
        <f>1015500+252000+67118200+960600+187500+19708600+64709700+2762200+148800+32600+2384591700+9506700+3382200+2974100+850000-7707400-23400+1334100</f>
        <v>2551803700</v>
      </c>
    </row>
    <row r="17" spans="1:4" ht="131.25" x14ac:dyDescent="0.3">
      <c r="A17" s="18" t="s">
        <v>27</v>
      </c>
      <c r="B17" s="22" t="s">
        <v>28</v>
      </c>
      <c r="C17" s="19">
        <f>13085900</f>
        <v>13085900</v>
      </c>
      <c r="D17" s="19">
        <f>13085900</f>
        <v>13085900</v>
      </c>
    </row>
    <row r="18" spans="1:4" ht="93.75" x14ac:dyDescent="0.3">
      <c r="A18" s="18" t="s">
        <v>29</v>
      </c>
      <c r="B18" s="22" t="s">
        <v>30</v>
      </c>
      <c r="C18" s="19">
        <f>14113700</f>
        <v>14113700</v>
      </c>
      <c r="D18" s="19">
        <f>14113700</f>
        <v>14113700</v>
      </c>
    </row>
    <row r="19" spans="1:4" ht="93.75" x14ac:dyDescent="0.3">
      <c r="A19" s="18" t="s">
        <v>31</v>
      </c>
      <c r="B19" s="22" t="s">
        <v>32</v>
      </c>
      <c r="C19" s="19">
        <f>9200-800</f>
        <v>8400</v>
      </c>
      <c r="D19" s="19">
        <f>9200-200</f>
        <v>9000</v>
      </c>
    </row>
    <row r="20" spans="1:4" ht="112.5" x14ac:dyDescent="0.3">
      <c r="A20" s="18" t="s">
        <v>33</v>
      </c>
      <c r="B20" s="22" t="s">
        <v>34</v>
      </c>
      <c r="C20" s="19">
        <v>8280800</v>
      </c>
      <c r="D20" s="19">
        <v>0</v>
      </c>
    </row>
    <row r="21" spans="1:4" ht="187.5" x14ac:dyDescent="0.3">
      <c r="A21" s="18" t="s">
        <v>35</v>
      </c>
      <c r="B21" s="22" t="s">
        <v>36</v>
      </c>
      <c r="C21" s="19">
        <f>99353000+690600</f>
        <v>100043600</v>
      </c>
      <c r="D21" s="19">
        <v>100043600</v>
      </c>
    </row>
    <row r="22" spans="1:4" ht="56.25" x14ac:dyDescent="0.3">
      <c r="A22" s="18" t="s">
        <v>37</v>
      </c>
      <c r="B22" s="22" t="s">
        <v>38</v>
      </c>
      <c r="C22" s="19">
        <f>120642000</f>
        <v>120642000</v>
      </c>
      <c r="D22" s="19">
        <f>122923500</f>
        <v>122923500</v>
      </c>
    </row>
    <row r="23" spans="1:4" ht="262.5" x14ac:dyDescent="0.3">
      <c r="A23" s="18" t="s">
        <v>39</v>
      </c>
      <c r="B23" s="18" t="s">
        <v>40</v>
      </c>
      <c r="C23" s="23">
        <v>2734200</v>
      </c>
      <c r="D23" s="23">
        <v>2734200</v>
      </c>
    </row>
    <row r="24" spans="1:4" x14ac:dyDescent="0.3">
      <c r="A24" s="18"/>
      <c r="B24" s="22"/>
      <c r="C24" s="19"/>
      <c r="D24" s="19"/>
    </row>
    <row r="25" spans="1:4" ht="21.75" customHeight="1" x14ac:dyDescent="0.3">
      <c r="A25" s="6" t="s">
        <v>41</v>
      </c>
      <c r="B25" s="9"/>
      <c r="C25" s="24"/>
      <c r="D25" s="25"/>
    </row>
    <row r="26" spans="1:4" ht="15.75" customHeight="1" x14ac:dyDescent="0.3">
      <c r="A26" s="1" t="s">
        <v>42</v>
      </c>
      <c r="B26" s="1"/>
      <c r="C26" s="26"/>
      <c r="D26" s="26"/>
    </row>
    <row r="27" spans="1:4" ht="18.75" customHeight="1" x14ac:dyDescent="0.3">
      <c r="A27" s="1" t="s">
        <v>43</v>
      </c>
      <c r="B27" s="1"/>
      <c r="D27" s="13"/>
    </row>
    <row r="28" spans="1:4" x14ac:dyDescent="0.3">
      <c r="A28" s="4" t="s">
        <v>44</v>
      </c>
      <c r="D28" s="13" t="s">
        <v>45</v>
      </c>
    </row>
    <row r="65535" ht="12.75" customHeight="1" x14ac:dyDescent="0.3"/>
  </sheetData>
  <mergeCells count="4">
    <mergeCell ref="C2:D2"/>
    <mergeCell ref="A4:D4"/>
    <mergeCell ref="A26:B26"/>
    <mergeCell ref="A27:B27"/>
  </mergeCells>
  <pageMargins left="0.78749999999999998" right="0.40833333333333299" top="1.0631944444444399" bottom="0.78749999999999998" header="0.511811023622047" footer="0.511811023622047"/>
  <pageSetup paperSize="9" scale="68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12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 на 2027-2028 годы</vt:lpstr>
      <vt:lpstr>'район на 2027-2028 годы'!Excel_BuiltIn_Print_Area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RePack by Diakov</cp:lastModifiedBy>
  <cp:revision>98</cp:revision>
  <cp:lastPrinted>2024-11-14T10:32:41Z</cp:lastPrinted>
  <dcterms:modified xsi:type="dcterms:W3CDTF">2026-02-20T07:25:16Z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